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pivotTables/pivotTable2.xml" ContentType="application/vnd.openxmlformats-officedocument.spreadsheetml.pivotTable+xml"/>
  <Override PartName="/xl/tables/table1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U446998\Documents\OFFLINE\week 23\"/>
    </mc:Choice>
  </mc:AlternateContent>
  <bookViews>
    <workbookView xWindow="0" yWindow="0" windowWidth="19812" windowHeight="8136" tabRatio="846"/>
  </bookViews>
  <sheets>
    <sheet name="Cover sheet" sheetId="9" r:id="rId1"/>
    <sheet name="Contents" sheetId="10" r:id="rId2"/>
    <sheet name="Notes" sheetId="11" r:id="rId3"/>
    <sheet name="M1" sheetId="32" r:id="rId4"/>
    <sheet name="M2" sheetId="37" r:id="rId5"/>
    <sheet name="M3" sheetId="38" r:id="rId6"/>
    <sheet name="M4" sheetId="39" r:id="rId7"/>
    <sheet name="M5" sheetId="41" r:id="rId8"/>
    <sheet name="M6" sheetId="40" r:id="rId9"/>
    <sheet name="M7" sheetId="42" r:id="rId10"/>
    <sheet name="M8" sheetId="43" r:id="rId11"/>
    <sheet name="M9" sheetId="44" r:id="rId12"/>
    <sheet name="M10" sheetId="45" r:id="rId13"/>
    <sheet name="M11" sheetId="46" r:id="rId14"/>
    <sheet name="M12" sheetId="47" r:id="rId15"/>
    <sheet name="Figure3" sheetId="49" r:id="rId16"/>
    <sheet name="Figure4" sheetId="50" r:id="rId17"/>
    <sheet name="Figure5" sheetId="51" r:id="rId18"/>
    <sheet name="Figure6" sheetId="53" r:id="rId19"/>
    <sheet name="Figure7" sheetId="55" r:id="rId20"/>
    <sheet name="Figure8" sheetId="56" r:id="rId21"/>
    <sheet name="Figure9" sheetId="57" r:id="rId22"/>
    <sheet name="Figure10" sheetId="58" r:id="rId23"/>
  </sheets>
  <calcPr calcId="162913" concurrentCalc="0"/>
  <pivotCaches>
    <pivotCache cacheId="0" r:id="rId24"/>
    <pivotCache cacheId="1" r:id="rId2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46" l="1"/>
  <c r="E9" i="46"/>
  <c r="E10" i="46"/>
  <c r="E11" i="46"/>
  <c r="E12" i="46"/>
  <c r="E7" i="46"/>
  <c r="E6" i="46"/>
  <c r="G7" i="40"/>
  <c r="G8" i="40"/>
  <c r="G9" i="40"/>
  <c r="G10" i="40"/>
  <c r="G11" i="40"/>
  <c r="G12" i="40"/>
  <c r="G13" i="40"/>
  <c r="G14" i="40"/>
  <c r="G15" i="40"/>
  <c r="G16" i="40"/>
  <c r="G17" i="40"/>
  <c r="G18" i="40"/>
  <c r="G19" i="40"/>
  <c r="G20" i="40"/>
  <c r="G21" i="40"/>
  <c r="G22" i="40"/>
  <c r="G23" i="40"/>
  <c r="G24" i="40"/>
  <c r="G25" i="40"/>
  <c r="G26" i="40"/>
  <c r="G27" i="40"/>
  <c r="G28" i="40"/>
  <c r="G29" i="40"/>
  <c r="G30" i="40"/>
  <c r="G31" i="40"/>
  <c r="G32" i="40"/>
  <c r="G33" i="40"/>
  <c r="G34" i="40"/>
  <c r="G35" i="40"/>
  <c r="G36" i="40"/>
  <c r="G37" i="40"/>
  <c r="G38" i="40"/>
  <c r="G39" i="40"/>
  <c r="G40" i="40"/>
  <c r="G41" i="40"/>
  <c r="G42" i="40"/>
  <c r="G43" i="40"/>
  <c r="G44" i="40"/>
  <c r="G45" i="40"/>
  <c r="G46" i="40"/>
  <c r="G47" i="40"/>
  <c r="G48" i="40"/>
  <c r="G49" i="40"/>
  <c r="G50" i="40"/>
  <c r="G51" i="40"/>
  <c r="G52" i="40"/>
  <c r="G53" i="40"/>
  <c r="G54" i="40"/>
  <c r="G55" i="40"/>
  <c r="G56" i="40"/>
  <c r="G57" i="40"/>
  <c r="G58" i="40"/>
  <c r="G59" i="40"/>
  <c r="G60" i="40"/>
  <c r="G61" i="40"/>
  <c r="G63" i="40"/>
  <c r="G64" i="40"/>
  <c r="G65" i="40"/>
  <c r="G66" i="40"/>
  <c r="G67" i="40"/>
  <c r="G68" i="40"/>
  <c r="G69" i="40"/>
  <c r="G70" i="40"/>
  <c r="G71" i="40"/>
  <c r="G72" i="40"/>
  <c r="G73" i="40"/>
  <c r="G74" i="40"/>
  <c r="G75" i="40"/>
  <c r="G76" i="40"/>
  <c r="G77" i="40"/>
  <c r="G78" i="40"/>
  <c r="G79" i="40"/>
  <c r="G80" i="40"/>
  <c r="G81" i="40"/>
  <c r="G82" i="40"/>
  <c r="G83" i="40"/>
  <c r="G84" i="40"/>
  <c r="G85" i="40"/>
  <c r="G86" i="40"/>
  <c r="G87" i="40"/>
  <c r="G88" i="40"/>
  <c r="G89" i="40"/>
  <c r="G90" i="40"/>
  <c r="G91" i="40"/>
  <c r="G92" i="40"/>
  <c r="G93" i="40"/>
  <c r="G94" i="40"/>
  <c r="G95" i="40"/>
  <c r="G96" i="40"/>
  <c r="G97" i="40"/>
  <c r="G98" i="40"/>
  <c r="G99" i="40"/>
  <c r="G100" i="40"/>
  <c r="G101" i="40"/>
  <c r="G102" i="40"/>
  <c r="G103" i="40"/>
  <c r="G104" i="40"/>
  <c r="G204" i="40"/>
  <c r="G205" i="40"/>
  <c r="G206" i="40"/>
  <c r="G207" i="40"/>
  <c r="G208" i="40"/>
  <c r="G209" i="40"/>
  <c r="G210" i="40"/>
  <c r="G211" i="40"/>
  <c r="G212" i="40"/>
  <c r="G213" i="40"/>
  <c r="G214" i="40"/>
  <c r="G215" i="40"/>
  <c r="G216" i="40"/>
  <c r="G217" i="40"/>
  <c r="G218" i="40"/>
  <c r="G219" i="40"/>
  <c r="G220" i="40"/>
  <c r="G221" i="40"/>
  <c r="G222" i="40"/>
  <c r="G223" i="40"/>
  <c r="G224" i="40"/>
  <c r="G225" i="40"/>
  <c r="G226" i="40"/>
  <c r="G228" i="40"/>
  <c r="G229" i="40"/>
  <c r="G230" i="40"/>
  <c r="G231" i="40"/>
  <c r="G232" i="40"/>
  <c r="G233" i="40"/>
  <c r="G234" i="40"/>
  <c r="G235" i="40"/>
  <c r="G236" i="40"/>
  <c r="G237" i="40"/>
  <c r="G238" i="40"/>
  <c r="G239" i="40"/>
  <c r="G240" i="40"/>
  <c r="G241" i="40"/>
  <c r="G242" i="40"/>
  <c r="G243" i="40"/>
  <c r="G244" i="40"/>
  <c r="G245" i="40"/>
  <c r="G246" i="40"/>
  <c r="G247" i="40"/>
  <c r="G248" i="40"/>
  <c r="G249" i="40"/>
  <c r="G250" i="40"/>
  <c r="G251" i="40"/>
  <c r="G252" i="40"/>
  <c r="G253" i="40"/>
  <c r="G254" i="40"/>
  <c r="G255" i="40"/>
  <c r="G256" i="40"/>
  <c r="G257" i="40"/>
  <c r="G258" i="40"/>
  <c r="G259" i="40"/>
  <c r="G261" i="40"/>
  <c r="G262" i="40"/>
  <c r="G263" i="40"/>
  <c r="G264" i="40"/>
  <c r="G265" i="40"/>
  <c r="G266" i="40"/>
  <c r="G267" i="40"/>
  <c r="G268" i="40"/>
  <c r="G269" i="40"/>
  <c r="G270" i="40"/>
  <c r="G271" i="40"/>
  <c r="G272" i="40"/>
  <c r="G273" i="40"/>
  <c r="G274" i="40"/>
  <c r="G275" i="40"/>
  <c r="G276" i="40"/>
  <c r="G277" i="40"/>
  <c r="G278" i="40"/>
  <c r="G279" i="40"/>
  <c r="G280" i="40"/>
  <c r="G281" i="40"/>
  <c r="G282" i="40"/>
  <c r="G283" i="40"/>
  <c r="G284" i="40"/>
  <c r="G285" i="40"/>
  <c r="G286" i="40"/>
  <c r="G287" i="40"/>
  <c r="G288" i="40"/>
  <c r="G289" i="40"/>
  <c r="G290" i="40"/>
  <c r="G291" i="40"/>
  <c r="G292" i="40"/>
  <c r="G293" i="40"/>
  <c r="G294" i="40"/>
  <c r="G295" i="40"/>
  <c r="G296" i="40"/>
  <c r="G297" i="40"/>
  <c r="G298" i="40"/>
  <c r="G299" i="40"/>
  <c r="G300" i="40"/>
  <c r="G301" i="40"/>
  <c r="G302" i="40"/>
  <c r="G105" i="40"/>
  <c r="G106" i="40"/>
  <c r="G107" i="40"/>
  <c r="G108" i="40"/>
  <c r="G109" i="40"/>
  <c r="G110" i="40"/>
  <c r="G111" i="40"/>
  <c r="G112" i="40"/>
  <c r="G113" i="40"/>
  <c r="G114" i="40"/>
  <c r="G115" i="40"/>
  <c r="G116" i="40"/>
  <c r="G117" i="40"/>
  <c r="G118" i="40"/>
  <c r="G119" i="40"/>
  <c r="G120" i="40"/>
  <c r="G121" i="40"/>
  <c r="G122" i="40"/>
  <c r="G123" i="40"/>
  <c r="G124" i="40"/>
  <c r="G125" i="40"/>
  <c r="G126" i="40"/>
  <c r="G127" i="40"/>
  <c r="G128" i="40"/>
  <c r="G129" i="40"/>
  <c r="G130" i="40"/>
  <c r="G131" i="40"/>
  <c r="G133" i="40"/>
  <c r="G134" i="40"/>
  <c r="G135" i="40"/>
  <c r="G136" i="40"/>
  <c r="G137" i="40"/>
  <c r="G138" i="40"/>
  <c r="G139" i="40"/>
  <c r="G140" i="40"/>
  <c r="G141" i="40"/>
  <c r="G142" i="40"/>
  <c r="G143" i="40"/>
  <c r="G144" i="40"/>
  <c r="G145" i="40"/>
  <c r="G146" i="40"/>
  <c r="G147" i="40"/>
  <c r="G148" i="40"/>
  <c r="G149" i="40"/>
  <c r="G150" i="40"/>
  <c r="G151" i="40"/>
  <c r="G152" i="40"/>
  <c r="G153" i="40"/>
  <c r="G154" i="40"/>
  <c r="G155" i="40"/>
  <c r="G156" i="40"/>
  <c r="G157" i="40"/>
  <c r="G159" i="40"/>
  <c r="G160" i="40"/>
  <c r="G162" i="40"/>
  <c r="G163" i="40"/>
  <c r="G164" i="40"/>
  <c r="G166" i="40"/>
  <c r="G167" i="40"/>
  <c r="G168" i="40"/>
  <c r="G169" i="40"/>
  <c r="G170" i="40"/>
  <c r="G171" i="40"/>
  <c r="G172" i="40"/>
  <c r="G173" i="40"/>
  <c r="G174" i="40"/>
  <c r="G175" i="40"/>
  <c r="G176" i="40"/>
  <c r="G177" i="40"/>
  <c r="G178" i="40"/>
  <c r="G179" i="40"/>
  <c r="G180" i="40"/>
  <c r="G181" i="40"/>
  <c r="G182" i="40"/>
  <c r="G183" i="40"/>
  <c r="G184" i="40"/>
  <c r="G185" i="40"/>
  <c r="G186" i="40"/>
  <c r="G187" i="40"/>
  <c r="G188" i="40"/>
  <c r="G189" i="40"/>
  <c r="G190" i="40"/>
  <c r="G191" i="40"/>
  <c r="G192" i="40"/>
  <c r="G193" i="40"/>
  <c r="G194" i="40"/>
  <c r="G195" i="40"/>
  <c r="G196" i="40"/>
  <c r="G197" i="40"/>
  <c r="G198" i="40"/>
  <c r="G199" i="40"/>
  <c r="G200" i="40"/>
  <c r="G201" i="40"/>
  <c r="G202" i="40"/>
  <c r="G203" i="40"/>
  <c r="G6" i="40"/>
  <c r="G125" i="41"/>
  <c r="G7" i="41"/>
  <c r="G8" i="41"/>
  <c r="G9" i="41"/>
  <c r="G10" i="41"/>
  <c r="G11" i="41"/>
  <c r="G12" i="41"/>
  <c r="G13" i="41"/>
  <c r="G14" i="41"/>
  <c r="G15" i="41"/>
  <c r="G16" i="41"/>
  <c r="G17" i="41"/>
  <c r="G18" i="41"/>
  <c r="G19" i="41"/>
  <c r="G20" i="41"/>
  <c r="G21" i="41"/>
  <c r="G22" i="41"/>
  <c r="G23" i="41"/>
  <c r="G24" i="41"/>
  <c r="G25" i="41"/>
  <c r="G26" i="41"/>
  <c r="G27" i="41"/>
  <c r="G28" i="41"/>
  <c r="G29" i="41"/>
  <c r="G30" i="41"/>
  <c r="G31" i="41"/>
  <c r="G33" i="41"/>
  <c r="G34" i="41"/>
  <c r="G35" i="41"/>
  <c r="G36" i="41"/>
  <c r="G37" i="41"/>
  <c r="G38" i="41"/>
  <c r="G39" i="41"/>
  <c r="G40" i="41"/>
  <c r="G41" i="41"/>
  <c r="G42" i="41"/>
  <c r="G43" i="41"/>
  <c r="G44" i="41"/>
  <c r="G45" i="41"/>
  <c r="G46" i="41"/>
  <c r="G47" i="41"/>
  <c r="G48" i="41"/>
  <c r="G49" i="41"/>
  <c r="G50" i="41"/>
  <c r="G96" i="41"/>
  <c r="G97" i="41"/>
  <c r="G98" i="41"/>
  <c r="G99" i="41"/>
  <c r="G100" i="41"/>
  <c r="G101" i="41"/>
  <c r="G102" i="41"/>
  <c r="G103" i="41"/>
  <c r="G104" i="41"/>
  <c r="G105" i="41"/>
  <c r="G106" i="41"/>
  <c r="G108" i="41"/>
  <c r="G109" i="41"/>
  <c r="G110" i="41"/>
  <c r="G111" i="41"/>
  <c r="G112" i="41"/>
  <c r="G113" i="41"/>
  <c r="G114" i="41"/>
  <c r="G115" i="41"/>
  <c r="G116" i="41"/>
  <c r="G117" i="41"/>
  <c r="G118" i="41"/>
  <c r="G119" i="41"/>
  <c r="G120" i="41"/>
  <c r="G121" i="41"/>
  <c r="G123" i="41"/>
  <c r="G124" i="41"/>
  <c r="G126" i="41"/>
  <c r="G127" i="41"/>
  <c r="G128" i="41"/>
  <c r="G129" i="41"/>
  <c r="G130" i="41"/>
  <c r="G131" i="41"/>
  <c r="G132" i="41"/>
  <c r="G133" i="41"/>
  <c r="G134" i="41"/>
  <c r="G135" i="41"/>
  <c r="G136" i="41"/>
  <c r="G137" i="41"/>
  <c r="G138" i="41"/>
  <c r="G139" i="41"/>
  <c r="G140" i="41"/>
  <c r="G51" i="41"/>
  <c r="G52" i="41"/>
  <c r="G53" i="41"/>
  <c r="G54" i="41"/>
  <c r="G55" i="41"/>
  <c r="G56" i="41"/>
  <c r="G57" i="41"/>
  <c r="G58" i="41"/>
  <c r="G59" i="41"/>
  <c r="G60" i="41"/>
  <c r="G61" i="41"/>
  <c r="G62" i="41"/>
  <c r="G64" i="41"/>
  <c r="G65" i="41"/>
  <c r="G66" i="41"/>
  <c r="G67" i="41"/>
  <c r="G68" i="41"/>
  <c r="G69" i="41"/>
  <c r="G70" i="41"/>
  <c r="G71" i="41"/>
  <c r="G72" i="41"/>
  <c r="G73" i="41"/>
  <c r="G74" i="41"/>
  <c r="G75" i="41"/>
  <c r="G76" i="41"/>
  <c r="G79" i="41"/>
  <c r="G81" i="41"/>
  <c r="G82" i="41"/>
  <c r="G83" i="41"/>
  <c r="G84" i="41"/>
  <c r="G85" i="41"/>
  <c r="G86" i="41"/>
  <c r="G87" i="41"/>
  <c r="G88" i="41"/>
  <c r="G89" i="41"/>
  <c r="G90" i="41"/>
  <c r="G91" i="41"/>
  <c r="G92" i="41"/>
  <c r="G93" i="41"/>
  <c r="G94" i="41"/>
  <c r="G95" i="41"/>
  <c r="G6" i="41"/>
  <c r="E62" i="47"/>
  <c r="E55" i="47"/>
  <c r="E20" i="47"/>
  <c r="E13" i="47"/>
  <c r="E6" i="47"/>
  <c r="E41" i="47"/>
  <c r="E34" i="47"/>
  <c r="E27" i="47"/>
  <c r="E63" i="47"/>
  <c r="E64" i="47"/>
  <c r="E65" i="47"/>
  <c r="E66" i="47"/>
  <c r="E67" i="47"/>
  <c r="E68" i="47"/>
  <c r="E56" i="47"/>
  <c r="E57" i="47"/>
  <c r="E58" i="47"/>
  <c r="E59" i="47"/>
  <c r="E60" i="47"/>
  <c r="E61" i="47"/>
  <c r="E49" i="47"/>
  <c r="E50" i="47"/>
  <c r="E51" i="47"/>
  <c r="E52" i="47"/>
  <c r="E53" i="47"/>
  <c r="E54" i="47"/>
  <c r="E47" i="47"/>
  <c r="E46" i="47"/>
  <c r="E45" i="47"/>
  <c r="E44" i="47"/>
  <c r="E43" i="47"/>
  <c r="E42" i="47"/>
  <c r="E35" i="47"/>
  <c r="E36" i="47"/>
  <c r="E37" i="47"/>
  <c r="E38" i="47"/>
  <c r="E39" i="47"/>
  <c r="E40" i="47"/>
  <c r="E28" i="47"/>
  <c r="E29" i="47"/>
  <c r="E30" i="47"/>
  <c r="E31" i="47"/>
  <c r="E32" i="47"/>
  <c r="E33" i="47"/>
  <c r="E21" i="47"/>
  <c r="E22" i="47"/>
  <c r="E23" i="47"/>
  <c r="E24" i="47"/>
  <c r="E25" i="47"/>
  <c r="E26" i="47"/>
  <c r="E14" i="47"/>
  <c r="E15" i="47"/>
  <c r="E16" i="47"/>
  <c r="E17" i="47"/>
  <c r="E18" i="47"/>
  <c r="E19" i="47"/>
  <c r="E7" i="47"/>
  <c r="E8" i="47"/>
  <c r="E9" i="47"/>
  <c r="E10" i="47"/>
  <c r="E11" i="47"/>
  <c r="E12" i="47"/>
  <c r="C33" i="44"/>
  <c r="O33" i="44"/>
  <c r="M33" i="44"/>
  <c r="K33" i="44"/>
  <c r="I33" i="44"/>
  <c r="G33" i="44"/>
  <c r="F33" i="44"/>
  <c r="E33" i="44"/>
  <c r="D33" i="44"/>
  <c r="P33" i="44"/>
</calcChain>
</file>

<file path=xl/sharedStrings.xml><?xml version="1.0" encoding="utf-8"?>
<sst xmlns="http://schemas.openxmlformats.org/spreadsheetml/2006/main" count="10660" uniqueCount="2861">
  <si>
    <t>National Records of Scotland (NRS)</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</si>
  <si>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</si>
  <si>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</si>
  <si>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</si>
  <si>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</si>
  <si>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</si>
  <si>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</si>
  <si>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</si>
  <si>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</si>
  <si>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</si>
  <si>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</si>
  <si>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</si>
  <si>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</si>
  <si>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</si>
  <si>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</si>
  <si>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</si>
  <si>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</si>
  <si>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</si>
  <si>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</si>
  <si>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</si>
  <si>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</si>
  <si>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Demographic Statistics, Vital Events Branch</t>
  </si>
  <si>
    <r>
      <t>More information about the methods</t>
    </r>
    <r>
      <rPr>
        <sz val="12"/>
        <rFont val="Arial"/>
        <family val="2"/>
      </rPr>
      <t xml:space="preserve"> can be found on the NRS website.</t>
    </r>
  </si>
  <si>
    <t>Note 2</t>
  </si>
  <si>
    <t>Link for more information</t>
  </si>
  <si>
    <t>Note 3</t>
  </si>
  <si>
    <t>Note 4</t>
  </si>
  <si>
    <t>Deaths where codes U07.1, U07.2, U09.9 or U10.9 are mentioned on the death certificate according to the WHO International Statistical Classification of Diseases and Related Health Problems 10th Revision (ICD-10).</t>
  </si>
  <si>
    <t>Note 5</t>
  </si>
  <si>
    <t>Note 6</t>
  </si>
  <si>
    <t>Note 7</t>
  </si>
  <si>
    <t>Note 8</t>
  </si>
  <si>
    <t>Data is provisional and is subject to change. This is because the cause of death (and other registered details) can be changed after a death has been registered.</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</si>
  <si>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</si>
  <si>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</si>
  <si>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</si>
  <si>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 Crown Copyright 2022</t>
  </si>
  <si>
    <t>Deaths involving COVID-19 are deaths where COVID-19 has been identified as being involved in the death by a doctor, either as the underlying cause of death or as a contributory cause of death.</t>
  </si>
  <si>
    <t>Note 9</t>
  </si>
  <si>
    <t>Note 10</t>
  </si>
  <si>
    <t>Deaths involving coronavirus (COVID-19) in Scotland - Monthly deaths based on date of occurrence</t>
  </si>
  <si>
    <t>2020-2022</t>
  </si>
  <si>
    <t>Deaths</t>
  </si>
  <si>
    <t>Age-Standardised Rate of Mortality (ASMR)</t>
  </si>
  <si>
    <t>Upper Confidence Interval</t>
  </si>
  <si>
    <t>Lower Confidence Interval</t>
  </si>
  <si>
    <t>Sex</t>
  </si>
  <si>
    <t>Cause</t>
  </si>
  <si>
    <t>Age 5-9</t>
  </si>
  <si>
    <t>Measure</t>
  </si>
  <si>
    <t>Number of deaths</t>
  </si>
  <si>
    <t>Age 10-14</t>
  </si>
  <si>
    <t>Age 15-19</t>
  </si>
  <si>
    <t>Age 20-24</t>
  </si>
  <si>
    <t>Age 25-29</t>
  </si>
  <si>
    <t>Age 30-34</t>
  </si>
  <si>
    <t>Age 35-39</t>
  </si>
  <si>
    <t>Age 40-44</t>
  </si>
  <si>
    <t>Age 45-49</t>
  </si>
  <si>
    <t>Age 50-54</t>
  </si>
  <si>
    <t>Age 55-59</t>
  </si>
  <si>
    <t>Age 60-64</t>
  </si>
  <si>
    <t>Age 65-69</t>
  </si>
  <si>
    <t>Age 70-74</t>
  </si>
  <si>
    <t>Age 75-79</t>
  </si>
  <si>
    <t>Age 80-84</t>
  </si>
  <si>
    <t>Age 85-89</t>
  </si>
  <si>
    <t>Age 90 or more</t>
  </si>
  <si>
    <t>SIMD quintile</t>
  </si>
  <si>
    <t>Urban Rural Classification</t>
  </si>
  <si>
    <t>Health board</t>
  </si>
  <si>
    <t>SOC Group</t>
  </si>
  <si>
    <t>Intermediate Zone code</t>
  </si>
  <si>
    <t>Name of Intermediate Zone</t>
  </si>
  <si>
    <t>Local authority</t>
  </si>
  <si>
    <t>Population (mid-2020)</t>
  </si>
  <si>
    <t>Month of death</t>
  </si>
  <si>
    <t>Multisystem inflammatory syndrome associated with COVID-19, unspecified (U10.9)
Mentioned</t>
  </si>
  <si>
    <t>Multisystem inflammatory syndrome associated with COVID-19, unspecified (U10.9)
Underlying cause</t>
  </si>
  <si>
    <t>COVID-19vaccines causing adverse effects in therapeutic use, unspecified (U12.9)
Mentioned</t>
  </si>
  <si>
    <t>COVID-19vaccines causing adverse effects in therapeutic use, unspecified (U12.9)
Underlying cause</t>
  </si>
  <si>
    <t>COVID-19, virus identified (U07.1)
Mentioned</t>
  </si>
  <si>
    <t>COVID-19, virus identified (U07.1)
Underlying cause</t>
  </si>
  <si>
    <t>COVID-19, virus not identified (U07.2)
Mentioned</t>
  </si>
  <si>
    <t>COVID-19, virus not identified (U07.2)
Underlying cause</t>
  </si>
  <si>
    <t>Personal history of COVID-19, unspecified (U08.9)
Mentioned</t>
  </si>
  <si>
    <t>Personal history of COVID-19, unspecified (U08.9)
Underlying cause</t>
  </si>
  <si>
    <t>Need for immunisation against COVID-19, unspecified (U11.9)
Mentioned</t>
  </si>
  <si>
    <t>Need for immunisation against COVID-19, unspecified (U11.9)
Underlying cause</t>
  </si>
  <si>
    <t>Year of death</t>
  </si>
  <si>
    <t>March</t>
  </si>
  <si>
    <t>April</t>
  </si>
  <si>
    <t>2020</t>
  </si>
  <si>
    <t>May</t>
  </si>
  <si>
    <t>June</t>
  </si>
  <si>
    <t>July</t>
  </si>
  <si>
    <t>August</t>
  </si>
  <si>
    <t>September</t>
  </si>
  <si>
    <t>October</t>
  </si>
  <si>
    <t>November</t>
  </si>
  <si>
    <t>December</t>
  </si>
  <si>
    <t>January</t>
  </si>
  <si>
    <t>February</t>
  </si>
  <si>
    <t>2021</t>
  </si>
  <si>
    <t>2022</t>
  </si>
  <si>
    <t>Rank</t>
  </si>
  <si>
    <t>ICD-10 codes</t>
  </si>
  <si>
    <t>Percentage of all deaths that month</t>
  </si>
  <si>
    <t>Pre-existing condition</t>
  </si>
  <si>
    <t>Deaths involving COVID-19</t>
  </si>
  <si>
    <t>Percentage of all COVID-19 deaths that month</t>
  </si>
  <si>
    <t>Age Group</t>
  </si>
  <si>
    <t>Total</t>
  </si>
  <si>
    <t>not applicable</t>
  </si>
  <si>
    <t>Post COVID-19 condition, unspecified (U09.9)
Mentioned</t>
  </si>
  <si>
    <t>Post COVID-19 condition, unspecified (U09.9)
Underlying cause</t>
  </si>
  <si>
    <t>Council area</t>
  </si>
  <si>
    <t>S02001236</t>
  </si>
  <si>
    <t>Culter</t>
  </si>
  <si>
    <t>Aberdeen City</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</si>
  <si>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</si>
  <si>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</si>
  <si>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</si>
  <si>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</si>
  <si>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</si>
  <si>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</si>
  <si>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</si>
  <si>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</si>
  <si>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</si>
  <si>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</si>
  <si>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</si>
  <si>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</si>
  <si>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</si>
  <si>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</si>
  <si>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</si>
  <si>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</si>
  <si>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</si>
  <si>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</si>
  <si>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</si>
  <si>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</si>
  <si>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</si>
  <si>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</si>
  <si>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</si>
  <si>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</si>
  <si>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</si>
  <si>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</si>
  <si>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</si>
  <si>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</si>
  <si>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</si>
  <si>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</si>
  <si>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</si>
  <si>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</si>
  <si>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</si>
  <si>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</si>
  <si>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</si>
  <si>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</si>
  <si>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</si>
  <si>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</si>
  <si>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</si>
  <si>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</si>
  <si>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</si>
  <si>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</si>
  <si>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</si>
  <si>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</si>
  <si>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</si>
  <si>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</si>
  <si>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</si>
  <si>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</si>
  <si>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</si>
  <si>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</si>
  <si>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</si>
  <si>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</si>
  <si>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</si>
  <si>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</si>
  <si>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</si>
  <si>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</si>
  <si>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</si>
  <si>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</si>
  <si>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</si>
  <si>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</si>
  <si>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</si>
  <si>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</si>
  <si>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</si>
  <si>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</si>
  <si>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</si>
  <si>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</si>
  <si>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</si>
  <si>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</si>
  <si>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</si>
  <si>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</si>
  <si>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</si>
  <si>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</si>
  <si>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</si>
  <si>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</si>
  <si>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</si>
  <si>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</si>
  <si>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</si>
  <si>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</si>
  <si>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</si>
  <si>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</si>
  <si>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</si>
  <si>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</si>
  <si>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</si>
  <si>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</si>
  <si>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</si>
  <si>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</si>
  <si>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</si>
  <si>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</si>
  <si>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</si>
  <si>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</si>
  <si>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</si>
  <si>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</si>
  <si>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</si>
  <si>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</si>
  <si>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</si>
  <si>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</si>
  <si>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</si>
  <si>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</si>
  <si>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Aberdeenshire</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</si>
  <si>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</si>
  <si>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</si>
  <si>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</si>
  <si>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</si>
  <si>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</si>
  <si>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</si>
  <si>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</si>
  <si>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</si>
  <si>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</si>
  <si>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</si>
  <si>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</si>
  <si>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</si>
  <si>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</si>
  <si>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</si>
  <si>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</si>
  <si>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</si>
  <si>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</si>
  <si>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</si>
  <si>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</si>
  <si>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</si>
  <si>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</si>
  <si>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</si>
  <si>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</si>
  <si>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</si>
  <si>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</si>
  <si>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</si>
  <si>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</si>
  <si>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</si>
  <si>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</si>
  <si>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</si>
  <si>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</si>
  <si>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</si>
  <si>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</si>
  <si>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</si>
  <si>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</si>
  <si>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</si>
  <si>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</si>
  <si>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</si>
  <si>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</si>
  <si>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</si>
  <si>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</si>
  <si>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</si>
  <si>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</si>
  <si>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</si>
  <si>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</si>
  <si>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</si>
  <si>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</si>
  <si>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</si>
  <si>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</si>
  <si>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</si>
  <si>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</si>
  <si>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</si>
  <si>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</si>
  <si>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</si>
  <si>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</si>
  <si>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</si>
  <si>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</si>
  <si>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</si>
  <si>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</si>
  <si>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</si>
  <si>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</si>
  <si>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</si>
  <si>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</si>
  <si>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</si>
  <si>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</si>
  <si>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</si>
  <si>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</si>
  <si>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</si>
  <si>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</si>
  <si>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</si>
  <si>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</si>
  <si>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</si>
  <si>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</si>
  <si>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</si>
  <si>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</si>
  <si>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</si>
  <si>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</si>
  <si>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</si>
  <si>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</si>
  <si>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</si>
  <si>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</si>
  <si>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</si>
  <si>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</si>
  <si>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</si>
  <si>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</si>
  <si>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</si>
  <si>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</si>
  <si>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</si>
  <si>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</si>
  <si>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</si>
  <si>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</si>
  <si>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</si>
  <si>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</si>
  <si>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</si>
  <si>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</si>
  <si>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</si>
  <si>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</si>
  <si>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</si>
  <si>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</si>
  <si>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</si>
  <si>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</si>
  <si>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</si>
  <si>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</si>
  <si>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</si>
  <si>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</si>
  <si>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</si>
  <si>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</si>
  <si>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</si>
  <si>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</si>
  <si>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</si>
  <si>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</si>
  <si>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</si>
  <si>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</si>
  <si>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</si>
  <si>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</si>
  <si>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</si>
  <si>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</si>
  <si>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</si>
  <si>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</si>
  <si>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</si>
  <si>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</si>
  <si>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</si>
  <si>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</si>
  <si>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</si>
  <si>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</si>
  <si>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</si>
  <si>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</si>
  <si>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</si>
  <si>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</si>
  <si>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</si>
  <si>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</si>
  <si>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</si>
  <si>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</si>
  <si>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</si>
  <si>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</si>
  <si>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</si>
  <si>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</si>
  <si>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</si>
  <si>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</si>
  <si>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</si>
  <si>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</si>
  <si>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</si>
  <si>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</si>
  <si>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</si>
  <si>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</si>
  <si>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</si>
  <si>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</si>
  <si>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</si>
  <si>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</si>
  <si>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</si>
  <si>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</si>
  <si>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</si>
  <si>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</si>
  <si>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</si>
  <si>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</si>
  <si>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</si>
  <si>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</si>
  <si>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</si>
  <si>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</si>
  <si>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</si>
  <si>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</si>
  <si>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</si>
  <si>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</si>
  <si>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</si>
  <si>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</si>
  <si>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</si>
  <si>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</si>
  <si>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</si>
  <si>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</si>
  <si>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</si>
  <si>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</si>
  <si>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Argyll and Bute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</si>
  <si>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</si>
  <si>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</si>
  <si>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</si>
  <si>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</si>
  <si>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</si>
  <si>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</si>
  <si>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</si>
  <si>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</si>
  <si>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</si>
  <si>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</si>
  <si>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</si>
  <si>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</si>
  <si>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</si>
  <si>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</si>
  <si>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</si>
  <si>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</si>
  <si>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</si>
  <si>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</si>
  <si>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</si>
  <si>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</si>
  <si>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</si>
  <si>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</si>
  <si>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</si>
  <si>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</si>
  <si>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</si>
  <si>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</si>
  <si>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</si>
  <si>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</si>
  <si>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</si>
  <si>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</si>
  <si>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</si>
  <si>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</si>
  <si>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</si>
  <si>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</si>
  <si>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</si>
  <si>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</si>
  <si>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</si>
  <si>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</si>
  <si>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</si>
  <si>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</si>
  <si>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</si>
  <si>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</si>
  <si>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</si>
  <si>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</si>
  <si>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</si>
  <si>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</si>
  <si>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Clackmannanshire</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</si>
  <si>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</si>
  <si>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</si>
  <si>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</si>
  <si>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</si>
  <si>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</si>
  <si>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</si>
  <si>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</si>
  <si>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</si>
  <si>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</si>
  <si>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</si>
  <si>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</si>
  <si>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</si>
  <si>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</si>
  <si>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</si>
  <si>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</si>
  <si>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</si>
  <si>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</si>
  <si>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</si>
  <si>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</si>
  <si>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</si>
  <si>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</si>
  <si>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</si>
  <si>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</si>
  <si>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</si>
  <si>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Dumfries and Galloway</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</si>
  <si>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</si>
  <si>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</si>
  <si>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</si>
  <si>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</si>
  <si>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</si>
  <si>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</si>
  <si>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</si>
  <si>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</si>
  <si>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</si>
  <si>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</si>
  <si>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</si>
  <si>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</si>
  <si>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</si>
  <si>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</si>
  <si>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</si>
  <si>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</si>
  <si>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</si>
  <si>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</si>
  <si>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</si>
  <si>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</si>
  <si>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</si>
  <si>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</si>
  <si>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</si>
  <si>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</si>
  <si>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</si>
  <si>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</si>
  <si>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</si>
  <si>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</si>
  <si>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</si>
  <si>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</si>
  <si>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</si>
  <si>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</si>
  <si>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</si>
  <si>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</si>
  <si>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</si>
  <si>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</si>
  <si>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</si>
  <si>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</si>
  <si>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</si>
  <si>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</si>
  <si>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</si>
  <si>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</si>
  <si>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</si>
  <si>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</si>
  <si>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</si>
  <si>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</si>
  <si>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</si>
  <si>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</si>
  <si>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</si>
  <si>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</si>
  <si>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</si>
  <si>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</si>
  <si>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</si>
  <si>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</si>
  <si>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</si>
  <si>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</si>
  <si>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</si>
  <si>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</si>
  <si>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</si>
  <si>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</si>
  <si>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</si>
  <si>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</si>
  <si>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</si>
  <si>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</si>
  <si>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</si>
  <si>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</si>
  <si>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</si>
  <si>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</si>
  <si>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</si>
  <si>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</si>
  <si>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</si>
  <si>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</si>
  <si>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</si>
  <si>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</si>
  <si>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</si>
  <si>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</si>
  <si>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</si>
  <si>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</si>
  <si>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</si>
  <si>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</si>
  <si>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Dundee City</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</si>
  <si>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</si>
  <si>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</si>
  <si>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</si>
  <si>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</si>
  <si>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</si>
  <si>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</si>
  <si>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</si>
  <si>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</si>
  <si>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</si>
  <si>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</si>
  <si>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</si>
  <si>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</si>
  <si>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</si>
  <si>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</si>
  <si>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</si>
  <si>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</si>
  <si>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</si>
  <si>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</si>
  <si>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</si>
  <si>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</si>
  <si>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</si>
  <si>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</si>
  <si>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</si>
  <si>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</si>
  <si>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</si>
  <si>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</si>
  <si>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</si>
  <si>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</si>
  <si>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</si>
  <si>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</si>
  <si>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</si>
  <si>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</si>
  <si>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</si>
  <si>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</si>
  <si>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</si>
  <si>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</si>
  <si>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</si>
  <si>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</si>
  <si>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</si>
  <si>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</si>
  <si>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</si>
  <si>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</si>
  <si>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</si>
  <si>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</si>
  <si>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</si>
  <si>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</si>
  <si>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</si>
  <si>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</si>
  <si>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</si>
  <si>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</si>
  <si>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</si>
  <si>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</si>
  <si>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</si>
  <si>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</si>
  <si>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</si>
  <si>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</si>
  <si>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</si>
  <si>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</si>
  <si>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</si>
  <si>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</si>
  <si>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</si>
  <si>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</si>
  <si>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East Ayrshire</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</si>
  <si>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</si>
  <si>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</si>
  <si>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</si>
  <si>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</si>
  <si>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</si>
  <si>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</si>
  <si>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</si>
  <si>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</si>
  <si>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</si>
  <si>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</si>
  <si>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</si>
  <si>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</si>
  <si>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</si>
  <si>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</si>
  <si>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</si>
  <si>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</si>
  <si>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</si>
  <si>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</si>
  <si>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</si>
  <si>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</si>
  <si>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</si>
  <si>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</si>
  <si>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</si>
  <si>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</si>
  <si>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</si>
  <si>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</si>
  <si>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</si>
  <si>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</si>
  <si>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</si>
  <si>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</si>
  <si>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</si>
  <si>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</si>
  <si>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</si>
  <si>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</si>
  <si>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</si>
  <si>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</si>
  <si>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</si>
  <si>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</si>
  <si>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</si>
  <si>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</si>
  <si>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</si>
  <si>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</si>
  <si>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</si>
  <si>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</si>
  <si>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</si>
  <si>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</si>
  <si>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</si>
  <si>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</si>
  <si>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</si>
  <si>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</si>
  <si>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</si>
  <si>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</si>
  <si>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</si>
  <si>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</si>
  <si>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</si>
  <si>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</si>
  <si>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</si>
  <si>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</si>
  <si>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</si>
  <si>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</si>
  <si>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East Dunbartonshire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</si>
  <si>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</si>
  <si>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</si>
  <si>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</si>
  <si>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</si>
  <si>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</si>
  <si>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</si>
  <si>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</si>
  <si>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</si>
  <si>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</si>
  <si>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</si>
  <si>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</si>
  <si>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</si>
  <si>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</si>
  <si>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</si>
  <si>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</si>
  <si>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</si>
  <si>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</si>
  <si>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</si>
  <si>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</si>
  <si>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</si>
  <si>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</si>
  <si>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</si>
  <si>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</si>
  <si>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</si>
  <si>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</si>
  <si>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</si>
  <si>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</si>
  <si>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</si>
  <si>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</si>
  <si>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</si>
  <si>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</si>
  <si>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</si>
  <si>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</si>
  <si>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</si>
  <si>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</si>
  <si>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</si>
  <si>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</si>
  <si>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</si>
  <si>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</si>
  <si>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</si>
  <si>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</si>
  <si>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</si>
  <si>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</si>
  <si>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</si>
  <si>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</si>
  <si>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</si>
  <si>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</si>
  <si>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</si>
  <si>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</si>
  <si>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</si>
  <si>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</si>
  <si>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</si>
  <si>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</si>
  <si>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</si>
  <si>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</si>
  <si>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</si>
  <si>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East Lothian</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</si>
  <si>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</si>
  <si>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</si>
  <si>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</si>
  <si>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</si>
  <si>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</si>
  <si>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</si>
  <si>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</si>
  <si>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</si>
  <si>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</si>
  <si>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</si>
  <si>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</si>
  <si>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</si>
  <si>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</si>
  <si>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</si>
  <si>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</si>
  <si>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</si>
  <si>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</si>
  <si>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</si>
  <si>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</si>
  <si>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</si>
  <si>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</si>
  <si>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</si>
  <si>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</si>
  <si>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</si>
  <si>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</si>
  <si>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</si>
  <si>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</si>
  <si>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</si>
  <si>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</si>
  <si>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</si>
  <si>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</si>
  <si>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</si>
  <si>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</si>
  <si>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</si>
  <si>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</si>
  <si>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</si>
  <si>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</si>
  <si>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</si>
  <si>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</si>
  <si>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</si>
  <si>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</si>
  <si>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</si>
  <si>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</si>
  <si>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</si>
  <si>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East Renfrewshire</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</si>
  <si>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</si>
  <si>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</si>
  <si>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</si>
  <si>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</si>
  <si>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</si>
  <si>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</si>
  <si>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</si>
  <si>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</si>
  <si>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</si>
  <si>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</si>
  <si>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</si>
  <si>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</si>
  <si>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</si>
  <si>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</si>
  <si>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</si>
  <si>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</si>
  <si>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</si>
  <si>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</si>
  <si>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</si>
  <si>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</si>
  <si>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</si>
  <si>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</si>
  <si>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</si>
  <si>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</si>
  <si>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</si>
  <si>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</si>
  <si>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</si>
  <si>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</si>
  <si>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</si>
  <si>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</si>
  <si>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</si>
  <si>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</si>
  <si>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</si>
  <si>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</si>
  <si>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</si>
  <si>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</si>
  <si>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</si>
  <si>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</si>
  <si>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</si>
  <si>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</si>
  <si>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City of Edinburgh</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</si>
  <si>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</si>
  <si>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</si>
  <si>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</si>
  <si>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</si>
  <si>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</si>
  <si>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</si>
  <si>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</si>
  <si>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</si>
  <si>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</si>
  <si>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</si>
  <si>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</si>
  <si>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</si>
  <si>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</si>
  <si>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</si>
  <si>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</si>
  <si>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</si>
  <si>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</si>
  <si>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</si>
  <si>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</si>
  <si>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</si>
  <si>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</si>
  <si>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</si>
  <si>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</si>
  <si>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</si>
  <si>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</si>
  <si>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</si>
  <si>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</si>
  <si>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</si>
  <si>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</si>
  <si>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</si>
  <si>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</si>
  <si>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</si>
  <si>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</si>
  <si>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</si>
  <si>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</si>
  <si>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</si>
  <si>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</si>
  <si>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</si>
  <si>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</si>
  <si>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</si>
  <si>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</si>
  <si>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</si>
  <si>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</si>
  <si>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</si>
  <si>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</si>
  <si>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</si>
  <si>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</si>
  <si>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</si>
  <si>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</si>
  <si>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</si>
  <si>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</si>
  <si>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</si>
  <si>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</si>
  <si>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</si>
  <si>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</si>
  <si>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</si>
  <si>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</si>
  <si>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</si>
  <si>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</si>
  <si>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</si>
  <si>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</si>
  <si>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</si>
  <si>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</si>
  <si>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</si>
  <si>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</si>
  <si>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</si>
  <si>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</si>
  <si>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</si>
  <si>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</si>
  <si>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</si>
  <si>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</si>
  <si>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</si>
  <si>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</si>
  <si>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</si>
  <si>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</si>
  <si>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</si>
  <si>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</si>
  <si>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</si>
  <si>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</si>
  <si>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</si>
  <si>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</si>
  <si>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</si>
  <si>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</si>
  <si>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</si>
  <si>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</si>
  <si>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</si>
  <si>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</si>
  <si>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</si>
  <si>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</si>
  <si>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</si>
  <si>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</si>
  <si>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</si>
  <si>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</si>
  <si>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</si>
  <si>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</si>
  <si>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</si>
  <si>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</si>
  <si>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</si>
  <si>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</si>
  <si>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</si>
  <si>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</si>
  <si>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</si>
  <si>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</si>
  <si>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</si>
  <si>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</si>
  <si>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</si>
  <si>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</si>
  <si>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</si>
  <si>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</si>
  <si>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</si>
  <si>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</si>
  <si>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</si>
  <si>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</si>
  <si>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</si>
  <si>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</si>
  <si>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</si>
  <si>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</si>
  <si>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</si>
  <si>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</si>
  <si>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</si>
  <si>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</si>
  <si>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</si>
  <si>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</si>
  <si>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</si>
  <si>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</si>
  <si>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</si>
  <si>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</si>
  <si>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</si>
  <si>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</si>
  <si>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</si>
  <si>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</si>
  <si>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</si>
  <si>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</si>
  <si>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</si>
  <si>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</si>
  <si>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</si>
  <si>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</si>
  <si>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</si>
  <si>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</si>
  <si>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</si>
  <si>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</si>
  <si>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</si>
  <si>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</si>
  <si>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</si>
  <si>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</si>
  <si>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</si>
  <si>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</si>
  <si>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</si>
  <si>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</si>
  <si>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</si>
  <si>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</si>
  <si>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</si>
  <si>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</si>
  <si>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</si>
  <si>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</si>
  <si>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</si>
  <si>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</si>
  <si>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</si>
  <si>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</si>
  <si>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</si>
  <si>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</si>
  <si>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</si>
  <si>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</si>
  <si>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</si>
  <si>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</si>
  <si>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</si>
  <si>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</si>
  <si>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</si>
  <si>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</si>
  <si>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</si>
  <si>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</si>
  <si>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</si>
  <si>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</si>
  <si>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</si>
  <si>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</si>
  <si>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</si>
  <si>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</si>
  <si>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</si>
  <si>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</si>
  <si>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</si>
  <si>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</si>
  <si>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</si>
  <si>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</si>
  <si>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</si>
  <si>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</si>
  <si>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</si>
  <si>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</si>
  <si>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</si>
  <si>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</si>
  <si>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</si>
  <si>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</si>
  <si>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</si>
  <si>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</si>
  <si>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</si>
  <si>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</si>
  <si>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</si>
  <si>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</si>
  <si>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</si>
  <si>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</si>
  <si>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</si>
  <si>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</si>
  <si>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</si>
  <si>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</si>
  <si>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</si>
  <si>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</si>
  <si>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</si>
  <si>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</si>
  <si>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</si>
  <si>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</si>
  <si>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</si>
  <si>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</si>
  <si>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</si>
  <si>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</si>
  <si>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</si>
  <si>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</si>
  <si>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</si>
  <si>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</si>
  <si>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</si>
  <si>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</si>
  <si>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</si>
  <si>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</si>
  <si>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</si>
  <si>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Na h-Eileanan Siar</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</si>
  <si>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</si>
  <si>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</si>
  <si>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</si>
  <si>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</si>
  <si>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</si>
  <si>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</si>
  <si>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</si>
  <si>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</si>
  <si>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</si>
  <si>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</si>
  <si>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</si>
  <si>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</si>
  <si>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</si>
  <si>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</si>
  <si>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</si>
  <si>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</si>
  <si>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</si>
  <si>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</si>
  <si>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Falkirk</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</si>
  <si>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</si>
  <si>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</si>
  <si>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</si>
  <si>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</si>
  <si>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</si>
  <si>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</si>
  <si>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</si>
  <si>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</si>
  <si>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</si>
  <si>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</si>
  <si>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</si>
  <si>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</si>
  <si>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</si>
  <si>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</si>
  <si>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</si>
  <si>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</si>
  <si>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</si>
  <si>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</si>
  <si>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</si>
  <si>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</si>
  <si>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</si>
  <si>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</si>
  <si>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</si>
  <si>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</si>
  <si>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</si>
  <si>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</si>
  <si>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</si>
  <si>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</si>
  <si>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</si>
  <si>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</si>
  <si>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</si>
  <si>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</si>
  <si>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</si>
  <si>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</si>
  <si>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</si>
  <si>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</si>
  <si>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</si>
  <si>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</si>
  <si>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</si>
  <si>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</si>
  <si>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</si>
  <si>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</si>
  <si>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</si>
  <si>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</si>
  <si>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</si>
  <si>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</si>
  <si>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</si>
  <si>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</si>
  <si>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</si>
  <si>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</si>
  <si>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</si>
  <si>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</si>
  <si>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</si>
  <si>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</si>
  <si>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</si>
  <si>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</si>
  <si>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</si>
  <si>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</si>
  <si>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</si>
  <si>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</si>
  <si>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</si>
  <si>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</si>
  <si>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</si>
  <si>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</si>
  <si>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</si>
  <si>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</si>
  <si>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</si>
  <si>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</si>
  <si>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</si>
  <si>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</si>
  <si>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</si>
  <si>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</si>
  <si>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</si>
  <si>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</si>
  <si>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</si>
  <si>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</si>
  <si>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</si>
  <si>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</si>
  <si>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</si>
  <si>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</si>
  <si>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</si>
  <si>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</si>
  <si>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</si>
  <si>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</si>
  <si>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Fife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</si>
  <si>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</si>
  <si>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</si>
  <si>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</si>
  <si>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</si>
  <si>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</si>
  <si>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</si>
  <si>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</si>
  <si>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</si>
  <si>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</si>
  <si>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</si>
  <si>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</si>
  <si>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</si>
  <si>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</si>
  <si>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</si>
  <si>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</si>
  <si>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</si>
  <si>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</si>
  <si>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</si>
  <si>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</si>
  <si>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</si>
  <si>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</si>
  <si>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</si>
  <si>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</si>
  <si>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</si>
  <si>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</si>
  <si>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</si>
  <si>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</si>
  <si>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</si>
  <si>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</si>
  <si>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</si>
  <si>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</si>
  <si>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</si>
  <si>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</si>
  <si>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</si>
  <si>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</si>
  <si>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</si>
  <si>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</si>
  <si>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</si>
  <si>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</si>
  <si>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</si>
  <si>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</si>
  <si>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</si>
  <si>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</si>
  <si>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</si>
  <si>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</si>
  <si>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</si>
  <si>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</si>
  <si>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</si>
  <si>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</si>
  <si>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</si>
  <si>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</si>
  <si>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</si>
  <si>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</si>
  <si>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</si>
  <si>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</si>
  <si>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</si>
  <si>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</si>
  <si>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</si>
  <si>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</si>
  <si>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</si>
  <si>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</si>
  <si>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</si>
  <si>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</si>
  <si>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</si>
  <si>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</si>
  <si>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</si>
  <si>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</si>
  <si>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</si>
  <si>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</si>
  <si>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</si>
  <si>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</si>
  <si>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</si>
  <si>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</si>
  <si>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</si>
  <si>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</si>
  <si>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</si>
  <si>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</si>
  <si>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</si>
  <si>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</si>
  <si>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</si>
  <si>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</si>
  <si>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</si>
  <si>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</si>
  <si>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</si>
  <si>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</si>
  <si>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</si>
  <si>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</si>
  <si>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</si>
  <si>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</si>
  <si>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</si>
  <si>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</si>
  <si>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</si>
  <si>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</si>
  <si>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</si>
  <si>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</si>
  <si>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</si>
  <si>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</si>
  <si>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</si>
  <si>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</si>
  <si>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</si>
  <si>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</si>
  <si>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</si>
  <si>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</si>
  <si>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</si>
  <si>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</si>
  <si>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</si>
  <si>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</si>
  <si>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</si>
  <si>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</si>
  <si>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</si>
  <si>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</si>
  <si>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</si>
  <si>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</si>
  <si>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</si>
  <si>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</si>
  <si>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</si>
  <si>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</si>
  <si>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</si>
  <si>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</si>
  <si>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</si>
  <si>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</si>
  <si>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</si>
  <si>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</si>
  <si>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</si>
  <si>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</si>
  <si>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</si>
  <si>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</si>
  <si>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</si>
  <si>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</si>
  <si>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</si>
  <si>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</si>
  <si>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</si>
  <si>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</si>
  <si>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</si>
  <si>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</si>
  <si>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</si>
  <si>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</si>
  <si>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</si>
  <si>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</si>
  <si>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</si>
  <si>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</si>
  <si>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</si>
  <si>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</si>
  <si>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</si>
  <si>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</si>
  <si>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</si>
  <si>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</si>
  <si>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</si>
  <si>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</si>
  <si>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</si>
  <si>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</si>
  <si>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</si>
  <si>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</si>
  <si>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</si>
  <si>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</si>
  <si>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</si>
  <si>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</si>
  <si>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</si>
  <si>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</si>
  <si>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</si>
  <si>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</si>
  <si>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</si>
  <si>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</si>
  <si>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</si>
  <si>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</si>
  <si>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</si>
  <si>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</si>
  <si>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</si>
  <si>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</si>
  <si>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</si>
  <si>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</si>
  <si>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</si>
  <si>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</si>
  <si>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</si>
  <si>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</si>
  <si>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</si>
  <si>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</si>
  <si>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</si>
  <si>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</si>
  <si>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</si>
  <si>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</si>
  <si>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</si>
  <si>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</si>
  <si>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</si>
  <si>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</si>
  <si>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</si>
  <si>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</si>
  <si>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</si>
  <si>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</si>
  <si>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</si>
  <si>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</si>
  <si>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</si>
  <si>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</si>
  <si>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</si>
  <si>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</si>
  <si>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</si>
  <si>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</si>
  <si>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</si>
  <si>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</si>
  <si>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</si>
  <si>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</si>
  <si>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</si>
  <si>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</si>
  <si>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</si>
  <si>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</si>
  <si>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</si>
  <si>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</si>
  <si>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</si>
  <si>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Glasgow City</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</si>
  <si>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</si>
  <si>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</si>
  <si>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</si>
  <si>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</si>
  <si>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</si>
  <si>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</si>
  <si>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</si>
  <si>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</si>
  <si>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</si>
  <si>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</si>
  <si>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</si>
  <si>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</si>
  <si>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</si>
  <si>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</si>
  <si>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</si>
  <si>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</si>
  <si>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</si>
  <si>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</si>
  <si>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</si>
  <si>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</si>
  <si>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</si>
  <si>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</si>
  <si>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</si>
  <si>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</si>
  <si>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</si>
  <si>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</si>
  <si>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</si>
  <si>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</si>
  <si>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</si>
  <si>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</si>
  <si>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</si>
  <si>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</si>
  <si>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</si>
  <si>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</si>
  <si>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</si>
  <si>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</si>
  <si>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</si>
  <si>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</si>
  <si>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</si>
  <si>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</si>
  <si>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</si>
  <si>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</si>
  <si>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</si>
  <si>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</si>
  <si>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</si>
  <si>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</si>
  <si>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</si>
  <si>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</si>
  <si>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</si>
  <si>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</si>
  <si>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</si>
  <si>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</si>
  <si>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</si>
  <si>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</si>
  <si>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</si>
  <si>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</si>
  <si>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</si>
  <si>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</si>
  <si>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</si>
  <si>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</si>
  <si>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</si>
  <si>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</si>
  <si>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</si>
  <si>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</si>
  <si>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</si>
  <si>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</si>
  <si>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</si>
  <si>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</si>
  <si>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</si>
  <si>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</si>
  <si>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</si>
  <si>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</si>
  <si>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</si>
  <si>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</si>
  <si>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</si>
  <si>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</si>
  <si>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</si>
  <si>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</si>
  <si>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</si>
  <si>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</si>
  <si>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</si>
  <si>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</si>
  <si>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</si>
  <si>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</si>
  <si>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</si>
  <si>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</si>
  <si>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</si>
  <si>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</si>
  <si>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</si>
  <si>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</si>
  <si>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</si>
  <si>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</si>
  <si>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</si>
  <si>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</si>
  <si>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</si>
  <si>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</si>
  <si>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</si>
  <si>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</si>
  <si>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</si>
  <si>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</si>
  <si>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</si>
  <si>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</si>
  <si>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</si>
  <si>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</si>
  <si>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</si>
  <si>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</si>
  <si>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</si>
  <si>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</si>
  <si>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</si>
  <si>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</si>
  <si>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</si>
  <si>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</si>
  <si>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</si>
  <si>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</si>
  <si>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</si>
  <si>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</si>
  <si>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</si>
  <si>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</si>
  <si>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</si>
  <si>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</si>
  <si>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</si>
  <si>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</si>
  <si>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</si>
  <si>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</si>
  <si>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</si>
  <si>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</si>
  <si>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</si>
  <si>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</si>
  <si>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</si>
  <si>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</si>
  <si>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</si>
  <si>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</si>
  <si>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</si>
  <si>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</si>
  <si>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</si>
  <si>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</si>
  <si>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</si>
  <si>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</si>
  <si>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</si>
  <si>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</si>
  <si>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</si>
  <si>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</si>
  <si>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</si>
  <si>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</si>
  <si>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</si>
  <si>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</si>
  <si>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</si>
  <si>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</si>
  <si>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</si>
  <si>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</si>
  <si>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</si>
  <si>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</si>
  <si>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</si>
  <si>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</si>
  <si>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</si>
  <si>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</si>
  <si>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</si>
  <si>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</si>
  <si>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</si>
  <si>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</si>
  <si>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</si>
  <si>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</si>
  <si>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</si>
  <si>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</si>
  <si>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</si>
  <si>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</si>
  <si>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</si>
  <si>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</si>
  <si>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</si>
  <si>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</si>
  <si>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</si>
  <si>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</si>
  <si>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</si>
  <si>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</si>
  <si>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</si>
  <si>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</si>
  <si>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</si>
  <si>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</si>
  <si>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</si>
  <si>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</si>
  <si>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</si>
  <si>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</si>
  <si>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</si>
  <si>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</si>
  <si>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</si>
  <si>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</si>
  <si>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</si>
  <si>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</si>
  <si>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</si>
  <si>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</si>
  <si>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</si>
  <si>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</si>
  <si>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</si>
  <si>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</si>
  <si>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</si>
  <si>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</si>
  <si>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</si>
  <si>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</si>
  <si>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</si>
  <si>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</si>
  <si>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</si>
  <si>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</si>
  <si>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</si>
  <si>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</si>
  <si>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</si>
  <si>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</si>
  <si>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</si>
  <si>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</si>
  <si>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</si>
  <si>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</si>
  <si>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</si>
  <si>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</si>
  <si>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</si>
  <si>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</si>
  <si>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</si>
  <si>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</si>
  <si>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</si>
  <si>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</si>
  <si>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</si>
  <si>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</si>
  <si>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</si>
  <si>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</si>
  <si>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</si>
  <si>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</si>
  <si>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</si>
  <si>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</si>
  <si>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</si>
  <si>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</si>
  <si>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</si>
  <si>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</si>
  <si>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</si>
  <si>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</si>
  <si>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</si>
  <si>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</si>
  <si>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</si>
  <si>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</si>
  <si>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</si>
  <si>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</si>
  <si>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</si>
  <si>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</si>
  <si>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</si>
  <si>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</si>
  <si>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</si>
  <si>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</si>
  <si>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</si>
  <si>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</si>
  <si>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</si>
  <si>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</si>
  <si>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</si>
  <si>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</si>
  <si>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</si>
  <si>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</si>
  <si>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</si>
  <si>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</si>
  <si>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</si>
  <si>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</si>
  <si>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</si>
  <si>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</si>
  <si>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</si>
  <si>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</si>
  <si>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</si>
  <si>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</si>
  <si>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</si>
  <si>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</si>
  <si>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</si>
  <si>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</si>
  <si>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</si>
  <si>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Highland</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</si>
  <si>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</si>
  <si>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</si>
  <si>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</si>
  <si>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</si>
  <si>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</si>
  <si>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</si>
  <si>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</si>
  <si>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</si>
  <si>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</si>
  <si>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</si>
  <si>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</si>
  <si>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</si>
  <si>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</si>
  <si>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</si>
  <si>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</si>
  <si>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</si>
  <si>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</si>
  <si>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</si>
  <si>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</si>
  <si>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</si>
  <si>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</si>
  <si>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</si>
  <si>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</si>
  <si>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</si>
  <si>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</si>
  <si>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</si>
  <si>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</si>
  <si>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</si>
  <si>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</si>
  <si>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</si>
  <si>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</si>
  <si>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</si>
  <si>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</si>
  <si>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</si>
  <si>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</si>
  <si>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</si>
  <si>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</si>
  <si>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</si>
  <si>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</si>
  <si>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</si>
  <si>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</si>
  <si>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</si>
  <si>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</si>
  <si>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</si>
  <si>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</si>
  <si>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</si>
  <si>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</si>
  <si>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</si>
  <si>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</si>
  <si>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</si>
  <si>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</si>
  <si>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</si>
  <si>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</si>
  <si>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</si>
  <si>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</si>
  <si>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</si>
  <si>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</si>
  <si>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</si>
  <si>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</si>
  <si>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</si>
  <si>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</si>
  <si>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</si>
  <si>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</si>
  <si>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</si>
  <si>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</si>
  <si>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</si>
  <si>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</si>
  <si>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</si>
  <si>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</si>
  <si>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</si>
  <si>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</si>
  <si>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</si>
  <si>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</si>
  <si>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</si>
  <si>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</si>
  <si>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</si>
  <si>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</si>
  <si>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</si>
  <si>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</si>
  <si>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</si>
  <si>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</si>
  <si>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</si>
  <si>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</si>
  <si>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</si>
  <si>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</si>
  <si>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</si>
  <si>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</si>
  <si>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</si>
  <si>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</si>
  <si>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</si>
  <si>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</si>
  <si>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</si>
  <si>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</si>
  <si>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</si>
  <si>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</si>
  <si>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</si>
  <si>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</si>
  <si>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</si>
  <si>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</si>
  <si>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</si>
  <si>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</si>
  <si>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</si>
  <si>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</si>
  <si>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</si>
  <si>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</si>
  <si>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</si>
  <si>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</si>
  <si>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</si>
  <si>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</si>
  <si>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</si>
  <si>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</si>
  <si>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</si>
  <si>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Inverclyde</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</si>
  <si>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</si>
  <si>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</si>
  <si>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</si>
  <si>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</si>
  <si>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</si>
  <si>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</si>
  <si>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</si>
  <si>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</si>
  <si>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</si>
  <si>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</si>
  <si>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</si>
  <si>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</si>
  <si>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</si>
  <si>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</si>
  <si>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</si>
  <si>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</si>
  <si>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</si>
  <si>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</si>
  <si>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</si>
  <si>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</si>
  <si>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</si>
  <si>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</si>
  <si>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</si>
  <si>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</si>
  <si>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</si>
  <si>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</si>
  <si>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</si>
  <si>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</si>
  <si>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</si>
  <si>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</si>
  <si>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</si>
  <si>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</si>
  <si>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</si>
  <si>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</si>
  <si>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</si>
  <si>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</si>
  <si>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</si>
  <si>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</si>
  <si>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</si>
  <si>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</si>
  <si>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</si>
  <si>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</si>
  <si>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</si>
  <si>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</si>
  <si>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</si>
  <si>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</si>
  <si>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</si>
  <si>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</si>
  <si>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</si>
  <si>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</si>
  <si>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</si>
  <si>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</si>
  <si>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</si>
  <si>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</si>
  <si>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</si>
  <si>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</si>
  <si>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</si>
  <si>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</si>
  <si>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</si>
  <si>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</si>
  <si>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</si>
  <si>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</si>
  <si>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</si>
  <si>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</si>
  <si>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</si>
  <si>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</si>
  <si>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</si>
  <si>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</si>
  <si>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</si>
  <si>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</si>
  <si>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</si>
  <si>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</si>
  <si>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</si>
  <si>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</si>
  <si>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</si>
  <si>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</si>
  <si>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</si>
  <si>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</si>
  <si>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</si>
  <si>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Moray</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</si>
  <si>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</si>
  <si>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</si>
  <si>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</si>
  <si>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</si>
  <si>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</si>
  <si>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</si>
  <si>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</si>
  <si>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</si>
  <si>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</si>
  <si>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</si>
  <si>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</si>
  <si>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</si>
  <si>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</si>
  <si>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</si>
  <si>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</si>
  <si>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</si>
  <si>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</si>
  <si>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</si>
  <si>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</si>
  <si>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</si>
  <si>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</si>
  <si>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</si>
  <si>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</si>
  <si>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</si>
  <si>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</si>
  <si>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</si>
  <si>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</si>
  <si>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</si>
  <si>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</si>
  <si>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</si>
  <si>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</si>
  <si>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</si>
  <si>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</si>
  <si>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</si>
  <si>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</si>
  <si>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</si>
  <si>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</si>
  <si>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</si>
  <si>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</si>
  <si>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</si>
  <si>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</si>
  <si>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</si>
  <si>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</si>
  <si>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</si>
  <si>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</si>
  <si>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</si>
  <si>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</si>
  <si>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</si>
  <si>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North Ayrshire</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</si>
  <si>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</si>
  <si>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</si>
  <si>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</si>
  <si>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</si>
  <si>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</si>
  <si>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</si>
  <si>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</si>
  <si>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</si>
  <si>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</si>
  <si>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</si>
  <si>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</si>
  <si>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</si>
  <si>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</si>
  <si>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</si>
  <si>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</si>
  <si>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</si>
  <si>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</si>
  <si>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</si>
  <si>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</si>
  <si>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</si>
  <si>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</si>
  <si>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</si>
  <si>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</si>
  <si>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</si>
  <si>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</si>
  <si>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</si>
  <si>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</si>
  <si>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</si>
  <si>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</si>
  <si>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</si>
  <si>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</si>
  <si>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</si>
  <si>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</si>
  <si>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</si>
  <si>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</si>
  <si>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</si>
  <si>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</si>
  <si>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</si>
  <si>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</si>
  <si>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</si>
  <si>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</si>
  <si>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</si>
  <si>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</si>
  <si>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</si>
  <si>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</si>
  <si>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</si>
  <si>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</si>
  <si>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</si>
  <si>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</si>
  <si>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</si>
  <si>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</si>
  <si>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</si>
  <si>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</si>
  <si>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</si>
  <si>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</si>
  <si>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</si>
  <si>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</si>
  <si>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</si>
  <si>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</si>
  <si>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</si>
  <si>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</si>
  <si>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</si>
  <si>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</si>
  <si>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</si>
  <si>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</si>
  <si>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</si>
  <si>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</si>
  <si>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</si>
  <si>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</si>
  <si>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</si>
  <si>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</si>
  <si>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</si>
  <si>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</si>
  <si>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</si>
  <si>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</si>
  <si>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</si>
  <si>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North Lanarkshire</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</si>
  <si>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</si>
  <si>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</si>
  <si>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</si>
  <si>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</si>
  <si>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</si>
  <si>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</si>
  <si>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</si>
  <si>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</si>
  <si>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</si>
  <si>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</si>
  <si>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</si>
  <si>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</si>
  <si>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</si>
  <si>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</si>
  <si>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</si>
  <si>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</si>
  <si>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</si>
  <si>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</si>
  <si>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</si>
  <si>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</si>
  <si>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</si>
  <si>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</si>
  <si>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</si>
  <si>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</si>
  <si>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</si>
  <si>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</si>
  <si>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</si>
  <si>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</si>
  <si>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</si>
  <si>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</si>
  <si>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</si>
  <si>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</si>
  <si>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</si>
  <si>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</si>
  <si>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</si>
  <si>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</si>
  <si>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</si>
  <si>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</si>
  <si>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</si>
  <si>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</si>
  <si>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</si>
  <si>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</si>
  <si>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</si>
  <si>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</si>
  <si>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</si>
  <si>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</si>
  <si>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</si>
  <si>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</si>
  <si>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</si>
  <si>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</si>
  <si>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</si>
  <si>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</si>
  <si>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</si>
  <si>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</si>
  <si>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</si>
  <si>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</si>
  <si>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</si>
  <si>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</si>
  <si>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</si>
  <si>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</si>
  <si>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</si>
  <si>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</si>
  <si>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</si>
  <si>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</si>
  <si>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</si>
  <si>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</si>
  <si>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</si>
  <si>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</si>
  <si>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</si>
  <si>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</si>
  <si>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</si>
  <si>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</si>
  <si>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</si>
  <si>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</si>
  <si>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</si>
  <si>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</si>
  <si>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</si>
  <si>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</si>
  <si>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</si>
  <si>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</si>
  <si>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</si>
  <si>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</si>
  <si>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</si>
  <si>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</si>
  <si>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</si>
  <si>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</si>
  <si>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</si>
  <si>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</si>
  <si>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</si>
  <si>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</si>
  <si>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</si>
  <si>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</si>
  <si>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</si>
  <si>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</si>
  <si>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</si>
  <si>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</si>
  <si>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</si>
  <si>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</si>
  <si>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</si>
  <si>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</si>
  <si>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</si>
  <si>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</si>
  <si>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</si>
  <si>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</si>
  <si>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</si>
  <si>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</si>
  <si>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</si>
  <si>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</si>
  <si>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</si>
  <si>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</si>
  <si>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</si>
  <si>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</si>
  <si>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</si>
  <si>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</si>
  <si>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</si>
  <si>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</si>
  <si>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</si>
  <si>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</si>
  <si>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</si>
  <si>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</si>
  <si>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</si>
  <si>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</si>
  <si>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</si>
  <si>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</si>
  <si>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</si>
  <si>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</si>
  <si>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</si>
  <si>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</si>
  <si>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</si>
  <si>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</si>
  <si>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</si>
  <si>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</si>
  <si>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</si>
  <si>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</si>
  <si>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</si>
  <si>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</si>
  <si>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</si>
  <si>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</si>
  <si>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</si>
  <si>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</si>
  <si>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</si>
  <si>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</si>
  <si>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</si>
  <si>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</si>
  <si>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</si>
  <si>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</si>
  <si>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</si>
  <si>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</si>
  <si>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</si>
  <si>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</si>
  <si>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</si>
  <si>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</si>
  <si>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</si>
  <si>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</si>
  <si>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</si>
  <si>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Orkney Islands</t>
  </si>
  <si>
    <t>S02002214</t>
  </si>
  <si>
    <t>West Mainland</t>
  </si>
  <si>
    <t>S02002215</t>
  </si>
  <si>
    <t>East Mainland</t>
  </si>
  <si>
    <t>S02002216</t>
  </si>
  <si>
    <t>West Kirkwall</t>
  </si>
  <si>
    <t>S02002217</t>
  </si>
  <si>
    <t>East Kirkwall</t>
  </si>
  <si>
    <t>S02002218</t>
  </si>
  <si>
    <t>Isles</t>
  </si>
  <si>
    <t>S02002219</t>
  </si>
  <si>
    <t>Powmill, Cleish and Scotlandwell</t>
  </si>
  <si>
    <t>Perth and Kinross</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</si>
  <si>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</si>
  <si>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</si>
  <si>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</si>
  <si>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</si>
  <si>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</si>
  <si>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</si>
  <si>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</si>
  <si>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</si>
  <si>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</si>
  <si>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</si>
  <si>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</si>
  <si>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</si>
  <si>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</si>
  <si>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</si>
  <si>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</si>
  <si>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</si>
  <si>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</si>
  <si>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</si>
  <si>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</si>
  <si>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</si>
  <si>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</si>
  <si>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</si>
  <si>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</si>
  <si>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</si>
  <si>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</si>
  <si>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</si>
  <si>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</si>
  <si>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</si>
  <si>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</si>
  <si>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</si>
  <si>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</si>
  <si>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</si>
  <si>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</si>
  <si>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</si>
  <si>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</si>
  <si>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</si>
  <si>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</si>
  <si>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</si>
  <si>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</si>
  <si>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</si>
  <si>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</si>
  <si>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</si>
  <si>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</si>
  <si>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</si>
  <si>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</si>
  <si>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</si>
  <si>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</si>
  <si>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</si>
  <si>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</si>
  <si>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</si>
  <si>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</si>
  <si>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</si>
  <si>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</si>
  <si>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</si>
  <si>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</si>
  <si>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</si>
  <si>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</si>
  <si>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</si>
  <si>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</si>
  <si>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</si>
  <si>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</si>
  <si>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</si>
  <si>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</si>
  <si>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</si>
  <si>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</si>
  <si>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</si>
  <si>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</si>
  <si>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</si>
  <si>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</si>
  <si>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Renfrewshire</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</si>
  <si>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</si>
  <si>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</si>
  <si>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</si>
  <si>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</si>
  <si>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</si>
  <si>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</si>
  <si>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</si>
  <si>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</si>
  <si>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</si>
  <si>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</si>
  <si>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</si>
  <si>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</si>
  <si>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</si>
  <si>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</si>
  <si>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</si>
  <si>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</si>
  <si>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</si>
  <si>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</si>
  <si>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</si>
  <si>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</si>
  <si>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</si>
  <si>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</si>
  <si>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</si>
  <si>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</si>
  <si>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</si>
  <si>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</si>
  <si>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</si>
  <si>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</si>
  <si>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</si>
  <si>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</si>
  <si>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</si>
  <si>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</si>
  <si>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</si>
  <si>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</si>
  <si>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</si>
  <si>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</si>
  <si>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</si>
  <si>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</si>
  <si>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</si>
  <si>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</si>
  <si>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</si>
  <si>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</si>
  <si>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</si>
  <si>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</si>
  <si>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</si>
  <si>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</si>
  <si>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</si>
  <si>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</si>
  <si>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</si>
  <si>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</si>
  <si>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</si>
  <si>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</si>
  <si>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</si>
  <si>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</si>
  <si>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</si>
  <si>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</si>
  <si>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</si>
  <si>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</si>
  <si>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</si>
  <si>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</si>
  <si>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</si>
  <si>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</si>
  <si>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</si>
  <si>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</si>
  <si>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</si>
  <si>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</si>
  <si>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</si>
  <si>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</si>
  <si>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</si>
  <si>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</si>
  <si>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</si>
  <si>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</si>
  <si>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</si>
  <si>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</si>
  <si>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</si>
  <si>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</si>
  <si>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Scottish Borders</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</si>
  <si>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</si>
  <si>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</si>
  <si>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</si>
  <si>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</si>
  <si>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</si>
  <si>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</si>
  <si>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</si>
  <si>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</si>
  <si>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</si>
  <si>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</si>
  <si>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</si>
  <si>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</si>
  <si>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</si>
  <si>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</si>
  <si>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</si>
  <si>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</si>
  <si>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</si>
  <si>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</si>
  <si>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</si>
  <si>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</si>
  <si>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</si>
  <si>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</si>
  <si>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</si>
  <si>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</si>
  <si>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</si>
  <si>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</si>
  <si>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</si>
  <si>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</si>
  <si>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</si>
  <si>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</si>
  <si>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</si>
  <si>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</si>
  <si>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</si>
  <si>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</si>
  <si>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</si>
  <si>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</si>
  <si>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</si>
  <si>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</si>
  <si>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</si>
  <si>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</si>
  <si>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</si>
  <si>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</si>
  <si>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</si>
  <si>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</si>
  <si>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</si>
  <si>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</si>
  <si>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</si>
  <si>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</si>
  <si>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</si>
  <si>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</si>
  <si>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</si>
  <si>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</si>
  <si>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</si>
  <si>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</si>
  <si>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</si>
  <si>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</si>
  <si>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</si>
  <si>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</si>
  <si>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</si>
  <si>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</si>
  <si>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Shetland Islands</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</si>
  <si>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</si>
  <si>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</si>
  <si>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</si>
  <si>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</si>
  <si>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</si>
  <si>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</si>
  <si>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</si>
  <si>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</si>
  <si>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</si>
  <si>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</si>
  <si>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</si>
  <si>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</si>
  <si>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</si>
  <si>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</si>
  <si>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South Ayrshire</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</si>
  <si>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</si>
  <si>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</si>
  <si>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</si>
  <si>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</si>
  <si>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</si>
  <si>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</si>
  <si>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</si>
  <si>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</si>
  <si>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</si>
  <si>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</si>
  <si>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</si>
  <si>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</si>
  <si>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</si>
  <si>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</si>
  <si>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</si>
  <si>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</si>
  <si>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</si>
  <si>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</si>
  <si>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</si>
  <si>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</si>
  <si>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</si>
  <si>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</si>
  <si>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</si>
  <si>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</si>
  <si>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</si>
  <si>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</si>
  <si>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</si>
  <si>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</si>
  <si>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</si>
  <si>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</si>
  <si>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</si>
  <si>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</si>
  <si>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</si>
  <si>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</si>
  <si>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</si>
  <si>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</si>
  <si>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</si>
  <si>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</si>
  <si>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</si>
  <si>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</si>
  <si>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</si>
  <si>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</si>
  <si>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</si>
  <si>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</si>
  <si>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</si>
  <si>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</si>
  <si>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</si>
  <si>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</si>
  <si>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</si>
  <si>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</si>
  <si>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South Lanarkshire</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</si>
  <si>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</si>
  <si>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</si>
  <si>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</si>
  <si>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</si>
  <si>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</si>
  <si>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</si>
  <si>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</si>
  <si>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</si>
  <si>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</si>
  <si>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</si>
  <si>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</si>
  <si>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</si>
  <si>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</si>
  <si>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</si>
  <si>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</si>
  <si>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</si>
  <si>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</si>
  <si>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</si>
  <si>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</si>
  <si>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</si>
  <si>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</si>
  <si>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</si>
  <si>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</si>
  <si>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</si>
  <si>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</si>
  <si>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</si>
  <si>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</si>
  <si>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</si>
  <si>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</si>
  <si>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</si>
  <si>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</si>
  <si>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</si>
  <si>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</si>
  <si>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</si>
  <si>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</si>
  <si>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</si>
  <si>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</si>
  <si>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</si>
  <si>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</si>
  <si>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</si>
  <si>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</si>
  <si>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</si>
  <si>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</si>
  <si>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</si>
  <si>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</si>
  <si>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</si>
  <si>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</si>
  <si>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</si>
  <si>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</si>
  <si>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</si>
  <si>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</si>
  <si>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</si>
  <si>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</si>
  <si>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</si>
  <si>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</si>
  <si>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</si>
  <si>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</si>
  <si>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</si>
  <si>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</si>
  <si>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</si>
  <si>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</si>
  <si>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</si>
  <si>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</si>
  <si>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</si>
  <si>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</si>
  <si>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</si>
  <si>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</si>
  <si>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</si>
  <si>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</si>
  <si>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</si>
  <si>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</si>
  <si>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</si>
  <si>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</si>
  <si>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</si>
  <si>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</si>
  <si>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</si>
  <si>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</si>
  <si>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</si>
  <si>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</si>
  <si>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</si>
  <si>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</si>
  <si>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</si>
  <si>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</si>
  <si>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</si>
  <si>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</si>
  <si>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</si>
  <si>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</si>
  <si>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</si>
  <si>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</si>
  <si>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</si>
  <si>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</si>
  <si>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</si>
  <si>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</si>
  <si>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</si>
  <si>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</si>
  <si>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</si>
  <si>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</si>
  <si>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</si>
  <si>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</si>
  <si>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</si>
  <si>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</si>
  <si>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</si>
  <si>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</si>
  <si>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</si>
  <si>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</si>
  <si>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</si>
  <si>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</si>
  <si>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</si>
  <si>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</si>
  <si>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</si>
  <si>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</si>
  <si>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</si>
  <si>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</si>
  <si>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</si>
  <si>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</si>
  <si>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</si>
  <si>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</si>
  <si>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</si>
  <si>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</si>
  <si>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</si>
  <si>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</si>
  <si>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</si>
  <si>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</si>
  <si>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</si>
  <si>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</si>
  <si>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</si>
  <si>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</si>
  <si>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</si>
  <si>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</si>
  <si>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</si>
  <si>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</si>
  <si>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</si>
  <si>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</si>
  <si>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</si>
  <si>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</si>
  <si>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</si>
  <si>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</si>
  <si>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</si>
  <si>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</si>
  <si>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</si>
  <si>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</si>
  <si>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</si>
  <si>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</si>
  <si>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</si>
  <si>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</si>
  <si>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</si>
  <si>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</si>
  <si>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</si>
  <si>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</si>
  <si>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</si>
  <si>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</si>
  <si>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</si>
  <si>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</si>
  <si>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</si>
  <si>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</si>
  <si>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</si>
  <si>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</si>
  <si>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</si>
  <si>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</si>
  <si>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</si>
  <si>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</si>
  <si>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</si>
  <si>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</si>
  <si>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Stirling</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</si>
  <si>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</si>
  <si>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</si>
  <si>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</si>
  <si>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</si>
  <si>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</si>
  <si>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</si>
  <si>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</si>
  <si>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</si>
  <si>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</si>
  <si>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</si>
  <si>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</si>
  <si>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</si>
  <si>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</si>
  <si>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</si>
  <si>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</si>
  <si>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</si>
  <si>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</si>
  <si>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</si>
  <si>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</si>
  <si>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</si>
  <si>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</si>
  <si>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</si>
  <si>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</si>
  <si>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</si>
  <si>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</si>
  <si>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</si>
  <si>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</si>
  <si>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</si>
  <si>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</si>
  <si>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</si>
  <si>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</si>
  <si>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</si>
  <si>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</si>
  <si>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</si>
  <si>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</si>
  <si>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</si>
  <si>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</si>
  <si>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</si>
  <si>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</si>
  <si>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</si>
  <si>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</si>
  <si>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</si>
  <si>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</si>
  <si>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</si>
  <si>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</si>
  <si>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West Dunbartonshire</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</si>
  <si>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</si>
  <si>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</si>
  <si>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</si>
  <si>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</si>
  <si>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</si>
  <si>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</si>
  <si>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</si>
  <si>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</si>
  <si>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</si>
  <si>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</si>
  <si>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</si>
  <si>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</si>
  <si>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</si>
  <si>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</si>
  <si>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</si>
  <si>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</si>
  <si>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</si>
  <si>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</si>
  <si>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</si>
  <si>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West Lothian</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</si>
  <si>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</si>
  <si>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</si>
  <si>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</si>
  <si>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</si>
  <si>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</si>
  <si>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</si>
  <si>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</si>
  <si>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</si>
  <si>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</si>
  <si>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</si>
  <si>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</si>
  <si>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</si>
  <si>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</si>
  <si>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</si>
  <si>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</si>
  <si>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</si>
  <si>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</si>
  <si>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</si>
  <si>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</si>
  <si>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</si>
  <si>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</si>
  <si>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</si>
  <si>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</si>
  <si>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</si>
  <si>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</si>
  <si>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</si>
  <si>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</si>
  <si>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</si>
  <si>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</si>
  <si>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</si>
  <si>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</si>
  <si>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</si>
  <si>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</si>
  <si>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</si>
  <si>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</si>
  <si>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</si>
  <si>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</si>
  <si>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</si>
  <si>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</si>
  <si>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</si>
  <si>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</si>
  <si>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</si>
  <si>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</si>
  <si>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</si>
  <si>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</si>
  <si>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</si>
  <si>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</si>
  <si>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</si>
  <si>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</si>
  <si>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</si>
  <si>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</si>
  <si>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</si>
  <si>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</si>
  <si>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</si>
  <si>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</si>
  <si>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</si>
  <si>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</si>
  <si>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</si>
  <si>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</si>
  <si>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</si>
  <si>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</si>
  <si>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</si>
  <si>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</si>
  <si>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</si>
  <si>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</si>
  <si>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</si>
  <si>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</si>
  <si>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</si>
  <si>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</si>
  <si>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</si>
  <si>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Crude rate of mortality per 100,000 population</t>
  </si>
  <si>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</si>
  <si>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</si>
  <si>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</si>
  <si>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</si>
  <si>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</si>
  <si>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</si>
  <si>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</si>
  <si>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</si>
  <si>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</si>
  <si>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</si>
  <si>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</si>
  <si>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</si>
  <si>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</si>
  <si>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</si>
  <si>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</si>
  <si>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</si>
  <si>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</si>
  <si>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</si>
  <si>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</si>
  <si>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</si>
  <si>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</si>
  <si>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</si>
  <si>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</si>
  <si>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</si>
  <si>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</si>
  <si>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</si>
  <si>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</si>
  <si>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</si>
  <si>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</si>
  <si>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</si>
  <si>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</si>
  <si>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</si>
  <si>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</si>
  <si>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</si>
  <si>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</si>
  <si>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All causes</t>
  </si>
  <si>
    <t>COVID-19 mentioned</t>
  </si>
  <si>
    <t>F01, F03, G30</t>
  </si>
  <si>
    <t>I20-I25</t>
  </si>
  <si>
    <t>I60-I69</t>
  </si>
  <si>
    <t>C33-C34</t>
  </si>
  <si>
    <t>J40-J47</t>
  </si>
  <si>
    <t>U07</t>
  </si>
  <si>
    <t>Dementia and Alzheimer Disease</t>
  </si>
  <si>
    <t>Ischaemic heart diseases</t>
  </si>
  <si>
    <t>Cerebrovascular disease</t>
  </si>
  <si>
    <t>Malignant neoplasm of trachea, bronchus and lung</t>
  </si>
  <si>
    <t>Chronic lower respiratory diseases</t>
  </si>
  <si>
    <t>COVID</t>
  </si>
  <si>
    <t>Diabetes</t>
  </si>
  <si>
    <t>Influenza and pneumonia</t>
  </si>
  <si>
    <t>Diseases of the urinary system</t>
  </si>
  <si>
    <t>Symptoms, signs and ill-defined conditions</t>
  </si>
  <si>
    <t>Diseases of the musculoskeletal system and connective tissue</t>
  </si>
  <si>
    <t>None</t>
  </si>
  <si>
    <t>All deaths involving COVID-19</t>
  </si>
  <si>
    <t>Cirrhosis and other disease of liver</t>
  </si>
  <si>
    <t>all ages</t>
  </si>
  <si>
    <t>Year of occurrence</t>
  </si>
  <si>
    <t>Month of occurrence</t>
  </si>
  <si>
    <t>Age-standardised rate of mortality</t>
  </si>
  <si>
    <t>Age 1-4</t>
  </si>
  <si>
    <t>Age 0</t>
  </si>
  <si>
    <t>Column Labels</t>
  </si>
  <si>
    <t>Grand Total</t>
  </si>
  <si>
    <t>Sum of Age-Standardised Rate of Mortality (ASMR)</t>
  </si>
  <si>
    <t>Row Labels</t>
  </si>
  <si>
    <t>65 and over</t>
  </si>
  <si>
    <t>64 and under</t>
  </si>
  <si>
    <t>Sum of Deaths involving COVID-19</t>
  </si>
  <si>
    <t>Persons</t>
  </si>
  <si>
    <t>Males</t>
  </si>
  <si>
    <t>Females</t>
  </si>
  <si>
    <t>COVID-19 underlying cause</t>
  </si>
  <si>
    <t>Confidence interval</t>
  </si>
  <si>
    <t>Upper Confidence Interval Limit</t>
  </si>
  <si>
    <t>Lower Confidence Interval Limit</t>
  </si>
  <si>
    <t>Quintile description</t>
  </si>
  <si>
    <t>Most deprived</t>
  </si>
  <si>
    <t>Least deprived</t>
  </si>
  <si>
    <t>Urban Rural Description</t>
  </si>
  <si>
    <t>Health care worker (defined in note X)</t>
  </si>
  <si>
    <t>Social care worker (defined in note X)</t>
  </si>
  <si>
    <t xml:space="preserve">Month of death
</t>
  </si>
  <si>
    <t xml:space="preserve">Year of death
</t>
  </si>
  <si>
    <t xml:space="preserve">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</si>
  <si>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The data are based on date of occurence. NRS weekly data on COVID-19 deaths is, for the most part, based on date of registration. Please take this into account when analysing trends.</t>
  </si>
  <si>
    <t>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</si>
  <si>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</si>
  <si>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Numbers are provisional and subject to future revision.</t>
  </si>
  <si>
    <t>M3</t>
  </si>
  <si>
    <t xml:space="preserve">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</si>
  <si>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M3, M4</t>
  </si>
  <si>
    <t>Rates have been calculated using 2020 mid-year population estimates, the most up-to-date estimates for quintiles/urban rural areas that were available when this table was published.  Populations have been adjusted proportionately to account for the fact that the period of deaths being measured is greater than one year.</t>
  </si>
  <si>
    <t>https://www.gov.scot/publications/scottish-government-urban-rural-classification-2016/</t>
  </si>
  <si>
    <t>M4</t>
  </si>
  <si>
    <t>Note 11</t>
  </si>
  <si>
    <t>Note 12</t>
  </si>
  <si>
    <t>Rates are not calculated when numbers of deaths are below 10.</t>
  </si>
  <si>
    <t>Note 13</t>
  </si>
  <si>
    <t>Note 14</t>
  </si>
  <si>
    <t>Note 15</t>
  </si>
  <si>
    <t>Note 16</t>
  </si>
  <si>
    <t>Note 17</t>
  </si>
  <si>
    <t>Note 18</t>
  </si>
  <si>
    <t>Note 19</t>
  </si>
  <si>
    <t>Note 20</t>
  </si>
  <si>
    <t>Includes people aged 20-64 years who were not retired at the time of death and for whom a valid ocupation was provided at the time of death certification.</t>
  </si>
  <si>
    <t>M7</t>
  </si>
  <si>
    <t>Occupations defined using the Standard Occupation Classification (SOC 2010). Definitions of all groups and individual occupations can be found on the ONS Website.</t>
  </si>
  <si>
    <t>https://www.ons.gov.uk/methodology/classificationsandstandards/standardoccupationalclassificationsoc/soc2010/soc2010volume1structureanddescriptionsofunitgroups</t>
  </si>
  <si>
    <t>Healthcare worker' and 'social care worker' categories were created by ONS by combining specified 4 digit SOC codes.  More information on the codes used to create these groupings is available on the ONS Website.</t>
  </si>
  <si>
    <t>https://www.ons.gov.uk/peoplepopulationandcommunity/healthandsocialcare/causesofdeath/bulletins/coronaviruscovid19relateddeathsbyoccupationenglandandwales/deathsregistereduptoandincluding20april2020</t>
  </si>
  <si>
    <t>M8</t>
  </si>
  <si>
    <t>Some areas have very small numbers of deaths and caution should be used when comparing areas. There is more information about the volatility of small numbers on the NRS website</t>
  </si>
  <si>
    <t>Refer to stats.gov.scot  to identify where intermediate zones are.</t>
  </si>
  <si>
    <t>Deaths due to a specific cause refer to deaths that had this as the underlying cause of death. (ICD-10) codes U08.9, U09.9, and U11.9 can't be assigned the underlying cause of death so this data is marked with (unavailable)</t>
  </si>
  <si>
    <t>M9</t>
  </si>
  <si>
    <t xml:space="preserve">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t>
  </si>
  <si>
    <t>Table M1:Age standardised rates of mortality in Scotland by sex and month of occurrence, for deaths involving COVID-19 and for all causes  [note1][note 2][note 3][note 4][note 5][note 6][note 7][note 8][note 9]</t>
  </si>
  <si>
    <t>Table M2: Age standardised rates of mortality in Scotland by sex, age and month of occurrence, for deaths involving COVID-19 and for all causes  [note1][note 2][note 3][note 4][note 5][note 6][note 7][note 8][note 9]</t>
  </si>
  <si>
    <t>Table M6: Age standardised rates of mortality in council areas by sex, for deaths involving COVID-19 and for all causes  [note1][note 2][note 3][note 4][note 5][note 6][note 7][note 8][note 9]</t>
  </si>
  <si>
    <t>Table M10: Leading causes of death in Scotland [note1][note 2][note 3][note 4][note 5][note 6][note 7][note 8][note 9]</t>
  </si>
  <si>
    <t>Table M11: Pre-existing medical conditions in deaths involving COVID-19  [note1][note 2][note 3][note 4][note 5][note 6][note 7][note 8][note 9]</t>
  </si>
  <si>
    <t>Table M12: Pre-existing medical conditions in deaths involving COVID-19, by age and sex  [note1][note 2][note 3][note 4][note 5][note 6][note 7][note 8][note 9]</t>
  </si>
  <si>
    <t>Table M3: Age standardised rates of mortality in SIMD quintiles by sex, for deaths involving COVID-19 and for all causes [note1][note 2][note 3][note 4][note 5][note 6][note 7][note 8][note 9][note 10][note 11]</t>
  </si>
  <si>
    <t>Table M4: Age standardised rates of mortality in urban rural (6-fold) classification areas by sex, for deaths involving COVID-19 and for all causes  [note1][note 2][note 3][note 4][note 5][note 6][note 7][note 8][note 9][note 10][note 12]</t>
  </si>
  <si>
    <t>Table M7: Age standardised rates of mortality by 2010 standard occupation classification (SOC), for people aged 20-64  [note1][note 2][note 3][note 4][note 5][note 6][note 7][note 8][note 9][note13][note14][note15]</t>
  </si>
  <si>
    <t>Table M8: Deaths involving COVID-19 by intermediate zone  [note1][note 2][note 3][note 4][note 5][note 6][note 7][note 8][note 9][note 16][note 17]</t>
  </si>
  <si>
    <t>Table M9: Deaths with ICD-10 codes related to COVID-19 mentioned  [note1][note 2][note 3][note 4][note 5][note 6][note 7][note 8][note 9][note 18][note 19][note 20]</t>
  </si>
  <si>
    <t>Percentage of all COVID-19 deaths in age/sex group that month</t>
  </si>
  <si>
    <t>Health care worker (defined in note 15)</t>
  </si>
  <si>
    <t>Social care worker (defined in note 15)</t>
  </si>
  <si>
    <t>Scotland</t>
  </si>
  <si>
    <t>NHS Ayrshire and Arran</t>
  </si>
  <si>
    <t>NHS Borders</t>
  </si>
  <si>
    <t>NHS Dumfries and Galloway</t>
  </si>
  <si>
    <t>NHS Fife</t>
  </si>
  <si>
    <t>NHS Forth Valley</t>
  </si>
  <si>
    <t>NHS Grampian</t>
  </si>
  <si>
    <t>NHS Greater Glasgow and Clyde</t>
  </si>
  <si>
    <t>NHS Highland</t>
  </si>
  <si>
    <t>NHS Lanarkshire</t>
  </si>
  <si>
    <t>NHS Lothian</t>
  </si>
  <si>
    <t>NHS Orkney</t>
  </si>
  <si>
    <t>NHS Shetland</t>
  </si>
  <si>
    <t>NHS Tayside</t>
  </si>
  <si>
    <t>NHS Western Isles</t>
  </si>
  <si>
    <t>Upper Confidence Limit</t>
  </si>
  <si>
    <t>Lower Confidence Limit</t>
  </si>
  <si>
    <t>Figures are for deaths occurring between 1st March 2020 and 30th April 2022. Figures only include deaths that were registered by 11th May 2022. More information on registration delays can be found on the NRS website.</t>
  </si>
  <si>
    <t>Age standardised rates of mortality in Scotland by sex and month of occurrence, for deaths involving COVID-19 and for all causes</t>
  </si>
  <si>
    <t>Age standardised rates of mortality in Scotland by sex, age and month of occurrence, for deaths involving COVID-19 and for all causes</t>
  </si>
  <si>
    <t>Age standardised rates of mortality in SIMD quintiles by sex, for deaths involving COVID-19 and for all causes</t>
  </si>
  <si>
    <t>Age standardised rates of mortality in urban rural (6-fold) classification areas by sex, for deaths involving COVID-19 and for all causes</t>
  </si>
  <si>
    <t>Age standardised rates of mortality in NHS board areas by sex, for deaths involving COVID-19 and for all causes</t>
  </si>
  <si>
    <t>Age standardised rates of mortality in council areas by sex, for deaths involving COVID-19 and for all causes</t>
  </si>
  <si>
    <t>Age standardised rates of mortality by 2010 standard occupation classification (SOC), for people aged 20-64</t>
  </si>
  <si>
    <t>Deaths involving COVID-19 by intermediate zone</t>
  </si>
  <si>
    <t>Deaths with ICD-10 codes related to COVID-19 mentioned</t>
  </si>
  <si>
    <t>Leading causes of death in Scotland</t>
  </si>
  <si>
    <t>Pre-existing medical conditions in deaths involving COVID-19</t>
  </si>
  <si>
    <t>Pre-existing medical conditions in deaths involving COVID-19, by age and sex</t>
  </si>
  <si>
    <t>There could be double counting of deaths in the "mentioned" column, as a death can have more than one contributory cause</t>
  </si>
  <si>
    <t>Scotland, council areas, NHS boards, SIMD quintiles, SG urban rural classification (6-fold) areas, intermediate zones</t>
  </si>
  <si>
    <t>none</t>
  </si>
  <si>
    <t>All deaths occurring between 01 March 2020 and 31 May 2022</t>
  </si>
  <si>
    <t>Table M6: Age standardised rates of mortality in NHS board areas by sex, for deaths involving COVID-19 and for all causes  [note1][note 2][note 3][note 4][note 5][note 6][note 7][note 8][note 9]</t>
  </si>
  <si>
    <t>As of the data published for deaths registered up to May 2022 (published on 16 June 2022), the new Scottish Government Urban Rural classification is used. In previous analysis, the Scottish Government 2016 Urban Rural classification was used.</t>
  </si>
  <si>
    <t>UR1</t>
  </si>
  <si>
    <t>Large Urban Areas</t>
  </si>
  <si>
    <t>UR2</t>
  </si>
  <si>
    <t>Other urban Areas</t>
  </si>
  <si>
    <t>UR3</t>
  </si>
  <si>
    <t>Accessible Small Towns</t>
  </si>
  <si>
    <t>UR4</t>
  </si>
  <si>
    <t>Remote Small Towns</t>
  </si>
  <si>
    <t>UR5</t>
  </si>
  <si>
    <t>Accessible Rural Areas</t>
  </si>
  <si>
    <t>UR6</t>
  </si>
  <si>
    <t>Remote Rural Areas</t>
  </si>
  <si>
    <t>This spreadsheet contains the data for deaths involving COVID-19 in Scotland up to 31 April 2022</t>
  </si>
  <si>
    <t>The data was published at midday on 16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</si>
</sst>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_-* #,##0_-;\-* #,##0_-;_-* &quot;-&quot;??_-;_-@_-"/>
    <numFmt numFmtId="168" formatCode="0.000"/>
    <numFmt numFmtId="169" formatCode="m/d/yyyy"/>
    <numFmt numFmtId="170" formatCode="d\-mmm\-yy"/>
  </numFmts>
  <fonts count="25"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sz val="12"/>
      <name val="Arial"/>
      <family val="2"/>
    </font>
    <font>
      <sz val="11"/>
      <color theme="1"/>
      <name val="Calibri"/>
      <family val="2"/>
      <scheme val="minor"/>
    </font>
    <font>
      <sz val="12"/>
      <color theme="1"/>
      <name val="Arial"/>
      <family val="2"/>
    </font>
  </fonts>
  <fills count="2">
    <fill>
      <patternFill patternType="none"/>
    </fill>
    <fill>
      <patternFill patternType="gray125"/>
    </fill>
  </fills>
  <borders count="7">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s>
  <cellStyleXfs count="12">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164" fontId="3" fillId="0" borderId="0" applyFont="0" applyFill="0" applyBorder="0" applyAlignment="0" applyProtection="0"/>
    <xf numFmtId="0" fontId="16" fillId="0" borderId="0"/>
    <xf numFmtId="164" fontId="23" fillId="0" borderId="0" applyFont="0" applyFill="0" applyBorder="0" applyAlignment="0" applyProtection="0"/>
  </cellStyleXfs>
  <cellXfs count="158">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0" fontId="20" fillId="0" borderId="0" xfId="5" applyFont="1" applyFill="1"/>
    <xf numFmtId="0" fontId="2" fillId="0" borderId="0" xfId="0" applyFont="1" applyFill="1"/>
    <xf numFmtId="0" fontId="11" fillId="0" borderId="0" xfId="0" applyFont="1" applyFill="1"/>
    <xf numFmtId="0" fontId="12" fillId="0" borderId="0" xfId="1" applyFont="1" applyFill="1" applyAlignment="1" applyProtection="1">
      <alignment vertical="top"/>
    </xf>
    <xf numFmtId="0" fontId="21" fillId="0" borderId="0" xfId="0" applyFont="1" applyFill="1"/>
    <xf numFmtId="49" fontId="2" fillId="0" borderId="0" xfId="0" applyNumberFormat="1" applyFont="1" applyFill="1"/>
    <xf numFmtId="49" fontId="1" fillId="0" borderId="1" xfId="0" applyNumberFormat="1" applyFont="1" applyFill="1" applyBorder="1" applyAlignment="1">
      <alignment horizontal="left" wrapText="1"/>
    </xf>
    <xf numFmtId="49" fontId="2" fillId="0" borderId="0" xfId="0" applyNumberFormat="1" applyFont="1" applyFill="1" applyAlignment="1">
      <alignment horizontal="left"/>
    </xf>
    <xf numFmtId="0" fontId="2" fillId="0" borderId="0" xfId="0" applyFont="1" applyFill="1" applyAlignment="1">
      <alignment horizontal="left"/>
    </xf>
    <xf numFmtId="15" fontId="2" fillId="0" borderId="0" xfId="0" applyNumberFormat="1" applyFont="1" applyFill="1" applyAlignment="1">
      <alignment horizontal="left"/>
    </xf>
    <xf numFmtId="0" fontId="2" fillId="0" borderId="0" xfId="0" applyFont="1" applyFill="1" applyAlignment="1">
      <alignment horizontal="right"/>
    </xf>
    <xf numFmtId="3" fontId="2" fillId="0" borderId="0" xfId="2" applyNumberFormat="1" applyFont="1" applyFill="1" applyAlignment="1">
      <alignment horizontal="right"/>
    </xf>
    <xf numFmtId="0" fontId="1" fillId="0" borderId="0" xfId="0" applyFont="1" applyFill="1"/>
    <xf numFmtId="0" fontId="2" fillId="0" borderId="0" xfId="0" applyFont="1" applyFill="1" applyAlignment="1">
      <alignment horizontal="left" wrapText="1"/>
    </xf>
    <xf numFmtId="3" fontId="2" fillId="0" borderId="0" xfId="0" applyNumberFormat="1" applyFont="1" applyFill="1" applyAlignment="1">
      <alignment horizontal="right"/>
    </xf>
    <xf numFmtId="0" fontId="14" fillId="0" borderId="0" xfId="5" applyFill="1" applyAlignment="1">
      <alignment wrapText="1"/>
    </xf>
    <xf numFmtId="0" fontId="13" fillId="0" borderId="0" xfId="0" applyFont="1" applyFill="1"/>
    <xf numFmtId="0" fontId="9" fillId="0" borderId="0" xfId="0" applyFont="1" applyFill="1"/>
    <xf numFmtId="0" fontId="10" fillId="0" borderId="0" xfId="0" applyFont="1" applyFill="1"/>
    <xf numFmtId="0" fontId="12" fillId="0" borderId="0" xfId="1" applyFont="1" applyFill="1" applyAlignment="1" applyProtection="1"/>
    <xf numFmtId="0" fontId="19" fillId="0" borderId="0" xfId="0" applyFont="1" applyFill="1"/>
    <xf numFmtId="0" fontId="2" fillId="0" borderId="0" xfId="0" applyFont="1" applyFill="1" applyAlignment="1">
      <alignment wrapText="1"/>
    </xf>
    <xf numFmtId="0" fontId="18" fillId="0" borderId="0" xfId="0" applyFont="1" applyFill="1"/>
    <xf numFmtId="0" fontId="18" fillId="0" borderId="0" xfId="0" applyFont="1" applyFill="1" applyAlignment="1">
      <alignment wrapText="1"/>
    </xf>
    <xf numFmtId="0" fontId="17" fillId="0" borderId="0" xfId="1" applyFont="1" applyFill="1" applyAlignment="1" applyProtection="1">
      <alignment wrapText="1"/>
    </xf>
    <xf numFmtId="0" fontId="11" fillId="0" borderId="0" xfId="0" applyFont="1" applyFill="1" applyAlignment="1">
      <alignment wrapText="1"/>
    </xf>
    <xf numFmtId="0" fontId="12" fillId="0" borderId="0" xfId="1" applyFont="1" applyFill="1" applyAlignment="1" applyProtection="1">
      <alignment horizontal="center" vertical="center"/>
    </xf>
    <xf numFmtId="0" fontId="11" fillId="0" borderId="0" xfId="0" applyFont="1" applyFill="1" applyAlignment="1">
      <alignment vertical="center" wrapText="1"/>
    </xf>
    <xf numFmtId="0" fontId="17"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1" fillId="0" borderId="0" xfId="0" applyFont="1" applyFill="1" applyAlignment="1">
      <alignment wrapText="1"/>
    </xf>
    <xf numFmtId="0" fontId="20" fillId="0" borderId="0" xfId="5" applyFont="1" applyFill="1" applyAlignment="1">
      <alignment wrapText="1"/>
    </xf>
    <xf numFmtId="0" fontId="20" fillId="0" borderId="0" xfId="6" applyFont="1" applyFill="1" applyAlignment="1">
      <alignment wrapText="1"/>
    </xf>
    <xf numFmtId="3" fontId="2" fillId="0" borderId="0" xfId="0" applyNumberFormat="1" applyFont="1" applyFill="1"/>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Fill="1" applyBorder="1" applyAlignment="1"/>
    <xf numFmtId="3" fontId="2" fillId="0" borderId="2" xfId="0" applyNumberFormat="1" applyFont="1" applyFill="1" applyBorder="1" applyAlignment="1"/>
    <xf numFmtId="0" fontId="21" fillId="0" borderId="0" xfId="0" applyFont="1" applyFill="1" applyAlignment="1">
      <alignment horizontal="right"/>
    </xf>
    <xf numFmtId="3" fontId="21" fillId="0" borderId="0" xfId="0" applyNumberFormat="1" applyFont="1" applyFill="1"/>
    <xf numFmtId="15" fontId="2" fillId="0" borderId="6" xfId="0" applyNumberFormat="1" applyFont="1" applyFill="1" applyBorder="1" applyAlignment="1">
      <alignment horizontal="left"/>
    </xf>
    <xf numFmtId="0" fontId="1" fillId="0" borderId="3" xfId="0" applyFont="1" applyFill="1" applyBorder="1" applyAlignment="1">
      <alignment horizontal="right" vertical="top" wrapText="1"/>
    </xf>
    <xf numFmtId="3" fontId="2" fillId="0" borderId="0" xfId="0" applyNumberFormat="1" applyFont="1" applyFill="1" applyAlignment="1">
      <alignment horizontal="left"/>
    </xf>
    <xf numFmtId="4" fontId="2" fillId="0" borderId="5" xfId="9" applyNumberFormat="1" applyFont="1" applyFill="1" applyBorder="1" applyAlignment="1">
      <alignment horizontal="right"/>
    </xf>
    <xf numFmtId="4" fontId="2" fillId="0" borderId="0" xfId="9" applyNumberFormat="1" applyFont="1" applyFill="1" applyBorder="1" applyAlignment="1">
      <alignment horizontal="right"/>
    </xf>
    <xf numFmtId="4" fontId="2" fillId="0" borderId="0" xfId="0" applyNumberFormat="1" applyFont="1" applyFill="1" applyAlignment="1">
      <alignment horizontal="right"/>
    </xf>
    <xf numFmtId="4" fontId="2" fillId="0" borderId="0" xfId="2" applyNumberFormat="1" applyFont="1" applyFill="1" applyAlignment="1">
      <alignment horizontal="right"/>
    </xf>
    <xf numFmtId="4" fontId="2" fillId="0" borderId="0" xfId="0" applyNumberFormat="1" applyFont="1" applyFill="1"/>
    <xf numFmtId="4" fontId="2" fillId="0" borderId="4" xfId="9" applyNumberFormat="1" applyFont="1" applyFill="1" applyBorder="1" applyAlignment="1"/>
    <xf numFmtId="4" fontId="2" fillId="0" borderId="2" xfId="9" applyNumberFormat="1" applyFont="1" applyFill="1" applyBorder="1" applyAlignment="1"/>
    <xf numFmtId="4" fontId="2" fillId="0" borderId="2" xfId="2" applyNumberFormat="1" applyFont="1" applyFill="1" applyBorder="1" applyAlignment="1"/>
    <xf numFmtId="4" fontId="2" fillId="0" borderId="2" xfId="0" applyNumberFormat="1" applyFont="1" applyFill="1" applyBorder="1" applyAlignment="1"/>
    <xf numFmtId="165" fontId="2" fillId="0" borderId="4" xfId="9" applyNumberFormat="1" applyFont="1" applyFill="1" applyBorder="1" applyAlignment="1"/>
    <xf numFmtId="165" fontId="2" fillId="0" borderId="5" xfId="9" applyNumberFormat="1" applyFont="1" applyFill="1" applyBorder="1" applyAlignment="1">
      <alignment horizontal="right"/>
    </xf>
    <xf numFmtId="165" fontId="2" fillId="0" borderId="0" xfId="0" applyNumberFormat="1" applyFont="1" applyFill="1" applyAlignment="1">
      <alignment horizontal="right"/>
    </xf>
    <xf numFmtId="165" fontId="2" fillId="0" borderId="2" xfId="9" applyNumberFormat="1" applyFont="1" applyFill="1" applyBorder="1" applyAlignment="1"/>
    <xf numFmtId="165" fontId="2" fillId="0" borderId="0" xfId="9" applyNumberFormat="1" applyFont="1" applyFill="1" applyBorder="1" applyAlignment="1">
      <alignment horizontal="right"/>
    </xf>
    <xf numFmtId="165" fontId="2" fillId="0" borderId="0" xfId="2" applyNumberFormat="1" applyFont="1" applyFill="1" applyAlignment="1">
      <alignment horizontal="right"/>
    </xf>
    <xf numFmtId="165" fontId="2" fillId="0" borderId="2" xfId="2" applyNumberFormat="1" applyFont="1" applyFill="1" applyBorder="1" applyAlignment="1"/>
    <xf numFmtId="165" fontId="2" fillId="0" borderId="2" xfId="0" applyNumberFormat="1" applyFont="1" applyFill="1" applyBorder="1" applyAlignment="1"/>
    <xf numFmtId="165" fontId="2" fillId="0" borderId="0" xfId="0" applyNumberFormat="1" applyFont="1" applyFill="1"/>
    <xf numFmtId="3" fontId="2" fillId="0" borderId="0" xfId="0" applyNumberFormat="1" applyFont="1" applyFill="1" applyBorder="1" applyAlignment="1"/>
    <xf numFmtId="166" fontId="2" fillId="0" borderId="0" xfId="0" applyNumberFormat="1" applyFont="1" applyFill="1" applyAlignment="1">
      <alignment horizontal="right"/>
    </xf>
    <xf numFmtId="1" fontId="2" fillId="0" borderId="0" xfId="0" applyNumberFormat="1" applyFont="1" applyFill="1" applyAlignment="1">
      <alignment horizontal="left"/>
    </xf>
    <xf numFmtId="3" fontId="2" fillId="0" borderId="4" xfId="0" applyNumberFormat="1" applyFont="1" applyFill="1" applyBorder="1" applyAlignment="1"/>
    <xf numFmtId="3" fontId="2" fillId="0" borderId="6" xfId="0" applyNumberFormat="1" applyFont="1" applyFill="1" applyBorder="1" applyAlignment="1">
      <alignment horizontal="left"/>
    </xf>
    <xf numFmtId="4" fontId="2" fillId="0" borderId="0" xfId="9" applyNumberFormat="1" applyFont="1" applyFill="1" applyBorder="1" applyAlignment="1"/>
    <xf numFmtId="4" fontId="2" fillId="0" borderId="0" xfId="2" applyNumberFormat="1" applyFont="1" applyFill="1" applyBorder="1" applyAlignment="1"/>
    <xf numFmtId="4" fontId="2" fillId="0" borderId="0" xfId="0" applyNumberFormat="1" applyFont="1" applyFill="1" applyBorder="1" applyAlignment="1"/>
    <xf numFmtId="3" fontId="2" fillId="0" borderId="0" xfId="0" applyNumberFormat="1" applyFont="1" applyFill="1" applyAlignment="1"/>
    <xf numFmtId="1" fontId="2" fillId="0" borderId="6" xfId="0" applyNumberFormat="1" applyFont="1" applyFill="1" applyBorder="1" applyAlignment="1">
      <alignment horizontal="left"/>
    </xf>
    <xf numFmtId="3" fontId="2" fillId="0" borderId="0" xfId="0" applyNumberFormat="1" applyFont="1" applyFill="1" applyBorder="1" applyAlignment="1">
      <alignment horizontal="left"/>
    </xf>
    <xf numFmtId="0" fontId="0" fillId="0" borderId="0" xfId="0" pivotButton="1"/>
    <xf numFmtId="0" fontId="0" fillId="0" borderId="0" xfId="0" applyNumberFormat="1"/>
    <xf numFmtId="0" fontId="0" fillId="0" borderId="0" xfId="0" applyAlignment="1">
      <alignment horizontal="left"/>
    </xf>
    <xf numFmtId="3" fontId="2" fillId="0" borderId="0" xfId="0" applyNumberFormat="1" applyFont="1" applyFill="1" applyBorder="1" applyAlignment="1">
      <alignment horizontal="right"/>
    </xf>
    <xf numFmtId="3" fontId="2" fillId="0" borderId="4" xfId="9" applyNumberFormat="1" applyFont="1" applyFill="1" applyBorder="1" applyAlignment="1">
      <alignment horizontal="left"/>
    </xf>
    <xf numFmtId="3" fontId="2" fillId="0" borderId="5" xfId="9" applyNumberFormat="1" applyFont="1" applyFill="1" applyBorder="1" applyAlignment="1">
      <alignment horizontal="left"/>
    </xf>
    <xf numFmtId="3" fontId="2" fillId="0" borderId="2" xfId="9" applyNumberFormat="1" applyFont="1" applyFill="1" applyBorder="1" applyAlignment="1">
      <alignment horizontal="left"/>
    </xf>
    <xf numFmtId="3" fontId="2" fillId="0" borderId="0" xfId="9" applyNumberFormat="1" applyFont="1" applyFill="1" applyBorder="1" applyAlignment="1">
      <alignment horizontal="left"/>
    </xf>
    <xf numFmtId="3" fontId="2" fillId="0" borderId="2" xfId="2" applyNumberFormat="1" applyFont="1" applyFill="1" applyBorder="1" applyAlignment="1">
      <alignment horizontal="left"/>
    </xf>
    <xf numFmtId="3" fontId="2" fillId="0" borderId="0" xfId="2" applyNumberFormat="1" applyFont="1" applyFill="1" applyBorder="1" applyAlignment="1">
      <alignment horizontal="left"/>
    </xf>
    <xf numFmtId="49"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3" fontId="1" fillId="0" borderId="1" xfId="0"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0" fontId="0" fillId="0" borderId="0" xfId="0" applyAlignment="1">
      <alignment horizontal="left" indent="1"/>
    </xf>
    <xf numFmtId="0" fontId="0" fillId="0" borderId="0" xfId="0" applyAlignment="1">
      <alignment horizontal="left" indent="2"/>
    </xf>
    <xf numFmtId="0" fontId="1" fillId="0" borderId="1" xfId="0" applyFont="1" applyFill="1" applyBorder="1" applyAlignment="1">
      <alignment horizontal="right" vertical="top" wrapText="1"/>
    </xf>
    <xf numFmtId="0" fontId="21" fillId="0" borderId="0" xfId="0" applyFont="1" applyFill="1" applyAlignment="1">
      <alignment vertical="top"/>
    </xf>
    <xf numFmtId="15" fontId="2" fillId="0" borderId="0" xfId="0" applyNumberFormat="1" applyFont="1" applyFill="1" applyAlignment="1">
      <alignment horizontal="right"/>
    </xf>
    <xf numFmtId="49" fontId="1" fillId="0" borderId="0" xfId="0" applyNumberFormat="1" applyFont="1" applyFill="1" applyBorder="1" applyAlignment="1">
      <alignment horizontal="right" vertical="top" wrapText="1"/>
    </xf>
    <xf numFmtId="9" fontId="2" fillId="0" borderId="0" xfId="0" applyNumberFormat="1" applyFont="1" applyFill="1" applyBorder="1" applyAlignment="1"/>
    <xf numFmtId="0" fontId="11" fillId="0" borderId="0" xfId="0" quotePrefix="1" applyFont="1" applyFill="1" applyAlignment="1">
      <alignment wrapText="1"/>
    </xf>
    <xf numFmtId="166" fontId="21" fillId="0" borderId="0" xfId="0" applyNumberFormat="1" applyFont="1" applyFill="1"/>
    <xf numFmtId="49" fontId="22" fillId="0" borderId="0" xfId="0" applyNumberFormat="1" applyFont="1" applyFill="1"/>
    <xf numFmtId="0" fontId="22" fillId="0" borderId="0" xfId="0" applyFont="1" applyFill="1" applyAlignment="1">
      <alignment horizontal="left"/>
    </xf>
    <xf numFmtId="4" fontId="22" fillId="0" borderId="2" xfId="0" applyNumberFormat="1" applyFont="1" applyFill="1" applyBorder="1" applyAlignment="1"/>
    <xf numFmtId="4" fontId="22" fillId="0" borderId="0" xfId="0" applyNumberFormat="1" applyFont="1" applyFill="1"/>
    <xf numFmtId="4" fontId="22" fillId="0" borderId="0" xfId="0" applyNumberFormat="1" applyFont="1" applyFill="1" applyAlignment="1">
      <alignment horizontal="right"/>
    </xf>
    <xf numFmtId="3" fontId="22" fillId="0" borderId="0" xfId="0" applyNumberFormat="1" applyFont="1" applyFill="1"/>
    <xf numFmtId="15" fontId="22" fillId="0" borderId="0" xfId="0" applyNumberFormat="1" applyFont="1" applyFill="1" applyAlignment="1">
      <alignment horizontal="left"/>
    </xf>
    <xf numFmtId="4" fontId="22" fillId="0" borderId="0" xfId="0" applyNumberFormat="1" applyFont="1" applyFill="1" applyAlignment="1"/>
    <xf numFmtId="3" fontId="22" fillId="0" borderId="2" xfId="0" applyNumberFormat="1" applyFont="1" applyFill="1" applyBorder="1" applyAlignment="1"/>
    <xf numFmtId="3" fontId="22" fillId="0" borderId="0" xfId="0" applyNumberFormat="1" applyFont="1" applyFill="1" applyAlignment="1">
      <alignment horizontal="right"/>
    </xf>
    <xf numFmtId="15" fontId="22" fillId="0" borderId="6" xfId="0" applyNumberFormat="1" applyFont="1" applyFill="1" applyBorder="1" applyAlignment="1">
      <alignment horizontal="left"/>
    </xf>
    <xf numFmtId="166" fontId="22" fillId="0" borderId="0" xfId="0" applyNumberFormat="1" applyFont="1" applyFill="1" applyAlignment="1">
      <alignment horizontal="right"/>
    </xf>
    <xf numFmtId="3" fontId="22" fillId="0" borderId="0" xfId="0" applyNumberFormat="1" applyFont="1" applyFill="1" applyBorder="1" applyAlignment="1">
      <alignment horizontal="left"/>
    </xf>
    <xf numFmtId="4" fontId="2" fillId="0" borderId="4" xfId="0" applyNumberFormat="1" applyFont="1" applyFill="1" applyBorder="1" applyAlignment="1"/>
    <xf numFmtId="4" fontId="2" fillId="0" borderId="5" xfId="0" applyNumberFormat="1" applyFont="1" applyFill="1" applyBorder="1"/>
    <xf numFmtId="4" fontId="2" fillId="0" borderId="5" xfId="2" applyNumberFormat="1" applyFont="1" applyFill="1" applyBorder="1" applyAlignment="1">
      <alignment horizontal="right"/>
    </xf>
    <xf numFmtId="3" fontId="2" fillId="0" borderId="5" xfId="2" applyNumberFormat="1" applyFont="1" applyFill="1" applyBorder="1" applyAlignment="1">
      <alignment horizontal="right"/>
    </xf>
    <xf numFmtId="4" fontId="2" fillId="0" borderId="5" xfId="0" applyNumberFormat="1" applyFont="1" applyFill="1" applyBorder="1" applyAlignment="1"/>
    <xf numFmtId="4" fontId="2" fillId="0" borderId="0" xfId="2" applyNumberFormat="1" applyFont="1" applyFill="1" applyBorder="1" applyAlignment="1">
      <alignment horizontal="right"/>
    </xf>
    <xf numFmtId="15" fontId="22" fillId="0" borderId="0" xfId="0" applyNumberFormat="1" applyFont="1" applyFill="1" applyBorder="1" applyAlignment="1">
      <alignment horizontal="left"/>
    </xf>
    <xf numFmtId="15" fontId="2" fillId="0" borderId="0" xfId="0" applyNumberFormat="1" applyFont="1" applyFill="1" applyBorder="1" applyAlignment="1">
      <alignment horizontal="left"/>
    </xf>
    <xf numFmtId="4" fontId="2" fillId="0" borderId="2" xfId="9" applyNumberFormat="1" applyFont="1" applyFill="1" applyBorder="1" applyAlignment="1">
      <alignment horizontal="right"/>
    </xf>
    <xf numFmtId="1" fontId="2" fillId="0" borderId="0" xfId="0" applyNumberFormat="1" applyFont="1" applyFill="1" applyBorder="1" applyAlignment="1">
      <alignment horizontal="left"/>
    </xf>
    <xf numFmtId="4" fontId="2" fillId="0" borderId="0" xfId="0" applyNumberFormat="1" applyFont="1" applyFill="1" applyAlignment="1"/>
    <xf numFmtId="3" fontId="2" fillId="0" borderId="0" xfId="2" applyNumberFormat="1" applyFont="1" applyFill="1" applyBorder="1" applyAlignment="1"/>
    <xf numFmtId="3" fontId="2" fillId="0" borderId="0" xfId="9" applyNumberFormat="1" applyFont="1" applyFill="1" applyBorder="1" applyAlignment="1"/>
    <xf numFmtId="3" fontId="2" fillId="0" borderId="0" xfId="2" applyNumberFormat="1" applyFont="1" applyFill="1" applyBorder="1" applyAlignment="1">
      <alignment horizontal="right"/>
    </xf>
    <xf numFmtId="4" fontId="2" fillId="0" borderId="4" xfId="2" applyNumberFormat="1" applyFont="1" applyFill="1" applyBorder="1" applyAlignment="1"/>
    <xf numFmtId="168" fontId="21" fillId="0" borderId="0" xfId="0" applyNumberFormat="1" applyFont="1" applyFill="1"/>
    <xf numFmtId="2" fontId="21" fillId="0" borderId="0" xfId="0" applyNumberFormat="1" applyFont="1" applyFill="1"/>
    <xf numFmtId="165" fontId="2" fillId="0" borderId="2" xfId="0" applyNumberFormat="1" applyFont="1" applyFill="1" applyBorder="1" applyAlignment="1">
      <alignment horizontal="right"/>
    </xf>
    <xf numFmtId="165" fontId="2" fillId="0" borderId="0" xfId="0" applyNumberFormat="1" applyFont="1" applyFill="1" applyBorder="1" applyAlignment="1">
      <alignment horizontal="right"/>
    </xf>
    <xf numFmtId="14" fontId="24" fillId="0" borderId="0" xfId="0" applyNumberFormat="1" applyFont="1" applyFill="1"/>
    <xf numFmtId="49" fontId="24" fillId="0" borderId="0" xfId="0" applyNumberFormat="1" applyFont="1" applyFill="1" applyAlignment="1">
      <alignment horizontal="left"/>
    </xf>
    <xf numFmtId="0" fontId="24" fillId="0" borderId="0" xfId="0" applyFont="1" applyFill="1" applyAlignment="1">
      <alignment horizontal="left"/>
    </xf>
    <xf numFmtId="3" fontId="24" fillId="0" borderId="0" xfId="0" applyNumberFormat="1" applyFont="1" applyFill="1" applyAlignment="1">
      <alignment horizontal="left"/>
    </xf>
    <xf numFmtId="2" fontId="24" fillId="0" borderId="2" xfId="0" applyNumberFormat="1" applyFont="1" applyFill="1" applyBorder="1" applyAlignment="1"/>
    <xf numFmtId="2" fontId="24" fillId="0" borderId="0" xfId="0" applyNumberFormat="1" applyFont="1" applyFill="1"/>
    <xf numFmtId="2" fontId="24" fillId="0" borderId="0" xfId="0" applyNumberFormat="1" applyFont="1" applyFill="1" applyAlignment="1">
      <alignment horizontal="right"/>
    </xf>
    <xf numFmtId="167" fontId="24" fillId="0" borderId="0" xfId="11" applyNumberFormat="1" applyFont="1" applyFill="1"/>
    <xf numFmtId="3" fontId="22" fillId="0" borderId="6" xfId="0" applyNumberFormat="1" applyFont="1" applyFill="1" applyBorder="1" applyAlignment="1">
      <alignment horizontal="left"/>
    </xf>
    <xf numFmtId="4" fontId="2" fillId="0" borderId="0" xfId="0" applyNumberFormat="1" applyFont="1" applyFill="1" applyBorder="1"/>
    <xf numFmtId="0" fontId="22" fillId="0" borderId="0" xfId="0" applyFont="1" applyFill="1"/>
    <xf numFmtId="0" fontId="22" fillId="0" borderId="0" xfId="0" applyFont="1" applyFill="1" applyAlignment="1">
      <alignment horizontal="right"/>
    </xf>
    <xf numFmtId="1" fontId="22" fillId="0" borderId="6" xfId="0" applyNumberFormat="1" applyFont="1" applyFill="1" applyBorder="1" applyAlignment="1">
      <alignment horizontal="left"/>
    </xf>
    <xf numFmtId="3" fontId="22" fillId="0" borderId="2" xfId="0" applyNumberFormat="1" applyFont="1" applyFill="1" applyBorder="1" applyAlignment="1">
      <alignment horizontal="left"/>
    </xf>
    <xf numFmtId="3" fontId="22" fillId="0" borderId="0" xfId="0" applyNumberFormat="1" applyFont="1" applyFill="1" applyAlignment="1">
      <alignment horizontal="left"/>
    </xf>
    <xf numFmtId="9" fontId="22" fillId="0" borderId="0" xfId="0" applyNumberFormat="1" applyFont="1" applyFill="1" applyAlignment="1"/>
    <xf numFmtId="0" fontId="11" fillId="0" borderId="0" xfId="0" applyFont="1" applyFill="1" applyAlignment="1">
      <alignment horizontal="left"/>
    </xf>
    <xf numFmtId="2" fontId="11" fillId="0" borderId="0" xfId="0" applyNumberFormat="1" applyFont="1" applyFill="1"/>
    <xf numFmtId="167" fontId="11" fillId="0" borderId="0" xfId="11" applyNumberFormat="1" applyFont="1" applyFill="1"/>
    <xf numFmtId="2" fontId="11" fillId="0" borderId="4" xfId="0" applyNumberFormat="1" applyFont="1" applyFill="1" applyBorder="1"/>
    <xf numFmtId="2" fontId="11" fillId="0" borderId="2" xfId="0" applyNumberFormat="1" applyFont="1" applyFill="1" applyBorder="1"/>
    <xf numFmtId="3" fontId="2" fillId="0" borderId="2" xfId="0" applyNumberFormat="1" applyFont="1" applyFill="1" applyBorder="1" applyAlignment="1">
      <alignment horizontal="right"/>
    </xf>
    <xf numFmtId="169" fontId="24" fillId="0" borderId="0" xfId="0" applyNumberFormat="1" applyFont="1" applyFill="1"/>
    <xf numFmtId="170" fontId="22" fillId="0" borderId="0" xfId="0" applyNumberFormat="1" applyFont="1" applyFill="1" applyAlignment="1">
      <alignment horizontal="left"/>
    </xf>
    <xf numFmtId="170" fontId="22" fillId="0" borderId="6" xfId="0" applyNumberFormat="1" applyFont="1" applyFill="1" applyBorder="1" applyAlignment="1">
      <alignment horizontal="left"/>
    </xf>
    <xf numFmtId="4" fontId="2" fillId="0" borderId="2" xfId="0" applyNumberFormat="1" applyFont="1" applyFill="1" applyBorder="1" applyAlignment="1">
      <alignment horizontal="right"/>
    </xf>
    <xf numFmtId="4" fontId="2" fillId="0" borderId="0" xfId="0" applyNumberFormat="1" applyFont="1" applyFill="1" applyBorder="1" applyAlignment="1">
      <alignment horizontal="right"/>
    </xf>
  </cellXfs>
  <cellStyles count="12">
    <cellStyle name="Comma" xfId="11" builtinId="3"/>
    <cellStyle name="Comma 3" xfId="9"/>
    <cellStyle name="Heading 1 2" xfId="5"/>
    <cellStyle name="Heading 2 2" xfId="6"/>
    <cellStyle name="Hyperlink" xfId="1" builtinId="8"/>
    <cellStyle name="Normal" xfId="0" builtinId="0"/>
    <cellStyle name="Normal 2" xfId="2"/>
    <cellStyle name="Normal 2 2" xfId="3"/>
    <cellStyle name="Normal 2 3" xfId="7"/>
    <cellStyle name="Normal 3" xfId="4"/>
    <cellStyle name="Normal 6" xfId="10"/>
    <cellStyle name="Paragraph Han" xfId="8"/>
  </cellStyles>
  <dxfs count="186">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0" formatCode="d\-mmm\-yy"/>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theme="1"/>
        <name val="Arial"/>
        <scheme val="none"/>
      </font>
      <numFmt numFmtId="2" formatCode="0.0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scheme val="none"/>
      </font>
      <numFmt numFmtId="2" formatCode="0.00"/>
      <fill>
        <patternFill patternType="none">
          <fgColor indexed="64"/>
          <bgColor auto="1"/>
        </patternFill>
      </fill>
    </dxf>
    <dxf>
      <font>
        <b val="0"/>
        <i val="0"/>
        <strike val="0"/>
        <condense val="0"/>
        <extend val="0"/>
        <outline val="0"/>
        <shadow val="0"/>
        <u val="none"/>
        <vertAlign val="baseline"/>
        <sz val="12"/>
        <color theme="1"/>
        <name val="Arial"/>
        <scheme val="none"/>
      </font>
      <numFmt numFmtId="2"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0" formatCode="@"/>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9" formatCode="m/d/yyyy"/>
      <fill>
        <patternFill patternType="none">
          <fgColor indexed="64"/>
          <bgColor auto="1"/>
        </patternFill>
      </fill>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284F99"/>
      <color rgb="FF93A7CC"/>
      <color rgb="FF8E8E8E"/>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hartsheet" Target="chartsheets/sheet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7.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[covid-deaths-22-monthly-data-week-23.xlsx]M1!PivotTable2</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Age-standardised</a:t>
            </a:r>
            <a:r>
              <a:rPr lang="en-GB" sz="1400" b="1" baseline="0">
                <a:solidFill>
                  <a:sysClr val="windowText" lastClr="000000"/>
                </a:solidFill>
              </a:rPr>
              <a:t> rates of mortality by sex, March 2020 to most recent</a:t>
            </a:r>
            <a:endParaRPr lang="en-GB" sz="1400" b="1">
              <a:solidFill>
                <a:sysClr val="windowText" lastClr="000000"/>
              </a:solidFill>
            </a:endParaRPr>
          </a:p>
        </c:rich>
      </c:tx>
      <c:layout>
        <c:manualLayout>
          <c:xMode val="edge"/>
          <c:yMode val="edge"/>
          <c:x val="0.13547132606377119"/>
          <c:y val="6.389372958474234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w="28575" cap="rnd">
            <a:solidFill>
              <a:schemeClr val="accent1"/>
            </a:solidFill>
            <a:round/>
          </a:ln>
          <a:effectLst/>
        </c:spPr>
        <c:marker>
          <c:symbol val="none"/>
        </c:marker>
      </c:pivotFmt>
      <c:pivotFmt>
        <c:idx val="39"/>
        <c:spPr>
          <a:solidFill>
            <a:schemeClr val="accent1"/>
          </a:solidFill>
          <a:ln w="28575" cap="rnd">
            <a:solidFill>
              <a:schemeClr val="accent1"/>
            </a:solidFill>
            <a:round/>
          </a:ln>
          <a:effectLst/>
        </c:spPr>
        <c:marker>
          <c:symbol val="none"/>
        </c:marker>
      </c:pivotFmt>
      <c:pivotFmt>
        <c:idx val="40"/>
        <c:spPr>
          <a:solidFill>
            <a:schemeClr val="accent1"/>
          </a:solidFill>
          <a:ln w="28575" cap="rnd">
            <a:solidFill>
              <a:schemeClr val="accent1"/>
            </a:solidFill>
            <a:round/>
          </a:ln>
          <a:effectLst/>
        </c:spPr>
        <c:marker>
          <c:symbol val="none"/>
        </c:marker>
      </c:pivotFmt>
      <c:pivotFmt>
        <c:idx val="41"/>
        <c:spPr>
          <a:solidFill>
            <a:schemeClr val="accent1"/>
          </a:solidFill>
          <a:ln w="28575" cap="rnd">
            <a:solidFill>
              <a:schemeClr val="accent1"/>
            </a:solidFill>
            <a:round/>
          </a:ln>
          <a:effectLst/>
        </c:spPr>
        <c:marker>
          <c:symbol val="none"/>
        </c:marker>
      </c:pivotFmt>
      <c:pivotFmt>
        <c:idx val="42"/>
        <c:spPr>
          <a:solidFill>
            <a:schemeClr val="accent1"/>
          </a:solidFill>
          <a:ln w="19050" cap="rnd">
            <a:solidFill>
              <a:srgbClr val="93A7CC">
                <a:alpha val="23000"/>
              </a:srgbClr>
            </a:solidFill>
            <a:round/>
          </a:ln>
          <a:effectLst/>
        </c:spPr>
        <c:marker>
          <c:symbol val="none"/>
        </c:marker>
      </c:pivotFmt>
      <c:pivotFmt>
        <c:idx val="43"/>
        <c:spPr>
          <a:solidFill>
            <a:schemeClr val="accent1"/>
          </a:solidFill>
          <a:ln w="19050" cap="rnd">
            <a:solidFill>
              <a:srgbClr val="203F7A">
                <a:alpha val="23000"/>
              </a:srgbClr>
            </a:solidFill>
            <a:prstDash val="solid"/>
            <a:round/>
          </a:ln>
          <a:effectLst/>
        </c:spPr>
        <c:marker>
          <c:symbol val="none"/>
        </c:marker>
      </c:pivotFmt>
      <c:pivotFmt>
        <c:idx val="44"/>
        <c:spPr>
          <a:solidFill>
            <a:schemeClr val="accent1"/>
          </a:solidFill>
          <a:ln w="19050" cap="rnd">
            <a:solidFill>
              <a:srgbClr val="8E8E8E">
                <a:alpha val="23000"/>
              </a:srgbClr>
            </a:solidFill>
            <a:prstDash val="solid"/>
            <a:round/>
          </a:ln>
          <a:effectLst/>
        </c:spPr>
        <c:marker>
          <c:symbol val="none"/>
        </c:marker>
      </c:pivotFmt>
      <c:pivotFmt>
        <c:idx val="45"/>
        <c:spPr>
          <a:solidFill>
            <a:schemeClr val="accent1"/>
          </a:solidFill>
          <a:ln w="19050" cap="rnd">
            <a:solidFill>
              <a:srgbClr val="93A7CC">
                <a:alpha val="23000"/>
              </a:srgbClr>
            </a:solidFill>
            <a:round/>
          </a:ln>
          <a:effectLst/>
        </c:spPr>
        <c:marker>
          <c:symbol val="none"/>
        </c:marker>
      </c:pivotFmt>
      <c:pivotFmt>
        <c:idx val="46"/>
        <c:spPr>
          <a:solidFill>
            <a:schemeClr val="accent1"/>
          </a:solidFill>
          <a:ln w="19050" cap="rnd">
            <a:solidFill>
              <a:srgbClr val="203F7A">
                <a:alpha val="23000"/>
              </a:srgbClr>
            </a:solidFill>
            <a:prstDash val="solid"/>
            <a:round/>
          </a:ln>
          <a:effectLst/>
        </c:spPr>
        <c:marker>
          <c:symbol val="none"/>
        </c:marker>
      </c:pivotFmt>
      <c:pivotFmt>
        <c:idx val="47"/>
        <c:spPr>
          <a:solidFill>
            <a:schemeClr val="accent1"/>
          </a:solidFill>
          <a:ln w="19050" cap="rnd">
            <a:solidFill>
              <a:srgbClr val="8E8E8E">
                <a:alpha val="23000"/>
              </a:srgbClr>
            </a:solidFill>
            <a:prstDash val="solid"/>
            <a:round/>
          </a:ln>
          <a:effectLst/>
        </c:spPr>
        <c:marker>
          <c:symbol val="none"/>
        </c:marker>
      </c:pivotFmt>
      <c:pivotFmt>
        <c:idx val="48"/>
        <c:spPr>
          <a:solidFill>
            <a:schemeClr val="accent1"/>
          </a:solidFill>
          <a:ln w="28575" cap="rnd">
            <a:solidFill>
              <a:srgbClr val="203F7A"/>
            </a:solidFill>
            <a:round/>
          </a:ln>
          <a:effectLst/>
        </c:spPr>
        <c:marker>
          <c:symbol val="none"/>
        </c:marker>
      </c:pivotFmt>
      <c:pivotFmt>
        <c:idx val="49"/>
        <c:spPr>
          <a:solidFill>
            <a:schemeClr val="accent1"/>
          </a:solidFill>
          <a:ln w="28575" cap="rnd">
            <a:solidFill>
              <a:srgbClr val="8E8E8E"/>
            </a:solidFill>
            <a:round/>
          </a:ln>
          <a:effectLst/>
        </c:spPr>
        <c:marker>
          <c:symbol val="none"/>
        </c:marker>
      </c:pivotFmt>
      <c:pivotFmt>
        <c:idx val="50"/>
        <c:spPr>
          <a:solidFill>
            <a:schemeClr val="accent1"/>
          </a:solidFill>
          <a:ln w="28575" cap="rnd">
            <a:solidFill>
              <a:srgbClr val="93A7CC"/>
            </a:solidFill>
            <a:round/>
          </a:ln>
          <a:effectLst/>
        </c:spPr>
        <c:marker>
          <c:symbol val="none"/>
        </c:marker>
      </c:pivotFmt>
      <c:pivotFmt>
        <c:idx val="51"/>
        <c:spPr>
          <a:solidFill>
            <a:schemeClr val="accent1"/>
          </a:solidFill>
          <a:ln w="25400" cap="rnd">
            <a:solidFill>
              <a:srgbClr val="8E8E8E"/>
            </a:solidFill>
            <a:round/>
          </a:ln>
          <a:effectLst/>
        </c:spPr>
        <c:marker>
          <c:symbol val="none"/>
        </c:marker>
      </c:pivotFmt>
      <c:pivotFmt>
        <c:idx val="52"/>
        <c:spPr>
          <a:solidFill>
            <a:schemeClr val="accent1"/>
          </a:solidFill>
          <a:ln w="25400" cap="rnd">
            <a:solidFill>
              <a:srgbClr val="203F7A"/>
            </a:solidFill>
            <a:round/>
          </a:ln>
          <a:effectLst/>
        </c:spPr>
        <c:marker>
          <c:symbol val="none"/>
        </c:marker>
      </c:pivotFmt>
      <c:pivotFmt>
        <c:idx val="53"/>
        <c:spPr>
          <a:solidFill>
            <a:schemeClr val="accent1"/>
          </a:solidFill>
          <a:ln w="25400" cap="rnd">
            <a:solidFill>
              <a:srgbClr val="93A7CC"/>
            </a:solidFill>
            <a:round/>
          </a:ln>
          <a:effectLst/>
        </c:spPr>
        <c:marker>
          <c:symbol val="none"/>
        </c:marker>
      </c:pivotFmt>
      <c:pivotFmt>
        <c:idx val="54"/>
        <c:spPr>
          <a:solidFill>
            <a:schemeClr val="accent1"/>
          </a:solidFill>
          <a:ln w="9525" cap="rnd">
            <a:solidFill>
              <a:srgbClr val="8E8E8E">
                <a:alpha val="46000"/>
              </a:srgbClr>
            </a:solidFill>
            <a:round/>
          </a:ln>
          <a:effectLst/>
        </c:spPr>
        <c:marker>
          <c:symbol val="none"/>
        </c:marker>
      </c:pivotFmt>
      <c:pivotFmt>
        <c:idx val="55"/>
        <c:spPr>
          <a:solidFill>
            <a:schemeClr val="accent1"/>
          </a:solidFill>
          <a:ln w="9525" cap="rnd">
            <a:solidFill>
              <a:srgbClr val="203F7A">
                <a:alpha val="50000"/>
              </a:srgbClr>
            </a:solidFill>
            <a:round/>
          </a:ln>
          <a:effectLst/>
        </c:spPr>
        <c:marker>
          <c:symbol val="none"/>
        </c:marker>
      </c:pivotFmt>
      <c:pivotFmt>
        <c:idx val="56"/>
        <c:spPr>
          <a:solidFill>
            <a:schemeClr val="accent1"/>
          </a:solidFill>
          <a:ln w="9525" cap="rnd">
            <a:solidFill>
              <a:srgbClr val="93A7CC">
                <a:alpha val="46000"/>
              </a:srgbClr>
            </a:solidFill>
            <a:round/>
          </a:ln>
          <a:effectLst/>
        </c:spPr>
        <c:marker>
          <c:symbol val="none"/>
        </c:marker>
      </c:pivotFmt>
      <c:pivotFmt>
        <c:idx val="57"/>
        <c:spPr>
          <a:solidFill>
            <a:schemeClr val="accent1"/>
          </a:solidFill>
          <a:ln w="9525" cap="rnd">
            <a:solidFill>
              <a:srgbClr val="8E8E8E">
                <a:alpha val="47000"/>
              </a:srgbClr>
            </a:solidFill>
            <a:round/>
          </a:ln>
          <a:effectLst/>
        </c:spPr>
        <c:marker>
          <c:symbol val="none"/>
        </c:marker>
      </c:pivotFmt>
      <c:pivotFmt>
        <c:idx val="58"/>
        <c:spPr>
          <a:solidFill>
            <a:schemeClr val="accent1"/>
          </a:solidFill>
          <a:ln w="9525" cap="rnd">
            <a:solidFill>
              <a:srgbClr val="203F7A">
                <a:alpha val="61000"/>
              </a:srgbClr>
            </a:solidFill>
            <a:round/>
          </a:ln>
          <a:effectLst/>
        </c:spPr>
        <c:marker>
          <c:symbol val="none"/>
        </c:marker>
      </c:pivotFmt>
      <c:pivotFmt>
        <c:idx val="59"/>
        <c:spPr>
          <a:solidFill>
            <a:schemeClr val="accent1"/>
          </a:solidFill>
          <a:ln w="9525" cap="rnd">
            <a:solidFill>
              <a:srgbClr val="93A7CC">
                <a:alpha val="50000"/>
              </a:srgbClr>
            </a:solidFill>
            <a:round/>
          </a:ln>
          <a:effectLst/>
        </c:spPr>
        <c:marker>
          <c:symbol val="none"/>
        </c:marker>
      </c:pivotFmt>
      <c:pivotFmt>
        <c:idx val="60"/>
        <c:spPr>
          <a:solidFill>
            <a:schemeClr val="accent1"/>
          </a:solidFill>
          <a:ln w="28575" cap="rnd">
            <a:solidFill>
              <a:srgbClr val="8E8E8E"/>
            </a:solidFill>
            <a:round/>
          </a:ln>
          <a:effectLst/>
        </c:spPr>
        <c:marker>
          <c:symbol val="none"/>
        </c:marker>
      </c:pivotFmt>
      <c:pivotFmt>
        <c:idx val="61"/>
        <c:spPr>
          <a:solidFill>
            <a:schemeClr val="accent1"/>
          </a:solidFill>
          <a:ln w="28575" cap="rnd">
            <a:solidFill>
              <a:srgbClr val="203F7A"/>
            </a:solidFill>
            <a:round/>
          </a:ln>
          <a:effectLst/>
        </c:spPr>
        <c:marker>
          <c:symbol val="none"/>
        </c:marker>
      </c:pivotFmt>
      <c:pivotFmt>
        <c:idx val="62"/>
        <c:spPr>
          <a:solidFill>
            <a:schemeClr val="accent1"/>
          </a:solidFill>
          <a:ln w="28575" cap="rnd">
            <a:solidFill>
              <a:srgbClr val="93A7CC"/>
            </a:solidFill>
            <a:round/>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1"/>
            </a:solidFill>
            <a:round/>
          </a:ln>
          <a:effectLst/>
        </c:spPr>
        <c:marker>
          <c:symbol val="none"/>
        </c:marker>
      </c:pivotFmt>
      <c:pivotFmt>
        <c:idx val="69"/>
        <c:spPr>
          <a:solidFill>
            <a:schemeClr val="accent1"/>
          </a:solidFill>
          <a:ln w="28575" cap="rnd">
            <a:solidFill>
              <a:schemeClr val="accent1"/>
            </a:solidFill>
            <a:round/>
          </a:ln>
          <a:effectLst/>
        </c:spPr>
        <c:marker>
          <c:symbol val="none"/>
        </c:marker>
      </c:pivotFmt>
      <c:pivotFmt>
        <c:idx val="70"/>
        <c:spPr>
          <a:solidFill>
            <a:schemeClr val="accent1"/>
          </a:solidFill>
          <a:ln w="28575" cap="rnd">
            <a:solidFill>
              <a:schemeClr val="accent1"/>
            </a:solidFill>
            <a:round/>
          </a:ln>
          <a:effectLst/>
        </c:spPr>
        <c:marker>
          <c:symbol val="none"/>
        </c:marker>
      </c:pivotFmt>
      <c:pivotFmt>
        <c:idx val="71"/>
        <c:spPr>
          <a:solidFill>
            <a:schemeClr val="accent1"/>
          </a:solidFill>
          <a:ln w="28575" cap="rnd">
            <a:solidFill>
              <a:schemeClr val="accent1"/>
            </a:solidFill>
            <a:round/>
          </a:ln>
          <a:effectLst/>
        </c:spPr>
        <c:marker>
          <c:symbol val="none"/>
        </c:marker>
      </c:pivotFmt>
      <c:pivotFmt>
        <c:idx val="72"/>
        <c:spPr>
          <a:solidFill>
            <a:schemeClr val="accent1"/>
          </a:solidFill>
          <a:ln w="28575" cap="rnd">
            <a:solidFill>
              <a:schemeClr val="accent1"/>
            </a:solidFill>
            <a:round/>
          </a:ln>
          <a:effectLst/>
        </c:spPr>
        <c:marker>
          <c:symbol val="none"/>
        </c:marker>
      </c:pivotFmt>
      <c:pivotFmt>
        <c:idx val="73"/>
        <c:spPr>
          <a:solidFill>
            <a:schemeClr val="accent1"/>
          </a:solidFill>
          <a:ln w="28575" cap="rnd">
            <a:solidFill>
              <a:schemeClr val="accent1"/>
            </a:solidFill>
            <a:round/>
          </a:ln>
          <a:effectLst/>
        </c:spPr>
        <c:marker>
          <c:symbol val="none"/>
        </c:marker>
      </c:pivotFmt>
      <c:pivotFmt>
        <c:idx val="74"/>
        <c:spPr>
          <a:solidFill>
            <a:schemeClr val="accent1"/>
          </a:solidFill>
          <a:ln w="28575" cap="rnd">
            <a:solidFill>
              <a:schemeClr val="accent1"/>
            </a:solidFill>
            <a:round/>
          </a:ln>
          <a:effectLst/>
        </c:spPr>
        <c:marker>
          <c:symbol val="none"/>
        </c:marker>
      </c:pivotFmt>
      <c:pivotFmt>
        <c:idx val="75"/>
        <c:spPr>
          <a:solidFill>
            <a:schemeClr val="accent1"/>
          </a:solidFill>
          <a:ln w="28575" cap="rnd">
            <a:solidFill>
              <a:schemeClr val="accent1"/>
            </a:solidFill>
            <a:round/>
          </a:ln>
          <a:effectLst/>
        </c:spPr>
        <c:marker>
          <c:symbol val="none"/>
        </c:marker>
      </c:pivotFmt>
      <c:pivotFmt>
        <c:idx val="76"/>
        <c:spPr>
          <a:solidFill>
            <a:schemeClr val="accent1"/>
          </a:solidFill>
          <a:ln w="28575" cap="rnd">
            <a:solidFill>
              <a:schemeClr val="accent1"/>
            </a:solidFill>
            <a:round/>
          </a:ln>
          <a:effectLst/>
        </c:spPr>
        <c:marker>
          <c:symbol val="none"/>
        </c:marker>
      </c:pivotFmt>
      <c:pivotFmt>
        <c:idx val="77"/>
        <c:spPr>
          <a:solidFill>
            <a:schemeClr val="accent1"/>
          </a:solidFill>
          <a:ln w="28575" cap="rnd">
            <a:solidFill>
              <a:schemeClr val="accent1"/>
            </a:solidFill>
            <a:round/>
          </a:ln>
          <a:effectLst/>
        </c:spPr>
        <c:marker>
          <c:symbol val="none"/>
        </c:marker>
      </c:pivotFmt>
      <c:pivotFmt>
        <c:idx val="78"/>
        <c:spPr>
          <a:solidFill>
            <a:schemeClr val="accent1"/>
          </a:solidFill>
          <a:ln w="28575" cap="rnd">
            <a:solidFill>
              <a:schemeClr val="accent1"/>
            </a:solidFill>
            <a:round/>
          </a:ln>
          <a:effectLst/>
        </c:spPr>
        <c:marker>
          <c:symbol val="none"/>
        </c:marker>
      </c:pivotFmt>
      <c:pivotFmt>
        <c:idx val="79"/>
        <c:spPr>
          <a:solidFill>
            <a:schemeClr val="accent1"/>
          </a:solidFill>
          <a:ln w="28575" cap="rnd">
            <a:solidFill>
              <a:schemeClr val="accent1"/>
            </a:solidFill>
            <a:round/>
          </a:ln>
          <a:effectLst/>
        </c:spPr>
        <c:marker>
          <c:symbol val="none"/>
        </c:marker>
      </c:pivotFmt>
      <c:pivotFmt>
        <c:idx val="80"/>
        <c:spPr>
          <a:solidFill>
            <a:schemeClr val="accent1"/>
          </a:solidFill>
          <a:ln w="28575" cap="rnd">
            <a:solidFill>
              <a:schemeClr val="accent1"/>
            </a:solidFill>
            <a:round/>
          </a:ln>
          <a:effectLst/>
        </c:spPr>
        <c:marker>
          <c:symbol val="none"/>
        </c:marker>
      </c:pivotFmt>
      <c:pivotFmt>
        <c:idx val="81"/>
        <c:spPr>
          <a:solidFill>
            <a:schemeClr val="accent1"/>
          </a:solidFill>
          <a:ln w="28575" cap="rnd">
            <a:solidFill>
              <a:schemeClr val="accent1"/>
            </a:solidFill>
            <a:round/>
          </a:ln>
          <a:effectLst/>
        </c:spPr>
        <c:marker>
          <c:symbol val="none"/>
        </c:marker>
      </c:pivotFmt>
      <c:pivotFmt>
        <c:idx val="82"/>
        <c:spPr>
          <a:solidFill>
            <a:schemeClr val="accent1"/>
          </a:solidFill>
          <a:ln w="28575" cap="rnd">
            <a:solidFill>
              <a:schemeClr val="accent1"/>
            </a:solidFill>
            <a:round/>
          </a:ln>
          <a:effectLst/>
        </c:spPr>
        <c:marker>
          <c:symbol val="none"/>
        </c:marker>
      </c:pivotFmt>
      <c:pivotFmt>
        <c:idx val="83"/>
        <c:spPr>
          <a:solidFill>
            <a:schemeClr val="accent1"/>
          </a:solidFill>
          <a:ln w="28575" cap="rnd">
            <a:solidFill>
              <a:schemeClr val="accent1"/>
            </a:solidFill>
            <a:round/>
          </a:ln>
          <a:effectLst/>
        </c:spPr>
        <c:marker>
          <c:symbol val="none"/>
        </c:marker>
      </c:pivotFmt>
      <c:pivotFmt>
        <c:idx val="84"/>
        <c:spPr>
          <a:solidFill>
            <a:schemeClr val="accent1"/>
          </a:solidFill>
          <a:ln w="28575" cap="rnd">
            <a:solidFill>
              <a:schemeClr val="accent1"/>
            </a:solidFill>
            <a:round/>
          </a:ln>
          <a:effectLst/>
        </c:spPr>
        <c:marker>
          <c:symbol val="none"/>
        </c:marker>
      </c:pivotFmt>
      <c:pivotFmt>
        <c:idx val="85"/>
        <c:spPr>
          <a:solidFill>
            <a:schemeClr val="accent1"/>
          </a:solidFill>
          <a:ln w="28575" cap="rnd">
            <a:solidFill>
              <a:schemeClr val="accent1"/>
            </a:solidFill>
            <a:round/>
          </a:ln>
          <a:effectLst/>
        </c:spPr>
        <c:marker>
          <c:symbol val="none"/>
        </c:marker>
      </c:pivotFmt>
      <c:pivotFmt>
        <c:idx val="86"/>
        <c:spPr>
          <a:solidFill>
            <a:schemeClr val="accent1"/>
          </a:solidFill>
          <a:ln w="28575" cap="rnd">
            <a:solidFill>
              <a:schemeClr val="accent1"/>
            </a:solidFill>
            <a:round/>
          </a:ln>
          <a:effectLst/>
        </c:spPr>
        <c:marker>
          <c:symbol val="none"/>
        </c:marker>
      </c:pivotFmt>
      <c:pivotFmt>
        <c:idx val="87"/>
        <c:spPr>
          <a:solidFill>
            <a:schemeClr val="accent1"/>
          </a:solidFill>
          <a:ln w="28575" cap="rnd">
            <a:solidFill>
              <a:schemeClr val="accent1"/>
            </a:solidFill>
            <a:round/>
          </a:ln>
          <a:effectLst/>
        </c:spPr>
        <c:marker>
          <c:symbol val="none"/>
        </c:marker>
      </c:pivotFmt>
      <c:pivotFmt>
        <c:idx val="88"/>
        <c:spPr>
          <a:solidFill>
            <a:schemeClr val="accent1"/>
          </a:solidFill>
          <a:ln w="28575" cap="rnd">
            <a:solidFill>
              <a:schemeClr val="accent1"/>
            </a:solidFill>
            <a:round/>
          </a:ln>
          <a:effectLst/>
        </c:spPr>
        <c:marker>
          <c:symbol val="none"/>
        </c:marker>
      </c:pivotFmt>
      <c:pivotFmt>
        <c:idx val="89"/>
        <c:spPr>
          <a:solidFill>
            <a:schemeClr val="accent1"/>
          </a:solidFill>
          <a:ln w="28575" cap="rnd">
            <a:solidFill>
              <a:schemeClr val="accent1"/>
            </a:solidFill>
            <a:round/>
          </a:ln>
          <a:effectLst/>
        </c:spPr>
        <c:marker>
          <c:symbol val="none"/>
        </c:marker>
      </c:pivotFmt>
      <c:pivotFmt>
        <c:idx val="90"/>
        <c:spPr>
          <a:solidFill>
            <a:schemeClr val="accent1"/>
          </a:solidFill>
          <a:ln w="28575" cap="rnd">
            <a:solidFill>
              <a:schemeClr val="accent1"/>
            </a:solidFill>
            <a:round/>
          </a:ln>
          <a:effectLst/>
        </c:spPr>
        <c:marker>
          <c:symbol val="none"/>
        </c:marker>
      </c:pivotFmt>
      <c:pivotFmt>
        <c:idx val="91"/>
        <c:spPr>
          <a:solidFill>
            <a:schemeClr val="accent1"/>
          </a:solidFill>
          <a:ln w="28575" cap="rnd">
            <a:solidFill>
              <a:schemeClr val="accent1"/>
            </a:solidFill>
            <a:round/>
          </a:ln>
          <a:effectLst/>
        </c:spPr>
        <c:marker>
          <c:symbol val="none"/>
        </c:marker>
      </c:pivotFmt>
      <c:pivotFmt>
        <c:idx val="92"/>
        <c:spPr>
          <a:solidFill>
            <a:schemeClr val="accent1"/>
          </a:solidFill>
          <a:ln w="28575" cap="rnd">
            <a:solidFill>
              <a:schemeClr val="accent1"/>
            </a:solidFill>
            <a:round/>
          </a:ln>
          <a:effectLst/>
        </c:spPr>
        <c:marker>
          <c:symbol val="none"/>
        </c:marker>
      </c:pivotFmt>
      <c:pivotFmt>
        <c:idx val="93"/>
        <c:spPr>
          <a:solidFill>
            <a:schemeClr val="accent1"/>
          </a:solidFill>
          <a:ln w="28575" cap="rnd">
            <a:solidFill>
              <a:schemeClr val="accent1"/>
            </a:solidFill>
            <a:round/>
          </a:ln>
          <a:effectLst/>
        </c:spPr>
        <c:marker>
          <c:symbol val="none"/>
        </c:marker>
      </c:pivotFmt>
      <c:pivotFmt>
        <c:idx val="94"/>
        <c:spPr>
          <a:solidFill>
            <a:schemeClr val="accent1"/>
          </a:solidFill>
          <a:ln w="28575" cap="rnd">
            <a:solidFill>
              <a:schemeClr val="accent1"/>
            </a:solidFill>
            <a:round/>
          </a:ln>
          <a:effectLst/>
        </c:spPr>
        <c:marker>
          <c:symbol val="none"/>
        </c:marker>
      </c:pivotFmt>
      <c:pivotFmt>
        <c:idx val="95"/>
        <c:spPr>
          <a:solidFill>
            <a:schemeClr val="accent1"/>
          </a:solidFill>
          <a:ln w="28575" cap="rnd">
            <a:solidFill>
              <a:schemeClr val="accent1"/>
            </a:solidFill>
            <a:round/>
          </a:ln>
          <a:effectLst/>
        </c:spPr>
        <c:marker>
          <c:symbol val="none"/>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1"/>
            </a:solidFill>
            <a:round/>
          </a:ln>
          <a:effectLst/>
        </c:spPr>
        <c:marker>
          <c:symbol val="none"/>
        </c:marker>
      </c:pivotFmt>
      <c:pivotFmt>
        <c:idx val="101"/>
        <c:spPr>
          <a:solidFill>
            <a:schemeClr val="accent1"/>
          </a:solidFill>
          <a:ln w="28575" cap="rnd">
            <a:solidFill>
              <a:schemeClr val="accent1"/>
            </a:solidFill>
            <a:round/>
          </a:ln>
          <a:effectLst/>
        </c:spPr>
        <c:marker>
          <c:symbol val="none"/>
        </c:marker>
      </c:pivotFmt>
      <c:pivotFmt>
        <c:idx val="102"/>
        <c:spPr>
          <a:solidFill>
            <a:schemeClr val="accent1"/>
          </a:solidFill>
          <a:ln w="28575" cap="rnd">
            <a:solidFill>
              <a:schemeClr val="accent1"/>
            </a:solidFill>
            <a:round/>
          </a:ln>
          <a:effectLst/>
        </c:spPr>
        <c:marker>
          <c:symbol val="none"/>
        </c:marker>
      </c:pivotFmt>
      <c:pivotFmt>
        <c:idx val="103"/>
        <c:spPr>
          <a:solidFill>
            <a:schemeClr val="accent1"/>
          </a:solidFill>
          <a:ln w="28575" cap="rnd">
            <a:solidFill>
              <a:schemeClr val="accent1"/>
            </a:solidFill>
            <a:round/>
          </a:ln>
          <a:effectLst/>
        </c:spPr>
        <c:marker>
          <c:symbol val="none"/>
        </c:marker>
      </c:pivotFmt>
      <c:pivotFmt>
        <c:idx val="104"/>
        <c:spPr>
          <a:solidFill>
            <a:schemeClr val="accent1"/>
          </a:solidFill>
          <a:ln w="28575" cap="rnd">
            <a:solidFill>
              <a:schemeClr val="accent1"/>
            </a:solidFill>
            <a:round/>
          </a:ln>
          <a:effectLst/>
        </c:spPr>
        <c:marker>
          <c:symbol val="none"/>
        </c:marker>
      </c:pivotFmt>
      <c:pivotFmt>
        <c:idx val="105"/>
        <c:spPr>
          <a:solidFill>
            <a:schemeClr val="accent1"/>
          </a:solidFill>
          <a:ln w="28575" cap="rnd">
            <a:solidFill>
              <a:schemeClr val="accent1"/>
            </a:solidFill>
            <a:round/>
          </a:ln>
          <a:effectLst/>
        </c:spPr>
        <c:marker>
          <c:symbol val="none"/>
        </c:marker>
      </c:pivotFmt>
      <c:pivotFmt>
        <c:idx val="106"/>
        <c:spPr>
          <a:solidFill>
            <a:schemeClr val="accent1"/>
          </a:solidFill>
          <a:ln w="28575" cap="rnd">
            <a:solidFill>
              <a:schemeClr val="accent1"/>
            </a:solidFill>
            <a:round/>
          </a:ln>
          <a:effectLst/>
        </c:spPr>
        <c:marker>
          <c:symbol val="none"/>
        </c:marker>
      </c:pivotFmt>
      <c:pivotFmt>
        <c:idx val="107"/>
        <c:spPr>
          <a:solidFill>
            <a:schemeClr val="accent1"/>
          </a:solidFill>
          <a:ln w="28575" cap="rnd">
            <a:solidFill>
              <a:schemeClr val="accent1"/>
            </a:solidFill>
            <a:round/>
          </a:ln>
          <a:effectLst/>
        </c:spPr>
        <c:marker>
          <c:symbol val="none"/>
        </c:marker>
      </c:pivotFmt>
      <c:pivotFmt>
        <c:idx val="108"/>
        <c:spPr>
          <a:solidFill>
            <a:schemeClr val="accent1"/>
          </a:solidFill>
          <a:ln w="28575" cap="rnd">
            <a:solidFill>
              <a:schemeClr val="accent1"/>
            </a:solidFill>
            <a:round/>
          </a:ln>
          <a:effectLst/>
        </c:spPr>
        <c:marker>
          <c:symbol val="none"/>
        </c:marker>
      </c:pivotFmt>
      <c:pivotFmt>
        <c:idx val="109"/>
        <c:spPr>
          <a:solidFill>
            <a:schemeClr val="accent1"/>
          </a:solidFill>
          <a:ln w="28575" cap="rnd">
            <a:solidFill>
              <a:schemeClr val="accent1"/>
            </a:solidFill>
            <a:round/>
          </a:ln>
          <a:effectLst/>
        </c:spPr>
        <c:marker>
          <c:symbol val="none"/>
        </c:marker>
      </c:pivotFmt>
      <c:pivotFmt>
        <c:idx val="110"/>
        <c:spPr>
          <a:solidFill>
            <a:schemeClr val="accent1"/>
          </a:solidFill>
          <a:ln w="28575" cap="rnd">
            <a:solidFill>
              <a:schemeClr val="accent1"/>
            </a:solidFill>
            <a:round/>
          </a:ln>
          <a:effectLst/>
        </c:spPr>
        <c:marker>
          <c:symbol val="none"/>
        </c:marker>
      </c:pivotFmt>
      <c:pivotFmt>
        <c:idx val="111"/>
        <c:spPr>
          <a:solidFill>
            <a:schemeClr val="accent1"/>
          </a:solidFill>
          <a:ln w="28575" cap="rnd">
            <a:solidFill>
              <a:schemeClr val="accent1"/>
            </a:solidFill>
            <a:round/>
          </a:ln>
          <a:effectLst/>
        </c:spPr>
        <c:marker>
          <c:symbol val="none"/>
        </c:marker>
      </c:pivotFmt>
      <c:pivotFmt>
        <c:idx val="112"/>
        <c:spPr>
          <a:solidFill>
            <a:schemeClr val="accent1"/>
          </a:solidFill>
          <a:ln w="28575" cap="rnd">
            <a:solidFill>
              <a:schemeClr val="accent1"/>
            </a:solidFill>
            <a:round/>
          </a:ln>
          <a:effectLst/>
        </c:spPr>
        <c:marker>
          <c:symbol val="none"/>
        </c:marker>
      </c:pivotFmt>
      <c:pivotFmt>
        <c:idx val="113"/>
        <c:spPr>
          <a:solidFill>
            <a:schemeClr val="accent1"/>
          </a:solidFill>
          <a:ln w="28575" cap="rnd">
            <a:solidFill>
              <a:schemeClr val="accent1"/>
            </a:solidFill>
            <a:round/>
          </a:ln>
          <a:effectLst/>
        </c:spPr>
        <c:marker>
          <c:symbol val="none"/>
        </c:marker>
      </c:pivotFmt>
      <c:pivotFmt>
        <c:idx val="114"/>
        <c:spPr>
          <a:solidFill>
            <a:schemeClr val="accent1"/>
          </a:solidFill>
          <a:ln w="28575" cap="rnd">
            <a:solidFill>
              <a:schemeClr val="accent1"/>
            </a:solidFill>
            <a:round/>
          </a:ln>
          <a:effectLst/>
        </c:spPr>
        <c:marker>
          <c:symbol val="none"/>
        </c:marker>
      </c:pivotFmt>
      <c:pivotFmt>
        <c:idx val="115"/>
        <c:spPr>
          <a:solidFill>
            <a:schemeClr val="accent1"/>
          </a:solidFill>
          <a:ln w="28575" cap="rnd">
            <a:solidFill>
              <a:schemeClr val="accent1"/>
            </a:solidFill>
            <a:round/>
          </a:ln>
          <a:effectLst/>
        </c:spPr>
        <c:marker>
          <c:symbol val="none"/>
        </c:marker>
      </c:pivotFmt>
      <c:pivotFmt>
        <c:idx val="116"/>
        <c:spPr>
          <a:solidFill>
            <a:schemeClr val="accent1"/>
          </a:solidFill>
          <a:ln w="28575" cap="rnd">
            <a:solidFill>
              <a:schemeClr val="accent1"/>
            </a:solidFill>
            <a:round/>
          </a:ln>
          <a:effectLst/>
        </c:spPr>
        <c:marker>
          <c:symbol val="none"/>
        </c:marker>
      </c:pivotFmt>
      <c:pivotFmt>
        <c:idx val="117"/>
        <c:spPr>
          <a:solidFill>
            <a:schemeClr val="accent1"/>
          </a:solidFill>
          <a:ln w="28575" cap="rnd">
            <a:solidFill>
              <a:schemeClr val="accent1"/>
            </a:solidFill>
            <a:round/>
          </a:ln>
          <a:effectLst/>
        </c:spPr>
        <c:marker>
          <c:symbol val="none"/>
        </c:marker>
      </c:pivotFmt>
      <c:pivotFmt>
        <c:idx val="118"/>
        <c:spPr>
          <a:solidFill>
            <a:schemeClr val="accent1"/>
          </a:solidFill>
          <a:ln w="28575" cap="rnd">
            <a:solidFill>
              <a:schemeClr val="accent1"/>
            </a:solidFill>
            <a:round/>
          </a:ln>
          <a:effectLst/>
        </c:spPr>
        <c:marker>
          <c:symbol val="none"/>
        </c:marker>
      </c:pivotFmt>
      <c:pivotFmt>
        <c:idx val="119"/>
        <c:spPr>
          <a:solidFill>
            <a:schemeClr val="accent1"/>
          </a:solidFill>
          <a:ln w="28575" cap="rnd">
            <a:solidFill>
              <a:schemeClr val="accent1"/>
            </a:solidFill>
            <a:round/>
          </a:ln>
          <a:effectLst/>
        </c:spPr>
        <c:marker>
          <c:symbol val="none"/>
        </c:marker>
      </c:pivotFmt>
      <c:pivotFmt>
        <c:idx val="120"/>
        <c:spPr>
          <a:solidFill>
            <a:schemeClr val="accent1"/>
          </a:solidFill>
          <a:ln w="28575" cap="rnd">
            <a:solidFill>
              <a:schemeClr val="accent1"/>
            </a:solidFill>
            <a:round/>
          </a:ln>
          <a:effectLst/>
        </c:spPr>
        <c:marker>
          <c:symbol val="none"/>
        </c:marker>
      </c:pivotFmt>
      <c:pivotFmt>
        <c:idx val="121"/>
        <c:spPr>
          <a:solidFill>
            <a:schemeClr val="accent1"/>
          </a:solidFill>
          <a:ln w="28575" cap="rnd">
            <a:solidFill>
              <a:schemeClr val="accent1"/>
            </a:solidFill>
            <a:round/>
          </a:ln>
          <a:effectLst/>
        </c:spPr>
        <c:marker>
          <c:symbol val="none"/>
        </c:marker>
      </c:pivotFmt>
      <c:pivotFmt>
        <c:idx val="122"/>
        <c:spPr>
          <a:solidFill>
            <a:schemeClr val="accent1"/>
          </a:solidFill>
          <a:ln w="28575" cap="rnd">
            <a:solidFill>
              <a:schemeClr val="accent1"/>
            </a:solidFill>
            <a:round/>
          </a:ln>
          <a:effectLst/>
        </c:spPr>
        <c:marker>
          <c:symbol val="none"/>
        </c:marker>
      </c:pivotFmt>
      <c:pivotFmt>
        <c:idx val="123"/>
        <c:spPr>
          <a:solidFill>
            <a:schemeClr val="accent1"/>
          </a:solidFill>
          <a:ln w="28575" cap="rnd">
            <a:solidFill>
              <a:schemeClr val="accent1"/>
            </a:solidFill>
            <a:round/>
          </a:ln>
          <a:effectLst/>
        </c:spPr>
        <c:marker>
          <c:symbol val="none"/>
        </c:marker>
      </c:pivotFmt>
      <c:pivotFmt>
        <c:idx val="124"/>
        <c:spPr>
          <a:solidFill>
            <a:schemeClr val="accent1"/>
          </a:solidFill>
          <a:ln w="28575" cap="rnd">
            <a:solidFill>
              <a:schemeClr val="accent1"/>
            </a:solidFill>
            <a:round/>
          </a:ln>
          <a:effectLst/>
        </c:spPr>
        <c:marker>
          <c:symbol val="none"/>
        </c:marker>
      </c:pivotFmt>
      <c:pivotFmt>
        <c:idx val="125"/>
        <c:spPr>
          <a:solidFill>
            <a:schemeClr val="accent1"/>
          </a:solidFill>
          <a:ln w="28575" cap="rnd">
            <a:solidFill>
              <a:schemeClr val="accent1"/>
            </a:solidFill>
            <a:round/>
          </a:ln>
          <a:effectLst/>
        </c:spPr>
        <c:marker>
          <c:symbol val="none"/>
        </c:marker>
      </c:pivotFmt>
      <c:pivotFmt>
        <c:idx val="126"/>
        <c:spPr>
          <a:solidFill>
            <a:schemeClr val="accent1"/>
          </a:solidFill>
          <a:ln w="28575" cap="rnd">
            <a:solidFill>
              <a:schemeClr val="accent1"/>
            </a:solidFill>
            <a:round/>
          </a:ln>
          <a:effectLst/>
        </c:spPr>
        <c:marker>
          <c:symbol val="none"/>
        </c:marker>
      </c:pivotFmt>
      <c:pivotFmt>
        <c:idx val="127"/>
        <c:spPr>
          <a:solidFill>
            <a:schemeClr val="accent1"/>
          </a:solidFill>
          <a:ln w="28575" cap="rnd">
            <a:solidFill>
              <a:schemeClr val="accent1"/>
            </a:solidFill>
            <a:round/>
          </a:ln>
          <a:effectLst/>
        </c:spPr>
        <c:marker>
          <c:symbol val="none"/>
        </c:marker>
      </c:pivotFmt>
      <c:pivotFmt>
        <c:idx val="128"/>
        <c:spPr>
          <a:solidFill>
            <a:schemeClr val="accent1"/>
          </a:solidFill>
          <a:ln w="28575" cap="rnd">
            <a:solidFill>
              <a:schemeClr val="accent1"/>
            </a:solidFill>
            <a:round/>
          </a:ln>
          <a:effectLst/>
        </c:spPr>
        <c:marker>
          <c:symbol val="none"/>
        </c:marker>
      </c:pivotFmt>
      <c:pivotFmt>
        <c:idx val="129"/>
        <c:spPr>
          <a:solidFill>
            <a:schemeClr val="accent1"/>
          </a:solidFill>
          <a:ln w="28575" cap="rnd">
            <a:solidFill>
              <a:schemeClr val="accent1"/>
            </a:solidFill>
            <a:round/>
          </a:ln>
          <a:effectLst/>
        </c:spPr>
        <c:marker>
          <c:symbol val="none"/>
        </c:marker>
      </c:pivotFmt>
      <c:pivotFmt>
        <c:idx val="130"/>
        <c:spPr>
          <a:solidFill>
            <a:schemeClr val="accent1"/>
          </a:solidFill>
          <a:ln w="28575" cap="rnd">
            <a:solidFill>
              <a:schemeClr val="accent1"/>
            </a:solidFill>
            <a:round/>
          </a:ln>
          <a:effectLst/>
        </c:spPr>
        <c:marker>
          <c:symbol val="none"/>
        </c:marker>
      </c:pivotFmt>
      <c:pivotFmt>
        <c:idx val="131"/>
        <c:spPr>
          <a:solidFill>
            <a:schemeClr val="accent1"/>
          </a:solidFill>
          <a:ln w="28575" cap="rnd">
            <a:solidFill>
              <a:schemeClr val="accent1"/>
            </a:solidFill>
            <a:round/>
          </a:ln>
          <a:effectLst/>
        </c:spPr>
        <c:marker>
          <c:symbol val="none"/>
        </c:marker>
      </c:pivotFmt>
      <c:pivotFmt>
        <c:idx val="132"/>
        <c:spPr>
          <a:solidFill>
            <a:schemeClr val="accent1"/>
          </a:solidFill>
          <a:ln w="28575" cap="rnd">
            <a:solidFill>
              <a:schemeClr val="accent1"/>
            </a:solidFill>
            <a:round/>
          </a:ln>
          <a:effectLst/>
        </c:spPr>
        <c:marker>
          <c:symbol val="none"/>
        </c:marker>
      </c:pivotFmt>
      <c:pivotFmt>
        <c:idx val="133"/>
        <c:spPr>
          <a:solidFill>
            <a:schemeClr val="accent1"/>
          </a:solidFill>
          <a:ln w="28575" cap="rnd">
            <a:solidFill>
              <a:schemeClr val="accent1"/>
            </a:solidFill>
            <a:round/>
          </a:ln>
          <a:effectLst/>
        </c:spPr>
        <c:marker>
          <c:symbol val="none"/>
        </c:marker>
      </c:pivotFmt>
      <c:pivotFmt>
        <c:idx val="134"/>
        <c:spPr>
          <a:solidFill>
            <a:schemeClr val="accent1"/>
          </a:solidFill>
          <a:ln w="28575" cap="rnd">
            <a:solidFill>
              <a:schemeClr val="accent1"/>
            </a:solidFill>
            <a:round/>
          </a:ln>
          <a:effectLst/>
        </c:spPr>
        <c:marker>
          <c:symbol val="none"/>
        </c:marker>
      </c:pivotFmt>
      <c:pivotFmt>
        <c:idx val="135"/>
        <c:spPr>
          <a:solidFill>
            <a:schemeClr val="accent1"/>
          </a:solidFill>
          <a:ln w="28575" cap="rnd">
            <a:solidFill>
              <a:schemeClr val="accent1"/>
            </a:solidFill>
            <a:round/>
          </a:ln>
          <a:effectLst/>
        </c:spPr>
        <c:marker>
          <c:symbol val="none"/>
        </c:marker>
      </c:pivotFmt>
      <c:pivotFmt>
        <c:idx val="136"/>
        <c:spPr>
          <a:solidFill>
            <a:schemeClr val="accent1"/>
          </a:solidFill>
          <a:ln w="28575" cap="rnd">
            <a:solidFill>
              <a:schemeClr val="accent1"/>
            </a:solidFill>
            <a:round/>
          </a:ln>
          <a:effectLst/>
        </c:spPr>
        <c:marker>
          <c:symbol val="none"/>
        </c:marker>
      </c:pivotFmt>
      <c:pivotFmt>
        <c:idx val="137"/>
        <c:spPr>
          <a:solidFill>
            <a:schemeClr val="accent1"/>
          </a:solidFill>
          <a:ln w="28575" cap="rnd">
            <a:solidFill>
              <a:schemeClr val="accent1"/>
            </a:solidFill>
            <a:round/>
          </a:ln>
          <a:effectLst/>
        </c:spPr>
        <c:marker>
          <c:symbol val="none"/>
        </c:marker>
      </c:pivotFmt>
      <c:pivotFmt>
        <c:idx val="138"/>
        <c:spPr>
          <a:solidFill>
            <a:schemeClr val="accent1"/>
          </a:solidFill>
          <a:ln w="28575" cap="rnd">
            <a:solidFill>
              <a:schemeClr val="accent1"/>
            </a:solidFill>
            <a:round/>
          </a:ln>
          <a:effectLst/>
        </c:spPr>
        <c:marker>
          <c:symbol val="none"/>
        </c:marker>
      </c:pivotFmt>
      <c:pivotFmt>
        <c:idx val="139"/>
        <c:spPr>
          <a:solidFill>
            <a:schemeClr val="accent1"/>
          </a:solidFill>
          <a:ln w="28575" cap="rnd">
            <a:solidFill>
              <a:schemeClr val="accent1"/>
            </a:solidFill>
            <a:round/>
          </a:ln>
          <a:effectLst/>
        </c:spPr>
        <c:marker>
          <c:symbol val="none"/>
        </c:marker>
      </c:pivotFmt>
      <c:pivotFmt>
        <c:idx val="140"/>
        <c:spPr>
          <a:solidFill>
            <a:schemeClr val="accent1"/>
          </a:solidFill>
          <a:ln w="28575" cap="rnd">
            <a:solidFill>
              <a:schemeClr val="accent1"/>
            </a:solidFill>
            <a:round/>
          </a:ln>
          <a:effectLst/>
        </c:spPr>
        <c:marker>
          <c:symbol val="none"/>
        </c:marker>
      </c:pivotFmt>
      <c:pivotFmt>
        <c:idx val="141"/>
        <c:spPr>
          <a:solidFill>
            <a:schemeClr val="accent1"/>
          </a:solidFill>
          <a:ln w="28575" cap="rnd">
            <a:solidFill>
              <a:schemeClr val="accent1"/>
            </a:solidFill>
            <a:round/>
          </a:ln>
          <a:effectLst/>
        </c:spPr>
        <c:marker>
          <c:symbol val="none"/>
        </c:marker>
      </c:pivotFmt>
      <c:pivotFmt>
        <c:idx val="142"/>
        <c:spPr>
          <a:solidFill>
            <a:schemeClr val="accent1"/>
          </a:solidFill>
          <a:ln w="28575" cap="rnd">
            <a:solidFill>
              <a:schemeClr val="accent1"/>
            </a:solidFill>
            <a:round/>
          </a:ln>
          <a:effectLst/>
        </c:spPr>
        <c:marker>
          <c:symbol val="none"/>
        </c:marker>
      </c:pivotFmt>
      <c:pivotFmt>
        <c:idx val="143"/>
        <c:spPr>
          <a:solidFill>
            <a:schemeClr val="accent1"/>
          </a:solidFill>
          <a:ln w="28575" cap="rnd">
            <a:solidFill>
              <a:schemeClr val="accent1"/>
            </a:solidFill>
            <a:round/>
          </a:ln>
          <a:effectLst/>
        </c:spPr>
        <c:marker>
          <c:symbol val="none"/>
        </c:marker>
      </c:pivotFmt>
      <c:pivotFmt>
        <c:idx val="144"/>
        <c:spPr>
          <a:solidFill>
            <a:schemeClr val="accent1"/>
          </a:solidFill>
          <a:ln w="28575" cap="rnd">
            <a:solidFill>
              <a:schemeClr val="accent1"/>
            </a:solidFill>
            <a:round/>
          </a:ln>
          <a:effectLst/>
        </c:spPr>
        <c:marker>
          <c:symbol val="none"/>
        </c:marker>
      </c:pivotFmt>
      <c:pivotFmt>
        <c:idx val="145"/>
        <c:spPr>
          <a:solidFill>
            <a:schemeClr val="accent1"/>
          </a:solidFill>
          <a:ln w="28575" cap="rnd">
            <a:solidFill>
              <a:schemeClr val="accent1"/>
            </a:solidFill>
            <a:round/>
          </a:ln>
          <a:effectLst/>
        </c:spPr>
        <c:marker>
          <c:symbol val="none"/>
        </c:marker>
      </c:pivotFmt>
      <c:pivotFmt>
        <c:idx val="146"/>
        <c:spPr>
          <a:solidFill>
            <a:schemeClr val="accent1"/>
          </a:solidFill>
          <a:ln w="28575" cap="rnd">
            <a:solidFill>
              <a:schemeClr val="accent1"/>
            </a:solidFill>
            <a:round/>
          </a:ln>
          <a:effectLst/>
        </c:spPr>
        <c:marker>
          <c:symbol val="none"/>
        </c:marker>
      </c:pivotFmt>
      <c:pivotFmt>
        <c:idx val="147"/>
        <c:spPr>
          <a:solidFill>
            <a:schemeClr val="accent1"/>
          </a:solidFill>
          <a:ln w="28575" cap="rnd">
            <a:solidFill>
              <a:schemeClr val="accent1"/>
            </a:solidFill>
            <a:round/>
          </a:ln>
          <a:effectLst/>
        </c:spPr>
        <c:marker>
          <c:symbol val="none"/>
        </c:marker>
      </c:pivotFmt>
      <c:pivotFmt>
        <c:idx val="148"/>
        <c:spPr>
          <a:solidFill>
            <a:schemeClr val="accent1"/>
          </a:solidFill>
          <a:ln w="28575" cap="rnd">
            <a:solidFill>
              <a:schemeClr val="accent1"/>
            </a:solidFill>
            <a:round/>
          </a:ln>
          <a:effectLst/>
        </c:spPr>
        <c:marker>
          <c:symbol val="none"/>
        </c:marker>
      </c:pivotFmt>
      <c:pivotFmt>
        <c:idx val="149"/>
        <c:spPr>
          <a:solidFill>
            <a:schemeClr val="accent1"/>
          </a:solidFill>
          <a:ln w="28575" cap="rnd">
            <a:solidFill>
              <a:schemeClr val="accent1"/>
            </a:solidFill>
            <a:round/>
          </a:ln>
          <a:effectLst/>
        </c:spPr>
        <c:marker>
          <c:symbol val="none"/>
        </c:marker>
      </c:pivotFmt>
      <c:pivotFmt>
        <c:idx val="150"/>
        <c:spPr>
          <a:solidFill>
            <a:schemeClr val="accent1"/>
          </a:solidFill>
          <a:ln w="28575" cap="rnd">
            <a:solidFill>
              <a:schemeClr val="accent1"/>
            </a:solidFill>
            <a:round/>
          </a:ln>
          <a:effectLst/>
        </c:spPr>
        <c:marker>
          <c:symbol val="none"/>
        </c:marker>
      </c:pivotFmt>
      <c:pivotFmt>
        <c:idx val="151"/>
        <c:spPr>
          <a:solidFill>
            <a:schemeClr val="accent1"/>
          </a:solidFill>
          <a:ln w="28575" cap="rnd">
            <a:solidFill>
              <a:schemeClr val="accent1"/>
            </a:solidFill>
            <a:round/>
          </a:ln>
          <a:effectLst/>
        </c:spPr>
        <c:marker>
          <c:symbol val="none"/>
        </c:marker>
      </c:pivotFmt>
      <c:pivotFmt>
        <c:idx val="152"/>
        <c:spPr>
          <a:solidFill>
            <a:schemeClr val="accent1"/>
          </a:solidFill>
          <a:ln w="28575" cap="rnd">
            <a:solidFill>
              <a:schemeClr val="accent1"/>
            </a:solidFill>
            <a:round/>
          </a:ln>
          <a:effectLst/>
        </c:spPr>
        <c:marker>
          <c:symbol val="none"/>
        </c:marker>
      </c:pivotFmt>
      <c:pivotFmt>
        <c:idx val="153"/>
        <c:spPr>
          <a:solidFill>
            <a:schemeClr val="accent1"/>
          </a:solidFill>
          <a:ln w="28575" cap="rnd">
            <a:solidFill>
              <a:schemeClr val="accent1"/>
            </a:solidFill>
            <a:round/>
          </a:ln>
          <a:effectLst/>
        </c:spPr>
        <c:marker>
          <c:symbol val="none"/>
        </c:marker>
      </c:pivotFmt>
      <c:pivotFmt>
        <c:idx val="154"/>
        <c:spPr>
          <a:solidFill>
            <a:schemeClr val="accent1"/>
          </a:solidFill>
          <a:ln w="28575" cap="rnd">
            <a:solidFill>
              <a:schemeClr val="accent1"/>
            </a:solidFill>
            <a:round/>
          </a:ln>
          <a:effectLst/>
        </c:spPr>
        <c:marker>
          <c:symbol val="none"/>
        </c:marker>
      </c:pivotFmt>
      <c:pivotFmt>
        <c:idx val="155"/>
        <c:spPr>
          <a:solidFill>
            <a:schemeClr val="accent1"/>
          </a:solidFill>
          <a:ln w="28575" cap="rnd">
            <a:solidFill>
              <a:schemeClr val="accent1"/>
            </a:solidFill>
            <a:round/>
          </a:ln>
          <a:effectLst/>
        </c:spPr>
        <c:marker>
          <c:symbol val="none"/>
        </c:marker>
      </c:pivotFmt>
      <c:pivotFmt>
        <c:idx val="156"/>
        <c:spPr>
          <a:solidFill>
            <a:schemeClr val="accent1"/>
          </a:solidFill>
          <a:ln w="28575" cap="rnd">
            <a:solidFill>
              <a:schemeClr val="accent1"/>
            </a:solidFill>
            <a:round/>
          </a:ln>
          <a:effectLst/>
        </c:spPr>
        <c:marker>
          <c:symbol val="none"/>
        </c:marker>
      </c:pivotFmt>
      <c:pivotFmt>
        <c:idx val="157"/>
        <c:spPr>
          <a:solidFill>
            <a:schemeClr val="accent1"/>
          </a:solidFill>
          <a:ln w="28575" cap="rnd">
            <a:solidFill>
              <a:schemeClr val="accent1"/>
            </a:solidFill>
            <a:round/>
          </a:ln>
          <a:effectLst/>
        </c:spPr>
        <c:marker>
          <c:symbol val="none"/>
        </c:marker>
      </c:pivotFmt>
      <c:pivotFmt>
        <c:idx val="158"/>
        <c:spPr>
          <a:solidFill>
            <a:schemeClr val="accent1"/>
          </a:solidFill>
          <a:ln w="28575" cap="rnd">
            <a:solidFill>
              <a:schemeClr val="accent1"/>
            </a:solidFill>
            <a:round/>
          </a:ln>
          <a:effectLst/>
        </c:spPr>
        <c:marker>
          <c:symbol val="none"/>
        </c:marker>
      </c:pivotFmt>
      <c:pivotFmt>
        <c:idx val="159"/>
        <c:spPr>
          <a:solidFill>
            <a:schemeClr val="accent1"/>
          </a:solidFill>
          <a:ln w="28575" cap="rnd">
            <a:solidFill>
              <a:schemeClr val="accent1"/>
            </a:solidFill>
            <a:round/>
          </a:ln>
          <a:effectLst/>
        </c:spPr>
        <c:marker>
          <c:symbol val="none"/>
        </c:marker>
      </c:pivotFmt>
      <c:pivotFmt>
        <c:idx val="160"/>
        <c:spPr>
          <a:solidFill>
            <a:schemeClr val="accent1"/>
          </a:solidFill>
          <a:ln w="28575" cap="rnd">
            <a:solidFill>
              <a:schemeClr val="accent1"/>
            </a:solidFill>
            <a:round/>
          </a:ln>
          <a:effectLst/>
        </c:spPr>
        <c:marker>
          <c:symbol val="none"/>
        </c:marker>
      </c:pivotFmt>
      <c:pivotFmt>
        <c:idx val="161"/>
        <c:spPr>
          <a:solidFill>
            <a:schemeClr val="accent1"/>
          </a:solidFill>
          <a:ln w="28575" cap="rnd">
            <a:solidFill>
              <a:schemeClr val="accent1"/>
            </a:solidFill>
            <a:round/>
          </a:ln>
          <a:effectLst/>
        </c:spPr>
        <c:marker>
          <c:symbol val="none"/>
        </c:marker>
      </c:pivotFmt>
      <c:pivotFmt>
        <c:idx val="162"/>
        <c:spPr>
          <a:solidFill>
            <a:schemeClr val="accent1"/>
          </a:solidFill>
          <a:ln w="28575" cap="rnd">
            <a:solidFill>
              <a:schemeClr val="accent1"/>
            </a:solidFill>
            <a:round/>
          </a:ln>
          <a:effectLst/>
        </c:spPr>
        <c:marker>
          <c:symbol val="none"/>
        </c:marker>
      </c:pivotFmt>
      <c:pivotFmt>
        <c:idx val="163"/>
        <c:spPr>
          <a:solidFill>
            <a:schemeClr val="accent1"/>
          </a:solidFill>
          <a:ln w="28575" cap="rnd">
            <a:solidFill>
              <a:schemeClr val="accent1"/>
            </a:solidFill>
            <a:round/>
          </a:ln>
          <a:effectLst/>
        </c:spPr>
        <c:marker>
          <c:symbol val="none"/>
        </c:marker>
      </c:pivotFmt>
      <c:pivotFmt>
        <c:idx val="164"/>
        <c:spPr>
          <a:solidFill>
            <a:schemeClr val="accent1"/>
          </a:solidFill>
          <a:ln w="28575" cap="rnd">
            <a:solidFill>
              <a:schemeClr val="accent1"/>
            </a:solidFill>
            <a:round/>
          </a:ln>
          <a:effectLst/>
        </c:spPr>
        <c:marker>
          <c:symbol val="none"/>
        </c:marker>
      </c:pivotFmt>
      <c:pivotFmt>
        <c:idx val="165"/>
        <c:spPr>
          <a:solidFill>
            <a:schemeClr val="accent1"/>
          </a:solidFill>
          <a:ln w="28575" cap="rnd">
            <a:solidFill>
              <a:schemeClr val="accent1"/>
            </a:solidFill>
            <a:round/>
          </a:ln>
          <a:effectLst/>
        </c:spPr>
        <c:marker>
          <c:symbol val="none"/>
        </c:marker>
      </c:pivotFmt>
      <c:pivotFmt>
        <c:idx val="166"/>
        <c:spPr>
          <a:solidFill>
            <a:schemeClr val="accent1"/>
          </a:solidFill>
          <a:ln w="28575" cap="rnd">
            <a:solidFill>
              <a:schemeClr val="accent1"/>
            </a:solidFill>
            <a:round/>
          </a:ln>
          <a:effectLst/>
        </c:spPr>
        <c:marker>
          <c:symbol val="none"/>
        </c:marker>
      </c:pivotFmt>
      <c:pivotFmt>
        <c:idx val="167"/>
        <c:spPr>
          <a:solidFill>
            <a:schemeClr val="accent1"/>
          </a:solidFill>
          <a:ln w="28575" cap="rnd">
            <a:solidFill>
              <a:schemeClr val="accent1"/>
            </a:solidFill>
            <a:round/>
          </a:ln>
          <a:effectLst/>
        </c:spPr>
        <c:marker>
          <c:symbol val="none"/>
        </c:marker>
      </c:pivotFmt>
      <c:pivotFmt>
        <c:idx val="168"/>
        <c:spPr>
          <a:solidFill>
            <a:schemeClr val="accent1"/>
          </a:solidFill>
          <a:ln w="28575" cap="rnd">
            <a:solidFill>
              <a:schemeClr val="accent1"/>
            </a:solidFill>
            <a:round/>
          </a:ln>
          <a:effectLst/>
        </c:spPr>
        <c:marker>
          <c:symbol val="none"/>
        </c:marker>
      </c:pivotFmt>
      <c:pivotFmt>
        <c:idx val="169"/>
        <c:spPr>
          <a:solidFill>
            <a:schemeClr val="accent1"/>
          </a:solidFill>
          <a:ln w="28575" cap="rnd">
            <a:solidFill>
              <a:schemeClr val="accent1"/>
            </a:solidFill>
            <a:round/>
          </a:ln>
          <a:effectLst/>
        </c:spPr>
        <c:marker>
          <c:symbol val="none"/>
        </c:marker>
      </c:pivotFmt>
      <c:pivotFmt>
        <c:idx val="170"/>
        <c:spPr>
          <a:solidFill>
            <a:schemeClr val="accent1"/>
          </a:solidFill>
          <a:ln w="28575" cap="rnd">
            <a:solidFill>
              <a:schemeClr val="accent1"/>
            </a:solidFill>
            <a:round/>
          </a:ln>
          <a:effectLst/>
        </c:spPr>
        <c:marker>
          <c:symbol val="none"/>
        </c:marker>
      </c:pivotFmt>
      <c:pivotFmt>
        <c:idx val="171"/>
        <c:spPr>
          <a:solidFill>
            <a:schemeClr val="accent1"/>
          </a:solidFill>
          <a:ln w="28575" cap="rnd">
            <a:solidFill>
              <a:schemeClr val="accent1"/>
            </a:solidFill>
            <a:round/>
          </a:ln>
          <a:effectLst/>
        </c:spPr>
        <c:marker>
          <c:symbol val="none"/>
        </c:marker>
      </c:pivotFmt>
      <c:pivotFmt>
        <c:idx val="172"/>
        <c:spPr>
          <a:solidFill>
            <a:schemeClr val="accent1"/>
          </a:solidFill>
          <a:ln w="28575" cap="rnd">
            <a:solidFill>
              <a:schemeClr val="accent1"/>
            </a:solidFill>
            <a:round/>
          </a:ln>
          <a:effectLst/>
        </c:spPr>
        <c:marker>
          <c:symbol val="none"/>
        </c:marker>
      </c:pivotFmt>
      <c:pivotFmt>
        <c:idx val="173"/>
        <c:spPr>
          <a:solidFill>
            <a:schemeClr val="accent1"/>
          </a:solidFill>
          <a:ln w="28575" cap="rnd">
            <a:solidFill>
              <a:schemeClr val="accent1"/>
            </a:solidFill>
            <a:round/>
          </a:ln>
          <a:effectLst/>
        </c:spPr>
        <c:marker>
          <c:symbol val="none"/>
        </c:marker>
      </c:pivotFmt>
      <c:pivotFmt>
        <c:idx val="174"/>
        <c:spPr>
          <a:solidFill>
            <a:schemeClr val="accent1"/>
          </a:solidFill>
          <a:ln w="28575" cap="rnd">
            <a:solidFill>
              <a:schemeClr val="accent1"/>
            </a:solidFill>
            <a:round/>
          </a:ln>
          <a:effectLst/>
        </c:spPr>
        <c:marker>
          <c:symbol val="none"/>
        </c:marker>
      </c:pivotFmt>
      <c:pivotFmt>
        <c:idx val="175"/>
        <c:spPr>
          <a:solidFill>
            <a:schemeClr val="accent1"/>
          </a:solidFill>
          <a:ln w="28575" cap="rnd">
            <a:solidFill>
              <a:schemeClr val="accent1"/>
            </a:solidFill>
            <a:round/>
          </a:ln>
          <a:effectLst/>
        </c:spPr>
        <c:marker>
          <c:symbol val="none"/>
        </c:marker>
      </c:pivotFmt>
      <c:pivotFmt>
        <c:idx val="176"/>
        <c:spPr>
          <a:solidFill>
            <a:schemeClr val="accent1"/>
          </a:solidFill>
          <a:ln w="28575" cap="rnd">
            <a:solidFill>
              <a:schemeClr val="accent1"/>
            </a:solidFill>
            <a:round/>
          </a:ln>
          <a:effectLst/>
        </c:spPr>
        <c:marker>
          <c:symbol val="none"/>
        </c:marker>
      </c:pivotFmt>
      <c:pivotFmt>
        <c:idx val="177"/>
        <c:spPr>
          <a:solidFill>
            <a:schemeClr val="accent1"/>
          </a:solidFill>
          <a:ln w="28575" cap="rnd">
            <a:solidFill>
              <a:schemeClr val="accent1"/>
            </a:solidFill>
            <a:round/>
          </a:ln>
          <a:effectLst/>
        </c:spPr>
        <c:marker>
          <c:symbol val="none"/>
        </c:marker>
      </c:pivotFmt>
      <c:pivotFmt>
        <c:idx val="178"/>
        <c:spPr>
          <a:solidFill>
            <a:schemeClr val="accent1"/>
          </a:solidFill>
          <a:ln w="28575" cap="rnd">
            <a:solidFill>
              <a:schemeClr val="accent1"/>
            </a:solidFill>
            <a:round/>
          </a:ln>
          <a:effectLst/>
        </c:spPr>
        <c:marker>
          <c:symbol val="none"/>
        </c:marker>
      </c:pivotFmt>
      <c:pivotFmt>
        <c:idx val="179"/>
        <c:spPr>
          <a:solidFill>
            <a:schemeClr val="accent1"/>
          </a:solidFill>
          <a:ln w="28575" cap="rnd">
            <a:solidFill>
              <a:schemeClr val="accent1"/>
            </a:solidFill>
            <a:round/>
          </a:ln>
          <a:effectLst/>
        </c:spPr>
        <c:marker>
          <c:symbol val="none"/>
        </c:marker>
      </c:pivotFmt>
      <c:pivotFmt>
        <c:idx val="180"/>
        <c:spPr>
          <a:solidFill>
            <a:schemeClr val="accent1"/>
          </a:solidFill>
          <a:ln w="28575" cap="rnd">
            <a:solidFill>
              <a:schemeClr val="accent1"/>
            </a:solidFill>
            <a:round/>
          </a:ln>
          <a:effectLst/>
        </c:spPr>
        <c:marker>
          <c:symbol val="none"/>
        </c:marker>
      </c:pivotFmt>
      <c:pivotFmt>
        <c:idx val="181"/>
        <c:spPr>
          <a:solidFill>
            <a:schemeClr val="accent1"/>
          </a:solidFill>
          <a:ln w="28575" cap="rnd">
            <a:solidFill>
              <a:schemeClr val="accent1"/>
            </a:solidFill>
            <a:round/>
          </a:ln>
          <a:effectLst/>
        </c:spPr>
        <c:marker>
          <c:symbol val="none"/>
        </c:marker>
      </c:pivotFmt>
      <c:pivotFmt>
        <c:idx val="182"/>
        <c:spPr>
          <a:solidFill>
            <a:schemeClr val="accent1"/>
          </a:solidFill>
          <a:ln w="28575" cap="rnd">
            <a:solidFill>
              <a:schemeClr val="accent1"/>
            </a:solidFill>
            <a:round/>
          </a:ln>
          <a:effectLst/>
        </c:spPr>
        <c:marker>
          <c:symbol val="none"/>
        </c:marker>
      </c:pivotFmt>
      <c:pivotFmt>
        <c:idx val="183"/>
        <c:spPr>
          <a:solidFill>
            <a:schemeClr val="accent1"/>
          </a:solidFill>
          <a:ln w="28575" cap="rnd">
            <a:solidFill>
              <a:schemeClr val="accent1"/>
            </a:solidFill>
            <a:round/>
          </a:ln>
          <a:effectLst/>
        </c:spPr>
        <c:marker>
          <c:symbol val="none"/>
        </c:marker>
      </c:pivotFmt>
      <c:pivotFmt>
        <c:idx val="184"/>
        <c:spPr>
          <a:solidFill>
            <a:schemeClr val="accent1"/>
          </a:solidFill>
          <a:ln w="28575" cap="rnd">
            <a:solidFill>
              <a:schemeClr val="accent1"/>
            </a:solidFill>
            <a:round/>
          </a:ln>
          <a:effectLst/>
        </c:spPr>
        <c:marker>
          <c:symbol val="none"/>
        </c:marker>
      </c:pivotFmt>
      <c:pivotFmt>
        <c:idx val="185"/>
        <c:spPr>
          <a:solidFill>
            <a:schemeClr val="accent1"/>
          </a:solidFill>
          <a:ln w="28575" cap="rnd">
            <a:solidFill>
              <a:schemeClr val="accent1"/>
            </a:solidFill>
            <a:round/>
          </a:ln>
          <a:effectLst/>
        </c:spPr>
        <c:marker>
          <c:symbol val="none"/>
        </c:marker>
      </c:pivotFmt>
      <c:pivotFmt>
        <c:idx val="186"/>
        <c:spPr>
          <a:solidFill>
            <a:schemeClr val="accent1"/>
          </a:solidFill>
          <a:ln w="28575" cap="rnd">
            <a:solidFill>
              <a:schemeClr val="accent1"/>
            </a:solidFill>
            <a:round/>
          </a:ln>
          <a:effectLst/>
        </c:spPr>
        <c:marker>
          <c:symbol val="none"/>
        </c:marker>
      </c:pivotFmt>
      <c:pivotFmt>
        <c:idx val="187"/>
        <c:spPr>
          <a:solidFill>
            <a:schemeClr val="accent1"/>
          </a:solidFill>
          <a:ln w="28575" cap="rnd">
            <a:solidFill>
              <a:schemeClr val="accent1"/>
            </a:solidFill>
            <a:round/>
          </a:ln>
          <a:effectLst/>
        </c:spPr>
        <c:marker>
          <c:symbol val="none"/>
        </c:marker>
      </c:pivotFmt>
      <c:pivotFmt>
        <c:idx val="188"/>
        <c:spPr>
          <a:solidFill>
            <a:schemeClr val="accent1"/>
          </a:solidFill>
          <a:ln w="28575" cap="rnd">
            <a:solidFill>
              <a:schemeClr val="accent1"/>
            </a:solidFill>
            <a:round/>
          </a:ln>
          <a:effectLst/>
        </c:spPr>
        <c:marker>
          <c:symbol val="none"/>
        </c:marker>
      </c:pivotFmt>
      <c:pivotFmt>
        <c:idx val="189"/>
        <c:spPr>
          <a:solidFill>
            <a:schemeClr val="accent1"/>
          </a:solidFill>
          <a:ln w="28575" cap="rnd">
            <a:solidFill>
              <a:schemeClr val="accent1"/>
            </a:solidFill>
            <a:round/>
          </a:ln>
          <a:effectLst/>
        </c:spPr>
        <c:marker>
          <c:symbol val="none"/>
        </c:marker>
      </c:pivotFmt>
      <c:pivotFmt>
        <c:idx val="190"/>
        <c:spPr>
          <a:solidFill>
            <a:schemeClr val="accent1"/>
          </a:solidFill>
          <a:ln w="28575" cap="rnd">
            <a:solidFill>
              <a:schemeClr val="accent1"/>
            </a:solidFill>
            <a:round/>
          </a:ln>
          <a:effectLst/>
        </c:spPr>
        <c:marker>
          <c:symbol val="none"/>
        </c:marker>
      </c:pivotFmt>
      <c:pivotFmt>
        <c:idx val="191"/>
        <c:spPr>
          <a:solidFill>
            <a:schemeClr val="accent1"/>
          </a:solidFill>
          <a:ln w="28575" cap="rnd">
            <a:solidFill>
              <a:schemeClr val="accent1"/>
            </a:solidFill>
            <a:round/>
          </a:ln>
          <a:effectLst/>
        </c:spPr>
        <c:marker>
          <c:symbol val="none"/>
        </c:marker>
      </c:pivotFmt>
      <c:pivotFmt>
        <c:idx val="192"/>
        <c:spPr>
          <a:solidFill>
            <a:schemeClr val="accent1"/>
          </a:solidFill>
          <a:ln w="28575" cap="rnd">
            <a:solidFill>
              <a:schemeClr val="accent1"/>
            </a:solidFill>
            <a:round/>
          </a:ln>
          <a:effectLst/>
        </c:spPr>
        <c:marker>
          <c:symbol val="none"/>
        </c:marker>
      </c:pivotFmt>
      <c:pivotFmt>
        <c:idx val="193"/>
        <c:spPr>
          <a:solidFill>
            <a:schemeClr val="accent1"/>
          </a:solidFill>
          <a:ln w="28575" cap="rnd">
            <a:solidFill>
              <a:schemeClr val="accent1"/>
            </a:solidFill>
            <a:round/>
          </a:ln>
          <a:effectLst/>
        </c:spPr>
        <c:marker>
          <c:symbol val="none"/>
        </c:marker>
      </c:pivotFmt>
      <c:pivotFmt>
        <c:idx val="194"/>
        <c:spPr>
          <a:solidFill>
            <a:schemeClr val="accent1"/>
          </a:solidFill>
          <a:ln w="28575" cap="rnd">
            <a:solidFill>
              <a:schemeClr val="accent1"/>
            </a:solidFill>
            <a:round/>
          </a:ln>
          <a:effectLst/>
        </c:spPr>
        <c:marker>
          <c:symbol val="none"/>
        </c:marker>
      </c:pivotFmt>
      <c:pivotFmt>
        <c:idx val="195"/>
        <c:spPr>
          <a:solidFill>
            <a:schemeClr val="accent1"/>
          </a:solidFill>
          <a:ln w="28575" cap="rnd">
            <a:solidFill>
              <a:schemeClr val="accent1"/>
            </a:solidFill>
            <a:round/>
          </a:ln>
          <a:effectLst/>
        </c:spPr>
        <c:marker>
          <c:symbol val="none"/>
        </c:marker>
      </c:pivotFmt>
      <c:pivotFmt>
        <c:idx val="196"/>
        <c:spPr>
          <a:solidFill>
            <a:schemeClr val="accent1"/>
          </a:solidFill>
          <a:ln w="28575" cap="rnd">
            <a:solidFill>
              <a:schemeClr val="accent1"/>
            </a:solidFill>
            <a:round/>
          </a:ln>
          <a:effectLst/>
        </c:spPr>
        <c:marker>
          <c:symbol val="none"/>
        </c:marker>
      </c:pivotFmt>
      <c:pivotFmt>
        <c:idx val="197"/>
        <c:spPr>
          <a:solidFill>
            <a:schemeClr val="accent1"/>
          </a:solidFill>
          <a:ln w="28575" cap="rnd">
            <a:solidFill>
              <a:schemeClr val="accent1"/>
            </a:solidFill>
            <a:round/>
          </a:ln>
          <a:effectLst/>
        </c:spPr>
        <c:marker>
          <c:symbol val="none"/>
        </c:marker>
      </c:pivotFmt>
      <c:pivotFmt>
        <c:idx val="198"/>
        <c:spPr>
          <a:solidFill>
            <a:schemeClr val="accent1"/>
          </a:solidFill>
          <a:ln w="28575" cap="rnd">
            <a:solidFill>
              <a:schemeClr val="accent1"/>
            </a:solidFill>
            <a:round/>
          </a:ln>
          <a:effectLst/>
        </c:spPr>
        <c:marker>
          <c:symbol val="none"/>
        </c:marker>
      </c:pivotFmt>
      <c:pivotFmt>
        <c:idx val="199"/>
        <c:spPr>
          <a:solidFill>
            <a:schemeClr val="accent1"/>
          </a:solidFill>
          <a:ln w="28575" cap="rnd">
            <a:solidFill>
              <a:schemeClr val="accent1"/>
            </a:solidFill>
            <a:round/>
          </a:ln>
          <a:effectLst/>
        </c:spPr>
        <c:marker>
          <c:symbol val="none"/>
        </c:marker>
      </c:pivotFmt>
      <c:pivotFmt>
        <c:idx val="200"/>
        <c:spPr>
          <a:solidFill>
            <a:schemeClr val="accent1"/>
          </a:solidFill>
          <a:ln w="28575" cap="rnd">
            <a:solidFill>
              <a:schemeClr val="accent1"/>
            </a:solidFill>
            <a:round/>
          </a:ln>
          <a:effectLst/>
        </c:spPr>
        <c:marker>
          <c:symbol val="none"/>
        </c:marker>
      </c:pivotFmt>
      <c:pivotFmt>
        <c:idx val="201"/>
        <c:spPr>
          <a:solidFill>
            <a:schemeClr val="accent1"/>
          </a:solidFill>
          <a:ln w="28575" cap="rnd">
            <a:solidFill>
              <a:schemeClr val="accent1"/>
            </a:solidFill>
            <a:round/>
          </a:ln>
          <a:effectLst/>
        </c:spPr>
        <c:marker>
          <c:symbol val="none"/>
        </c:marker>
      </c:pivotFmt>
      <c:pivotFmt>
        <c:idx val="202"/>
        <c:spPr>
          <a:solidFill>
            <a:schemeClr val="accent1"/>
          </a:solidFill>
          <a:ln w="28575" cap="rnd">
            <a:solidFill>
              <a:schemeClr val="accent1"/>
            </a:solidFill>
            <a:round/>
          </a:ln>
          <a:effectLst/>
        </c:spPr>
        <c:marker>
          <c:symbol val="none"/>
        </c:marker>
      </c:pivotFmt>
      <c:pivotFmt>
        <c:idx val="203"/>
        <c:spPr>
          <a:solidFill>
            <a:schemeClr val="accent1"/>
          </a:solidFill>
          <a:ln w="28575" cap="rnd">
            <a:solidFill>
              <a:schemeClr val="accent1"/>
            </a:solidFill>
            <a:round/>
          </a:ln>
          <a:effectLst/>
        </c:spPr>
        <c:marker>
          <c:symbol val="none"/>
        </c:marker>
      </c:pivotFmt>
      <c:pivotFmt>
        <c:idx val="204"/>
        <c:spPr>
          <a:solidFill>
            <a:schemeClr val="accent1"/>
          </a:solidFill>
          <a:ln w="28575" cap="rnd">
            <a:solidFill>
              <a:schemeClr val="accent1"/>
            </a:solidFill>
            <a:round/>
          </a:ln>
          <a:effectLst/>
        </c:spPr>
        <c:marker>
          <c:symbol val="none"/>
        </c:marker>
      </c:pivotFmt>
      <c:pivotFmt>
        <c:idx val="205"/>
        <c:spPr>
          <a:solidFill>
            <a:schemeClr val="accent1"/>
          </a:solidFill>
          <a:ln w="28575" cap="rnd">
            <a:solidFill>
              <a:schemeClr val="accent1"/>
            </a:solidFill>
            <a:round/>
          </a:ln>
          <a:effectLst/>
        </c:spPr>
        <c:marker>
          <c:symbol val="none"/>
        </c:marker>
      </c:pivotFmt>
      <c:pivotFmt>
        <c:idx val="206"/>
        <c:spPr>
          <a:solidFill>
            <a:schemeClr val="accent1"/>
          </a:solidFill>
          <a:ln w="28575" cap="rnd">
            <a:solidFill>
              <a:schemeClr val="accent1"/>
            </a:solidFill>
            <a:round/>
          </a:ln>
          <a:effectLst/>
        </c:spPr>
        <c:marker>
          <c:symbol val="none"/>
        </c:marker>
      </c:pivotFmt>
      <c:pivotFmt>
        <c:idx val="207"/>
        <c:spPr>
          <a:solidFill>
            <a:schemeClr val="accent1"/>
          </a:solidFill>
          <a:ln w="28575" cap="rnd">
            <a:solidFill>
              <a:schemeClr val="accent1"/>
            </a:solidFill>
            <a:round/>
          </a:ln>
          <a:effectLst/>
        </c:spPr>
        <c:marker>
          <c:symbol val="none"/>
        </c:marker>
      </c:pivotFmt>
      <c:pivotFmt>
        <c:idx val="208"/>
        <c:spPr>
          <a:solidFill>
            <a:schemeClr val="accent1"/>
          </a:solidFill>
          <a:ln w="28575" cap="rnd">
            <a:solidFill>
              <a:schemeClr val="accent1"/>
            </a:solidFill>
            <a:round/>
          </a:ln>
          <a:effectLst/>
        </c:spPr>
        <c:marker>
          <c:symbol val="none"/>
        </c:marker>
      </c:pivotFmt>
      <c:pivotFmt>
        <c:idx val="209"/>
        <c:spPr>
          <a:solidFill>
            <a:schemeClr val="accent1"/>
          </a:solidFill>
          <a:ln w="28575" cap="rnd">
            <a:solidFill>
              <a:schemeClr val="accent1"/>
            </a:solidFill>
            <a:round/>
          </a:ln>
          <a:effectLst/>
        </c:spPr>
        <c:marker>
          <c:symbol val="none"/>
        </c:marker>
      </c:pivotFmt>
      <c:pivotFmt>
        <c:idx val="210"/>
        <c:spPr>
          <a:solidFill>
            <a:schemeClr val="accent1"/>
          </a:solidFill>
          <a:ln w="28575" cap="rnd">
            <a:solidFill>
              <a:schemeClr val="accent1"/>
            </a:solidFill>
            <a:round/>
          </a:ln>
          <a:effectLst/>
        </c:spPr>
        <c:marker>
          <c:symbol val="none"/>
        </c:marker>
      </c:pivotFmt>
      <c:pivotFmt>
        <c:idx val="211"/>
        <c:spPr>
          <a:solidFill>
            <a:schemeClr val="accent1"/>
          </a:solidFill>
          <a:ln w="28575" cap="rnd">
            <a:solidFill>
              <a:schemeClr val="accent1"/>
            </a:solidFill>
            <a:round/>
          </a:ln>
          <a:effectLst/>
        </c:spPr>
        <c:marker>
          <c:symbol val="none"/>
        </c:marker>
      </c:pivotFmt>
      <c:pivotFmt>
        <c:idx val="212"/>
        <c:spPr>
          <a:solidFill>
            <a:schemeClr val="accent1"/>
          </a:solidFill>
          <a:ln w="28575" cap="rnd">
            <a:solidFill>
              <a:schemeClr val="accent1"/>
            </a:solidFill>
            <a:round/>
          </a:ln>
          <a:effectLst/>
        </c:spPr>
        <c:marker>
          <c:symbol val="none"/>
        </c:marker>
      </c:pivotFmt>
      <c:pivotFmt>
        <c:idx val="213"/>
        <c:spPr>
          <a:solidFill>
            <a:schemeClr val="accent1"/>
          </a:solidFill>
          <a:ln w="28575" cap="rnd">
            <a:solidFill>
              <a:schemeClr val="accent1"/>
            </a:solidFill>
            <a:round/>
          </a:ln>
          <a:effectLst/>
        </c:spPr>
        <c:marker>
          <c:symbol val="none"/>
        </c:marker>
      </c:pivotFmt>
      <c:pivotFmt>
        <c:idx val="214"/>
        <c:spPr>
          <a:solidFill>
            <a:schemeClr val="accent1"/>
          </a:solidFill>
          <a:ln w="28575" cap="rnd">
            <a:solidFill>
              <a:schemeClr val="bg1">
                <a:lumMod val="65000"/>
              </a:schemeClr>
            </a:solidFill>
            <a:prstDash val="sysDot"/>
            <a:round/>
          </a:ln>
          <a:effectLst/>
        </c:spPr>
        <c:marker>
          <c:symbol val="none"/>
        </c:marker>
      </c:pivotFmt>
      <c:pivotFmt>
        <c:idx val="215"/>
        <c:spPr>
          <a:solidFill>
            <a:schemeClr val="accent1"/>
          </a:solidFill>
          <a:ln w="28575" cap="rnd">
            <a:solidFill>
              <a:srgbClr val="284F99"/>
            </a:solidFill>
            <a:round/>
          </a:ln>
          <a:effectLst/>
        </c:spPr>
        <c:marker>
          <c:symbol val="none"/>
        </c:marker>
      </c:pivotFmt>
      <c:pivotFmt>
        <c:idx val="216"/>
        <c:spPr>
          <a:solidFill>
            <a:schemeClr val="accent1"/>
          </a:solidFill>
          <a:ln w="28575" cap="rnd">
            <a:solidFill>
              <a:schemeClr val="bg1">
                <a:lumMod val="65000"/>
              </a:schemeClr>
            </a:solidFill>
            <a:prstDash val="dash"/>
            <a:round/>
          </a:ln>
          <a:effectLst/>
        </c:spPr>
        <c:marker>
          <c:symbol val="none"/>
        </c:marker>
      </c:pivotFmt>
      <c:pivotFmt>
        <c:idx val="217"/>
        <c:spPr>
          <a:solidFill>
            <a:schemeClr val="accent1"/>
          </a:solidFill>
          <a:ln w="28575" cap="rnd">
            <a:solidFill>
              <a:srgbClr val="8E8E8E"/>
            </a:solidFill>
            <a:prstDash val="sysDot"/>
            <a:round/>
          </a:ln>
          <a:effectLst/>
        </c:spPr>
        <c:marker>
          <c:symbol val="none"/>
        </c:marker>
      </c:pivotFmt>
      <c:pivotFmt>
        <c:idx val="218"/>
        <c:spPr>
          <a:solidFill>
            <a:schemeClr val="accent1"/>
          </a:solidFill>
          <a:ln w="28575" cap="rnd">
            <a:solidFill>
              <a:srgbClr val="8E8E8E"/>
            </a:solidFill>
            <a:round/>
          </a:ln>
          <a:effectLst/>
        </c:spPr>
        <c:marker>
          <c:symbol val="none"/>
        </c:marker>
      </c:pivotFmt>
      <c:pivotFmt>
        <c:idx val="219"/>
        <c:spPr>
          <a:solidFill>
            <a:schemeClr val="accent1"/>
          </a:solidFill>
          <a:ln w="28575" cap="rnd">
            <a:solidFill>
              <a:srgbClr val="284F99"/>
            </a:solidFill>
            <a:round/>
          </a:ln>
          <a:effectLst/>
        </c:spPr>
        <c:marker>
          <c:symbol val="none"/>
        </c:marker>
      </c:pivotFmt>
      <c:pivotFmt>
        <c:idx val="220"/>
        <c:spPr>
          <a:ln w="28575" cap="rnd">
            <a:solidFill>
              <a:srgbClr val="93A7CC"/>
            </a:solidFill>
            <a:round/>
          </a:ln>
          <a:effectLst/>
        </c:spPr>
        <c:marker>
          <c:symbol val="none"/>
        </c:marker>
      </c:pivotFmt>
      <c:pivotFmt>
        <c:idx val="221"/>
        <c:spPr>
          <a:ln w="28575" cap="rnd">
            <a:solidFill>
              <a:srgbClr val="284F99"/>
            </a:solidFill>
            <a:round/>
          </a:ln>
          <a:effectLst/>
        </c:spPr>
        <c:marker>
          <c:symbol val="none"/>
        </c:marker>
      </c:pivotFmt>
      <c:pivotFmt>
        <c:idx val="222"/>
        <c:spPr>
          <a:ln w="28575" cap="rnd">
            <a:solidFill>
              <a:schemeClr val="accent1"/>
            </a:solidFill>
            <a:round/>
          </a:ln>
          <a:effectLst/>
        </c:spPr>
        <c:marker>
          <c:symbol val="none"/>
        </c:marker>
      </c:pivotFmt>
    </c:pivotFmts>
    <c:plotArea>
      <c:layout>
        <c:manualLayout>
          <c:layoutTarget val="inner"/>
          <c:xMode val="edge"/>
          <c:yMode val="edge"/>
          <c:x val="9.9803834653728676E-2"/>
          <c:y val="0.13758793473699801"/>
          <c:w val="0.87401359886309005"/>
          <c:h val="0.57443322719456302"/>
        </c:manualLayout>
      </c:layout>
      <c:lineChart>
        <c:grouping val="standard"/>
        <c:varyColors val="0"/>
        <c:ser>
          <c:idx val="0"/>
          <c:order val="0"/>
          <c:tx>
            <c:strRef>
              <c:f>'M1'!$P$7:$P$8</c:f>
              <c:strCache>
                <c:ptCount val="1"/>
                <c:pt idx="0">
                  <c:v>Females</c:v>
                </c:pt>
              </c:strCache>
            </c:strRef>
          </c:tx>
          <c:spPr>
            <a:ln w="28575" cap="rnd">
              <a:solidFill>
                <a:srgbClr val="93A7CC"/>
              </a:solidFill>
              <a:round/>
            </a:ln>
            <a:effectLst/>
          </c:spPr>
          <c:marker>
            <c:symbol val="none"/>
          </c:marker>
          <c:cat>
            <c:multiLvlStrRef>
              <c:f>'M1'!$O$9:$O$39</c:f>
              <c:multiLvlStrCache>
                <c:ptCount val="27"/>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pt idx="23">
                    <c:v>February</c:v>
                  </c:pt>
                  <c:pt idx="24">
                    <c:v>March</c:v>
                  </c:pt>
                  <c:pt idx="25">
                    <c:v>April</c:v>
                  </c:pt>
                  <c:pt idx="26">
                    <c:v>May</c:v>
                  </c:pt>
                </c:lvl>
                <c:lvl>
                  <c:pt idx="0">
                    <c:v>2020</c:v>
                  </c:pt>
                  <c:pt idx="10">
                    <c:v>2021</c:v>
                  </c:pt>
                  <c:pt idx="22">
                    <c:v>2022</c:v>
                  </c:pt>
                </c:lvl>
              </c:multiLvlStrCache>
            </c:multiLvlStrRef>
          </c:cat>
          <c:val>
            <c:numRef>
              <c:f>'M1'!$P$9:$P$39</c:f>
              <c:numCache>
                <c:formatCode>General</c:formatCode>
                <c:ptCount val="27"/>
                <c:pt idx="0">
                  <c:v>47.706814332295203</c:v>
                </c:pt>
                <c:pt idx="1">
                  <c:v>479.66073814723302</c:v>
                </c:pt>
                <c:pt idx="2">
                  <c:v>239.355420750034</c:v>
                </c:pt>
                <c:pt idx="3">
                  <c:v>44.8192487484841</c:v>
                </c:pt>
                <c:pt idx="4">
                  <c:v>9.0759509038953592</c:v>
                </c:pt>
                <c:pt idx="5">
                  <c:v>4.8990197339515396</c:v>
                </c:pt>
                <c:pt idx="6">
                  <c:v>6.1781329620489496</c:v>
                </c:pt>
                <c:pt idx="7">
                  <c:v>82.045735575876606</c:v>
                </c:pt>
                <c:pt idx="8">
                  <c:v>195.25662839469001</c:v>
                </c:pt>
                <c:pt idx="9">
                  <c:v>183.91705215342799</c:v>
                </c:pt>
                <c:pt idx="10">
                  <c:v>333.58985090152299</c:v>
                </c:pt>
                <c:pt idx="11">
                  <c:v>221.953712884884</c:v>
                </c:pt>
                <c:pt idx="12">
                  <c:v>62.674794922945701</c:v>
                </c:pt>
                <c:pt idx="13">
                  <c:v>17.358119008554201</c:v>
                </c:pt>
                <c:pt idx="14">
                  <c:v>6.3743454750444704</c:v>
                </c:pt>
                <c:pt idx="15">
                  <c:v>10.5728019782423</c:v>
                </c:pt>
                <c:pt idx="16">
                  <c:v>30.193702756839901</c:v>
                </c:pt>
                <c:pt idx="17">
                  <c:v>33.756473546215702</c:v>
                </c:pt>
                <c:pt idx="18">
                  <c:v>99.9437418223214</c:v>
                </c:pt>
                <c:pt idx="19">
                  <c:v>96.958170086135695</c:v>
                </c:pt>
                <c:pt idx="20">
                  <c:v>81.386746713729906</c:v>
                </c:pt>
                <c:pt idx="21">
                  <c:v>58.961157864413003</c:v>
                </c:pt>
                <c:pt idx="22">
                  <c:v>98.712815412014606</c:v>
                </c:pt>
                <c:pt idx="23">
                  <c:v>66.363691922514207</c:v>
                </c:pt>
                <c:pt idx="24">
                  <c:v>121.397561803239</c:v>
                </c:pt>
                <c:pt idx="25">
                  <c:v>95.136400258689306</c:v>
                </c:pt>
                <c:pt idx="26">
                  <c:v>35.278035120670303</c:v>
                </c:pt>
              </c:numCache>
            </c:numRef>
          </c:val>
          <c:smooth val="0"/>
          <c:extLst>
            <c:ext xmlns:c16="http://schemas.microsoft.com/office/drawing/2014/chart" uri="{C3380CC4-5D6E-409C-BE32-E72D297353CC}">
              <c16:uniqueId val="{00000064-B9CC-489E-83B2-37FE8E6B22E5}"/>
            </c:ext>
          </c:extLst>
        </c:ser>
        <c:ser>
          <c:idx val="1"/>
          <c:order val="1"/>
          <c:tx>
            <c:strRef>
              <c:f>'M1'!$Q$7:$Q$8</c:f>
              <c:strCache>
                <c:ptCount val="1"/>
                <c:pt idx="0">
                  <c:v>Males</c:v>
                </c:pt>
              </c:strCache>
            </c:strRef>
          </c:tx>
          <c:spPr>
            <a:ln w="28575" cap="rnd">
              <a:solidFill>
                <a:srgbClr val="284F99"/>
              </a:solidFill>
              <a:round/>
            </a:ln>
            <a:effectLst/>
          </c:spPr>
          <c:marker>
            <c:symbol val="none"/>
          </c:marker>
          <c:cat>
            <c:multiLvlStrRef>
              <c:f>'M1'!$O$9:$O$39</c:f>
              <c:multiLvlStrCache>
                <c:ptCount val="27"/>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pt idx="23">
                    <c:v>February</c:v>
                  </c:pt>
                  <c:pt idx="24">
                    <c:v>March</c:v>
                  </c:pt>
                  <c:pt idx="25">
                    <c:v>April</c:v>
                  </c:pt>
                  <c:pt idx="26">
                    <c:v>May</c:v>
                  </c:pt>
                </c:lvl>
                <c:lvl>
                  <c:pt idx="0">
                    <c:v>2020</c:v>
                  </c:pt>
                  <c:pt idx="10">
                    <c:v>2021</c:v>
                  </c:pt>
                  <c:pt idx="22">
                    <c:v>2022</c:v>
                  </c:pt>
                </c:lvl>
              </c:multiLvlStrCache>
            </c:multiLvlStrRef>
          </c:cat>
          <c:val>
            <c:numRef>
              <c:f>'M1'!$Q$9:$Q$39</c:f>
              <c:numCache>
                <c:formatCode>General</c:formatCode>
                <c:ptCount val="27"/>
                <c:pt idx="0">
                  <c:v>87.532341088925705</c:v>
                </c:pt>
                <c:pt idx="1">
                  <c:v>723.29008012493</c:v>
                </c:pt>
                <c:pt idx="2">
                  <c:v>307.803350722</c:v>
                </c:pt>
                <c:pt idx="3">
                  <c:v>49.327153187320498</c:v>
                </c:pt>
                <c:pt idx="4">
                  <c:v>7.17026114620153</c:v>
                </c:pt>
                <c:pt idx="5">
                  <c:v>3.2153100889197099</c:v>
                </c:pt>
                <c:pt idx="6">
                  <c:v>15.2737657471506</c:v>
                </c:pt>
                <c:pt idx="7">
                  <c:v>139.24600022174999</c:v>
                </c:pt>
                <c:pt idx="8">
                  <c:v>319.16485796922001</c:v>
                </c:pt>
                <c:pt idx="9">
                  <c:v>280.938754204872</c:v>
                </c:pt>
                <c:pt idx="10">
                  <c:v>470.78212312124901</c:v>
                </c:pt>
                <c:pt idx="11">
                  <c:v>311.44343748807398</c:v>
                </c:pt>
                <c:pt idx="12">
                  <c:v>81.414849664571094</c:v>
                </c:pt>
                <c:pt idx="13">
                  <c:v>24.974507872082601</c:v>
                </c:pt>
                <c:pt idx="14">
                  <c:v>5.5924305602970099</c:v>
                </c:pt>
                <c:pt idx="15">
                  <c:v>20.7799296720552</c:v>
                </c:pt>
                <c:pt idx="16">
                  <c:v>65.9987678975329</c:v>
                </c:pt>
                <c:pt idx="17">
                  <c:v>61.560800583350101</c:v>
                </c:pt>
                <c:pt idx="18">
                  <c:v>172.66258324719101</c:v>
                </c:pt>
                <c:pt idx="19">
                  <c:v>167.41962292387001</c:v>
                </c:pt>
                <c:pt idx="20">
                  <c:v>119.408827274849</c:v>
                </c:pt>
                <c:pt idx="21">
                  <c:v>81.023164995292305</c:v>
                </c:pt>
                <c:pt idx="22">
                  <c:v>143.495237418073</c:v>
                </c:pt>
                <c:pt idx="23">
                  <c:v>102.835424882288</c:v>
                </c:pt>
                <c:pt idx="24">
                  <c:v>187.64589874738601</c:v>
                </c:pt>
                <c:pt idx="25">
                  <c:v>135.99662820863</c:v>
                </c:pt>
                <c:pt idx="26">
                  <c:v>60.333732014404902</c:v>
                </c:pt>
              </c:numCache>
            </c:numRef>
          </c:val>
          <c:smooth val="0"/>
          <c:extLst>
            <c:ext xmlns:c16="http://schemas.microsoft.com/office/drawing/2014/chart" uri="{C3380CC4-5D6E-409C-BE32-E72D297353CC}">
              <c16:uniqueId val="{00000065-B9CC-489E-83B2-37FE8E6B22E5}"/>
            </c:ext>
          </c:extLst>
        </c:ser>
        <c:ser>
          <c:idx val="2"/>
          <c:order val="2"/>
          <c:tx>
            <c:strRef>
              <c:f>'M1'!$R$7:$R$8</c:f>
              <c:strCache>
                <c:ptCount val="1"/>
                <c:pt idx="0">
                  <c:v>Persons</c:v>
                </c:pt>
              </c:strCache>
            </c:strRef>
          </c:tx>
          <c:spPr>
            <a:ln w="28575" cap="rnd">
              <a:solidFill>
                <a:schemeClr val="accent3"/>
              </a:solidFill>
              <a:round/>
            </a:ln>
            <a:effectLst/>
          </c:spPr>
          <c:marker>
            <c:symbol val="none"/>
          </c:marker>
          <c:cat>
            <c:multiLvlStrRef>
              <c:f>'M1'!$O$9:$O$39</c:f>
              <c:multiLvlStrCache>
                <c:ptCount val="27"/>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pt idx="23">
                    <c:v>February</c:v>
                  </c:pt>
                  <c:pt idx="24">
                    <c:v>March</c:v>
                  </c:pt>
                  <c:pt idx="25">
                    <c:v>April</c:v>
                  </c:pt>
                  <c:pt idx="26">
                    <c:v>May</c:v>
                  </c:pt>
                </c:lvl>
                <c:lvl>
                  <c:pt idx="0">
                    <c:v>2020</c:v>
                  </c:pt>
                  <c:pt idx="10">
                    <c:v>2021</c:v>
                  </c:pt>
                  <c:pt idx="22">
                    <c:v>2022</c:v>
                  </c:pt>
                </c:lvl>
              </c:multiLvlStrCache>
            </c:multiLvlStrRef>
          </c:cat>
          <c:val>
            <c:numRef>
              <c:f>'M1'!$R$9:$R$39</c:f>
              <c:numCache>
                <c:formatCode>General</c:formatCode>
                <c:ptCount val="27"/>
                <c:pt idx="0">
                  <c:v>65.339650782017998</c:v>
                </c:pt>
                <c:pt idx="1">
                  <c:v>584.93638233340596</c:v>
                </c:pt>
                <c:pt idx="2">
                  <c:v>268.67248326451403</c:v>
                </c:pt>
                <c:pt idx="3">
                  <c:v>46.698492409714</c:v>
                </c:pt>
                <c:pt idx="4">
                  <c:v>8.3989682489677797</c:v>
                </c:pt>
                <c:pt idx="5">
                  <c:v>4.3265444608950601</c:v>
                </c:pt>
                <c:pt idx="6">
                  <c:v>10.132384585155201</c:v>
                </c:pt>
                <c:pt idx="7">
                  <c:v>106.192379060077</c:v>
                </c:pt>
                <c:pt idx="8">
                  <c:v>247.66902405734501</c:v>
                </c:pt>
                <c:pt idx="9">
                  <c:v>224.62508863144899</c:v>
                </c:pt>
                <c:pt idx="10">
                  <c:v>392.28611785828701</c:v>
                </c:pt>
                <c:pt idx="11">
                  <c:v>260.889433946091</c:v>
                </c:pt>
                <c:pt idx="12">
                  <c:v>70.549967831232607</c:v>
                </c:pt>
                <c:pt idx="13">
                  <c:v>20.626934031178799</c:v>
                </c:pt>
                <c:pt idx="14">
                  <c:v>6.0540615625879699</c:v>
                </c:pt>
                <c:pt idx="15">
                  <c:v>14.706490014606899</c:v>
                </c:pt>
                <c:pt idx="16">
                  <c:v>45.1559711684299</c:v>
                </c:pt>
                <c:pt idx="17">
                  <c:v>45.9570827520484</c:v>
                </c:pt>
                <c:pt idx="18">
                  <c:v>130.95815877218101</c:v>
                </c:pt>
                <c:pt idx="19">
                  <c:v>127.665813798302</c:v>
                </c:pt>
                <c:pt idx="20">
                  <c:v>97.819066682829302</c:v>
                </c:pt>
                <c:pt idx="21">
                  <c:v>68.093989393648698</c:v>
                </c:pt>
                <c:pt idx="22">
                  <c:v>116.44960900638</c:v>
                </c:pt>
                <c:pt idx="23">
                  <c:v>82.505390470857705</c:v>
                </c:pt>
                <c:pt idx="24">
                  <c:v>147.79339140456599</c:v>
                </c:pt>
                <c:pt idx="25">
                  <c:v>111.768362993241</c:v>
                </c:pt>
                <c:pt idx="26">
                  <c:v>45.958722090575201</c:v>
                </c:pt>
              </c:numCache>
            </c:numRef>
          </c:val>
          <c:smooth val="0"/>
          <c:extLst>
            <c:ext xmlns:c16="http://schemas.microsoft.com/office/drawing/2014/chart" uri="{C3380CC4-5D6E-409C-BE32-E72D297353CC}">
              <c16:uniqueId val="{00000066-B9CC-489E-83B2-37FE8E6B22E5}"/>
            </c:ext>
          </c:extLst>
        </c:ser>
        <c:dLbls>
          <c:showLegendKey val="0"/>
          <c:showVal val="0"/>
          <c:showCatName val="0"/>
          <c:showSerName val="0"/>
          <c:showPercent val="0"/>
          <c:showBubbleSize val="0"/>
        </c:dLbls>
        <c:smooth val="0"/>
        <c:axId val="618775056"/>
        <c:axId val="618767512"/>
      </c:lineChart>
      <c:catAx>
        <c:axId val="61877505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Month</a:t>
                </a:r>
                <a:r>
                  <a:rPr lang="en-GB" sz="1400" b="1" baseline="0">
                    <a:solidFill>
                      <a:sysClr val="windowText" lastClr="000000"/>
                    </a:solidFill>
                  </a:rPr>
                  <a:t> of occurrence</a:t>
                </a:r>
                <a:endParaRPr lang="en-GB" sz="1400" b="1">
                  <a:solidFill>
                    <a:sysClr val="windowText" lastClr="000000"/>
                  </a:solidFill>
                </a:endParaRPr>
              </a:p>
            </c:rich>
          </c:tx>
          <c:layout>
            <c:manualLayout>
              <c:xMode val="edge"/>
              <c:yMode val="edge"/>
              <c:x val="0.40756808162541602"/>
              <c:y val="0.90868165773949106"/>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8767512"/>
        <c:crosses val="autoZero"/>
        <c:auto val="1"/>
        <c:lblAlgn val="ctr"/>
        <c:lblOffset val="100"/>
        <c:noMultiLvlLbl val="0"/>
      </c:catAx>
      <c:valAx>
        <c:axId val="618767512"/>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Deaths</a:t>
                </a:r>
                <a:r>
                  <a:rPr lang="en-GB" sz="1400" b="1" baseline="0">
                    <a:solidFill>
                      <a:sysClr val="windowText" lastClr="000000"/>
                    </a:solidFill>
                  </a:rPr>
                  <a:t> per 100,000 (age-standardised)</a:t>
                </a:r>
                <a:endParaRPr lang="en-GB" sz="1400" b="1">
                  <a:solidFill>
                    <a:sysClr val="windowText" lastClr="000000"/>
                  </a:solidFill>
                </a:endParaRPr>
              </a:p>
            </c:rich>
          </c:tx>
          <c:layout>
            <c:manualLayout>
              <c:xMode val="edge"/>
              <c:yMode val="edge"/>
              <c:x val="2.0715726808458051E-2"/>
              <c:y val="0.2024012045516254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8775056"/>
        <c:crosses val="autoZero"/>
        <c:crossBetween val="between"/>
      </c:valAx>
      <c:spPr>
        <a:noFill/>
        <a:ln w="25400">
          <a:noFill/>
        </a:ln>
        <a:effectLst/>
      </c:spPr>
    </c:plotArea>
    <c:legend>
      <c:legendPos val="r"/>
      <c:layout>
        <c:manualLayout>
          <c:xMode val="edge"/>
          <c:yMode val="edge"/>
          <c:x val="0.87276966018961044"/>
          <c:y val="0.16309299895506793"/>
          <c:w val="0.12442868387613268"/>
          <c:h val="0.13469355515513537"/>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Leading</a:t>
            </a:r>
            <a:r>
              <a:rPr lang="en-GB" sz="1400" b="1" baseline="0"/>
              <a:t> causes of death, March 2020 to most recent</a:t>
            </a:r>
            <a:endParaRPr lang="en-GB"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41136813374274994"/>
          <c:y val="4.6195818182027754E-2"/>
          <c:w val="0.544449047246781"/>
          <c:h val="0.80269691210228811"/>
        </c:manualLayout>
      </c:layout>
      <c:barChart>
        <c:barDir val="bar"/>
        <c:grouping val="clustered"/>
        <c:varyColors val="0"/>
        <c:ser>
          <c:idx val="0"/>
          <c:order val="0"/>
          <c:spPr>
            <a:solidFill>
              <a:srgbClr val="284F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'M10'!$E$141:$E$145</c:f>
              <c:strCache>
                <c:ptCount val="5"/>
                <c:pt idx="0">
                  <c:v>Ischaemic heart diseases</c:v>
                </c:pt>
                <c:pt idx="1">
                  <c:v>Dementia and Alzheimer Disease</c:v>
                </c:pt>
                <c:pt idx="2">
                  <c:v>COVID</c:v>
                </c:pt>
                <c:pt idx="3">
                  <c:v>Malignant neoplasm of trachea, bronchus and lung</c:v>
                </c:pt>
                <c:pt idx="4">
                  <c:v>Cerebrovascular disease</c:v>
                </c:pt>
              </c:strCache>
            </c:strRef>
          </c:cat>
          <c:val>
            <c:numRef>
              <c:f>'M10'!$F$141:$F$145</c:f>
              <c:numCache>
                <c:formatCode>#,##0</c:formatCode>
                <c:ptCount val="5"/>
                <c:pt idx="0">
                  <c:v>15476</c:v>
                </c:pt>
                <c:pt idx="1">
                  <c:v>13806</c:v>
                </c:pt>
                <c:pt idx="2">
                  <c:v>12259</c:v>
                </c:pt>
                <c:pt idx="3">
                  <c:v>8747</c:v>
                </c:pt>
                <c:pt idx="4">
                  <c:v>8672</c:v>
                </c:pt>
              </c:numCache>
            </c:numRef>
          </c:val>
          <c:extLst>
            <c:ext xmlns:c16="http://schemas.microsoft.com/office/drawing/2014/chart" uri="{C3380CC4-5D6E-409C-BE32-E72D297353CC}">
              <c16:uniqueId val="{00000000-ED18-40A2-BEE7-1448F8CC3AEE}"/>
            </c:ext>
          </c:extLst>
        </c:ser>
        <c:dLbls>
          <c:showLegendKey val="0"/>
          <c:showVal val="0"/>
          <c:showCatName val="0"/>
          <c:showSerName val="0"/>
          <c:showPercent val="0"/>
          <c:showBubbleSize val="0"/>
        </c:dLbls>
        <c:gapWidth val="82"/>
        <c:axId val="768624752"/>
        <c:axId val="768622784"/>
      </c:barChart>
      <c:catAx>
        <c:axId val="768624752"/>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2784"/>
        <c:crosses val="autoZero"/>
        <c:auto val="1"/>
        <c:lblAlgn val="ctr"/>
        <c:lblOffset val="0"/>
        <c:tickLblSkip val="1"/>
        <c:noMultiLvlLbl val="0"/>
      </c:catAx>
      <c:valAx>
        <c:axId val="768622784"/>
        <c:scaling>
          <c:orientation val="minMax"/>
        </c:scaling>
        <c:delete val="0"/>
        <c:axPos val="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Number of deaths</a:t>
                </a:r>
              </a:p>
            </c:rich>
          </c:tx>
          <c:layout>
            <c:manualLayout>
              <c:xMode val="edge"/>
              <c:yMode val="edge"/>
              <c:x val="0.64993044753745599"/>
              <c:y val="0.89553196916216193"/>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b"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1" baseline="0"/>
              <a:t>Main pre-existing condition of those who died with COVID-19, March 2020 to most recent</a:t>
            </a:r>
            <a:endParaRPr lang="en-GB" sz="1200" b="1"/>
          </a:p>
        </c:rich>
      </c:tx>
      <c:layout>
        <c:manualLayout>
          <c:xMode val="edge"/>
          <c:yMode val="edge"/>
          <c:x val="0.121739950156974"/>
          <c:y val="1.252747166029442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899005938289173"/>
          <c:y val="4.6195818182027754E-2"/>
          <c:w val="0.69296674629073463"/>
          <c:h val="0.61878878804210624"/>
        </c:manualLayout>
      </c:layout>
      <c:barChart>
        <c:barDir val="bar"/>
        <c:grouping val="clustered"/>
        <c:varyColors val="0"/>
        <c:ser>
          <c:idx val="0"/>
          <c:order val="0"/>
          <c:spPr>
            <a:solidFill>
              <a:srgbClr val="284F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'M11'!$C$7:$C$11</c:f>
              <c:strCache>
                <c:ptCount val="5"/>
                <c:pt idx="0">
                  <c:v>Dementia and Alzheimer Disease</c:v>
                </c:pt>
                <c:pt idx="1">
                  <c:v>Ischaemic heart diseases</c:v>
                </c:pt>
                <c:pt idx="2">
                  <c:v>Chronic lower respiratory diseases</c:v>
                </c:pt>
                <c:pt idx="3">
                  <c:v>Influenza and pneumonia</c:v>
                </c:pt>
                <c:pt idx="4">
                  <c:v>Cerebrovascular disease</c:v>
                </c:pt>
              </c:strCache>
            </c:strRef>
          </c:cat>
          <c:val>
            <c:numRef>
              <c:f>'M11'!$D$7:$D$11</c:f>
              <c:numCache>
                <c:formatCode>#,##0</c:formatCode>
                <c:ptCount val="5"/>
                <c:pt idx="0">
                  <c:v>3350</c:v>
                </c:pt>
                <c:pt idx="1">
                  <c:v>2001</c:v>
                </c:pt>
                <c:pt idx="2">
                  <c:v>1759</c:v>
                </c:pt>
                <c:pt idx="3">
                  <c:v>1009</c:v>
                </c:pt>
                <c:pt idx="4">
                  <c:v>959</c:v>
                </c:pt>
              </c:numCache>
            </c:numRef>
          </c:val>
          <c:extLst>
            <c:ext xmlns:c16="http://schemas.microsoft.com/office/drawing/2014/chart" uri="{C3380CC4-5D6E-409C-BE32-E72D297353CC}">
              <c16:uniqueId val="{00000005-4CD0-4C9C-B07A-F30D449FE684}"/>
            </c:ext>
          </c:extLst>
        </c:ser>
        <c:dLbls>
          <c:showLegendKey val="0"/>
          <c:showVal val="0"/>
          <c:showCatName val="0"/>
          <c:showSerName val="0"/>
          <c:showPercent val="0"/>
          <c:showBubbleSize val="0"/>
        </c:dLbls>
        <c:gapWidth val="82"/>
        <c:axId val="768624752"/>
        <c:axId val="768622784"/>
      </c:barChart>
      <c:catAx>
        <c:axId val="76862475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2784"/>
        <c:crosses val="autoZero"/>
        <c:auto val="1"/>
        <c:lblAlgn val="ctr"/>
        <c:lblOffset val="100"/>
        <c:noMultiLvlLbl val="0"/>
      </c:catAx>
      <c:valAx>
        <c:axId val="768622784"/>
        <c:scaling>
          <c:orientation val="minMax"/>
        </c:scaling>
        <c:delete val="0"/>
        <c:axPos val="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Number of deaths</a:t>
                </a:r>
              </a:p>
            </c:rich>
          </c:tx>
          <c:layout>
            <c:manualLayout>
              <c:xMode val="edge"/>
              <c:yMode val="edge"/>
              <c:x val="0.60246225262911657"/>
              <c:y val="0.71580506146230749"/>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b"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[covid-deaths-22-monthly-data-week-23.xlsx]M12!PivotTable3</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t>Main pre-existing medical</a:t>
            </a:r>
            <a:r>
              <a:rPr lang="en-US" sz="1400" b="1" baseline="0"/>
              <a:t> condition by age and sex, between 1st March 2020 and most recent</a:t>
            </a:r>
            <a:endParaRPr lang="en-US" sz="1400" b="1"/>
          </a:p>
        </c:rich>
      </c:tx>
      <c:layout>
        <c:manualLayout>
          <c:xMode val="edge"/>
          <c:yMode val="edge"/>
          <c:x val="0.20478297428788647"/>
          <c:y val="1.419297509441414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rgbClr val="284F99"/>
          </a:solidFill>
          <a:ln>
            <a:noFill/>
          </a:ln>
          <a:effectLst/>
        </c:spPr>
        <c:marker>
          <c:symbol val="none"/>
        </c:marker>
      </c:pivotFmt>
      <c:pivotFmt>
        <c:idx val="14"/>
        <c:spPr>
          <a:solidFill>
            <a:srgbClr val="284F99"/>
          </a:solidFill>
          <a:ln>
            <a:noFill/>
          </a:ln>
          <a:effectLst/>
        </c:spPr>
        <c:marker>
          <c:symbol val="none"/>
        </c:marker>
      </c:pivotFmt>
      <c:pivotFmt>
        <c:idx val="15"/>
        <c:spPr>
          <a:solidFill>
            <a:srgbClr val="284F99"/>
          </a:solidFill>
          <a:ln>
            <a:noFill/>
          </a:ln>
          <a:effectLst/>
        </c:spPr>
        <c:marker>
          <c:symbol val="none"/>
        </c:marker>
      </c:pivotFmt>
      <c:pivotFmt>
        <c:idx val="16"/>
        <c:spPr>
          <a:solidFill>
            <a:srgbClr val="284F99"/>
          </a:solidFill>
          <a:ln>
            <a:noFill/>
          </a:ln>
          <a:effectLst/>
        </c:spPr>
        <c:marker>
          <c:symbol val="none"/>
        </c:marker>
      </c:pivotFmt>
      <c:pivotFmt>
        <c:idx val="17"/>
        <c:spPr>
          <a:solidFill>
            <a:srgbClr val="284F99"/>
          </a:solidFill>
          <a:ln>
            <a:noFill/>
          </a:ln>
          <a:effectLst/>
        </c:spPr>
        <c:marker>
          <c:symbol val="none"/>
        </c:marker>
      </c:pivotFmt>
      <c:pivotFmt>
        <c:idx val="18"/>
        <c:spPr>
          <a:solidFill>
            <a:srgbClr val="284F99"/>
          </a:solidFill>
          <a:ln>
            <a:noFill/>
          </a:ln>
          <a:effectLst/>
        </c:spPr>
        <c:marker>
          <c:symbol val="none"/>
        </c:marker>
      </c:pivotFmt>
      <c:pivotFmt>
        <c:idx val="19"/>
        <c:spPr>
          <a:solidFill>
            <a:srgbClr val="284F99"/>
          </a:solidFill>
          <a:ln>
            <a:noFill/>
          </a:ln>
          <a:effectLst/>
        </c:spPr>
        <c:marker>
          <c:symbol val="none"/>
        </c:marker>
      </c:pivotFmt>
      <c:pivotFmt>
        <c:idx val="20"/>
        <c:spPr>
          <a:solidFill>
            <a:srgbClr val="284F99"/>
          </a:solidFill>
          <a:ln>
            <a:noFill/>
          </a:ln>
          <a:effectLst/>
        </c:spPr>
        <c:marker>
          <c:symbol val="none"/>
        </c:marker>
      </c:pivotFmt>
      <c:pivotFmt>
        <c:idx val="21"/>
        <c:spPr>
          <a:solidFill>
            <a:srgbClr val="284F99"/>
          </a:solidFill>
          <a:ln>
            <a:noFill/>
          </a:ln>
          <a:effectLst>
            <a:outerShdw blurRad="50800" dist="50800" dir="5400000" algn="ctr" rotWithShape="0">
              <a:schemeClr val="bg1"/>
            </a:outerShdw>
          </a:effectLst>
        </c:spPr>
        <c:marker>
          <c:symbol val="none"/>
        </c:marker>
      </c:pivotFmt>
      <c:pivotFmt>
        <c:idx val="22"/>
        <c:spPr>
          <a:solidFill>
            <a:srgbClr val="284F99"/>
          </a:solidFill>
          <a:ln>
            <a:noFill/>
          </a:ln>
          <a:effectLst>
            <a:outerShdw blurRad="50800" dist="50800" dir="5400000" algn="ctr" rotWithShape="0">
              <a:schemeClr val="bg1"/>
            </a:outerShdw>
          </a:effectLst>
        </c:spPr>
        <c:marker>
          <c:symbol val="none"/>
        </c:marker>
      </c:pivotFmt>
      <c:pivotFmt>
        <c:idx val="23"/>
        <c:spPr>
          <a:solidFill>
            <a:srgbClr val="284F99"/>
          </a:solidFill>
          <a:ln>
            <a:noFill/>
          </a:ln>
          <a:effectLst>
            <a:outerShdw blurRad="50800" dist="50800" dir="5400000" algn="ctr" rotWithShape="0">
              <a:schemeClr val="bg1"/>
            </a:outerShdw>
          </a:effectLst>
        </c:spPr>
        <c:marker>
          <c:symbol val="none"/>
        </c:marker>
      </c:pivotFmt>
      <c:pivotFmt>
        <c:idx val="24"/>
        <c:spPr>
          <a:solidFill>
            <a:srgbClr val="284F99"/>
          </a:solidFill>
          <a:ln>
            <a:noFill/>
          </a:ln>
          <a:effectLst>
            <a:outerShdw blurRad="50800" dist="50800" dir="5400000" algn="ctr" rotWithShape="0">
              <a:schemeClr val="bg1"/>
            </a:outerShdw>
          </a:effectLst>
        </c:spPr>
        <c:marker>
          <c:symbol val="none"/>
        </c:marker>
      </c:pivotFmt>
      <c:pivotFmt>
        <c:idx val="25"/>
        <c:spPr>
          <a:solidFill>
            <a:srgbClr val="284F99"/>
          </a:solidFill>
          <a:ln>
            <a:noFill/>
          </a:ln>
          <a:effectLst>
            <a:outerShdw blurRad="50800" dist="50800" dir="5400000" algn="ctr" rotWithShape="0">
              <a:schemeClr val="bg1"/>
            </a:outerShdw>
          </a:effectLst>
        </c:spPr>
        <c:marker>
          <c:symbol val="none"/>
        </c:marker>
      </c:pivotFmt>
      <c:pivotFmt>
        <c:idx val="26"/>
        <c:spPr>
          <a:solidFill>
            <a:srgbClr val="284F99"/>
          </a:solidFill>
          <a:ln>
            <a:noFill/>
          </a:ln>
          <a:effectLst>
            <a:outerShdw blurRad="50800" dist="50800" dir="5400000" algn="ctr" rotWithShape="0">
              <a:schemeClr val="bg1"/>
            </a:outerShdw>
          </a:effectLst>
        </c:spPr>
        <c:marker>
          <c:symbol val="none"/>
        </c:marker>
      </c:pivotFmt>
      <c:pivotFmt>
        <c:idx val="27"/>
        <c:spPr>
          <a:solidFill>
            <a:srgbClr val="284F99"/>
          </a:solidFill>
          <a:ln>
            <a:noFill/>
          </a:ln>
          <a:effectLst>
            <a:outerShdw blurRad="50800" dist="50800" dir="5400000" algn="ctr" rotWithShape="0">
              <a:schemeClr val="bg1"/>
            </a:outerShdw>
          </a:effectLst>
        </c:spPr>
        <c:marker>
          <c:symbol val="none"/>
        </c:marker>
      </c:pivotFmt>
      <c:pivotFmt>
        <c:idx val="28"/>
        <c:spPr>
          <a:solidFill>
            <a:srgbClr val="284F99"/>
          </a:solidFill>
          <a:ln>
            <a:noFill/>
          </a:ln>
          <a:effectLst>
            <a:outerShdw blurRad="50800" dist="50800" dir="5400000" algn="ctr" rotWithShape="0">
              <a:schemeClr val="bg1"/>
            </a:outerShdw>
          </a:effectLst>
        </c:spPr>
        <c:marker>
          <c:symbol val="none"/>
        </c:marker>
      </c:pivotFmt>
      <c:pivotFmt>
        <c:idx val="29"/>
        <c:spPr>
          <a:solidFill>
            <a:srgbClr val="284F99"/>
          </a:solidFill>
          <a:ln>
            <a:noFill/>
          </a:ln>
          <a:effectLst>
            <a:outerShdw blurRad="50800" dist="50800" dir="5400000" algn="ctr" rotWithShape="0">
              <a:schemeClr val="bg1"/>
            </a:outerShdw>
          </a:effectLst>
        </c:spPr>
        <c:marker>
          <c:symbol val="none"/>
        </c:marker>
      </c:pivotFmt>
      <c:pivotFmt>
        <c:idx val="30"/>
        <c:spPr>
          <a:solidFill>
            <a:srgbClr val="284F99"/>
          </a:solidFill>
          <a:ln>
            <a:noFill/>
          </a:ln>
          <a:effectLst/>
        </c:spPr>
        <c:marker>
          <c:symbol val="none"/>
        </c:marker>
      </c:pivotFmt>
      <c:pivotFmt>
        <c:idx val="31"/>
        <c:spPr>
          <a:solidFill>
            <a:srgbClr val="284F99"/>
          </a:solidFill>
          <a:ln>
            <a:noFill/>
          </a:ln>
          <a:effectLst/>
        </c:spPr>
        <c:marker>
          <c:symbol val="none"/>
        </c:marker>
      </c:pivotFmt>
      <c:pivotFmt>
        <c:idx val="32"/>
        <c:spPr>
          <a:solidFill>
            <a:srgbClr val="284F99"/>
          </a:solidFill>
          <a:ln>
            <a:noFill/>
          </a:ln>
          <a:effectLst/>
        </c:spPr>
        <c:marker>
          <c:symbol val="none"/>
        </c:marker>
      </c:pivotFmt>
    </c:pivotFmts>
    <c:plotArea>
      <c:layout>
        <c:manualLayout>
          <c:layoutTarget val="inner"/>
          <c:xMode val="edge"/>
          <c:yMode val="edge"/>
          <c:x val="0.57014525691965068"/>
          <c:y val="0.11780993260396294"/>
          <c:w val="0.39658142527475776"/>
          <c:h val="0.80029093541990626"/>
        </c:manualLayout>
      </c:layout>
      <c:barChart>
        <c:barDir val="bar"/>
        <c:grouping val="clustered"/>
        <c:varyColors val="0"/>
        <c:ser>
          <c:idx val="0"/>
          <c:order val="0"/>
          <c:tx>
            <c:strRef>
              <c:f>'M12'!$P$4</c:f>
              <c:strCache>
                <c:ptCount val="1"/>
                <c:pt idx="0">
                  <c:v>Total</c:v>
                </c:pt>
              </c:strCache>
            </c:strRef>
          </c:tx>
          <c:spPr>
            <a:solidFill>
              <a:srgbClr val="284F99"/>
            </a:solidFill>
            <a:ln>
              <a:noFill/>
            </a:ln>
            <a:effectLst/>
          </c:spPr>
          <c:invertIfNegative val="0"/>
          <c:cat>
            <c:multiLvlStrRef>
              <c:f>'M12'!$O$5:$O$39</c:f>
              <c:multiLvlStrCache>
                <c:ptCount val="28"/>
                <c:lvl>
                  <c:pt idx="0">
                    <c:v>All deaths involving COVID-19</c:v>
                  </c:pt>
                  <c:pt idx="1">
                    <c:v>Chronic lower respiratory diseases</c:v>
                  </c:pt>
                  <c:pt idx="2">
                    <c:v>Cirrhosis and other disease of liver</c:v>
                  </c:pt>
                  <c:pt idx="3">
                    <c:v>Influenza and pneumonia</c:v>
                  </c:pt>
                  <c:pt idx="4">
                    <c:v>Ischaemic heart diseases</c:v>
                  </c:pt>
                  <c:pt idx="5">
                    <c:v>none</c:v>
                  </c:pt>
                  <c:pt idx="6">
                    <c:v>Diabetes</c:v>
                  </c:pt>
                  <c:pt idx="7">
                    <c:v>All deaths involving COVID-19</c:v>
                  </c:pt>
                  <c:pt idx="8">
                    <c:v>Cerebrovascular disease</c:v>
                  </c:pt>
                  <c:pt idx="9">
                    <c:v>Chronic lower respiratory diseases</c:v>
                  </c:pt>
                  <c:pt idx="10">
                    <c:v>Dementia and Alzheimer Disease</c:v>
                  </c:pt>
                  <c:pt idx="11">
                    <c:v>Influenza and pneumonia</c:v>
                  </c:pt>
                  <c:pt idx="12">
                    <c:v>Ischaemic heart diseases</c:v>
                  </c:pt>
                  <c:pt idx="13">
                    <c:v>none</c:v>
                  </c:pt>
                  <c:pt idx="14">
                    <c:v>All deaths involving COVID-19</c:v>
                  </c:pt>
                  <c:pt idx="15">
                    <c:v>Chronic lower respiratory diseases</c:v>
                  </c:pt>
                  <c:pt idx="16">
                    <c:v>Cirrhosis and other disease of liver</c:v>
                  </c:pt>
                  <c:pt idx="17">
                    <c:v>Influenza and pneumonia</c:v>
                  </c:pt>
                  <c:pt idx="18">
                    <c:v>Ischaemic heart diseases</c:v>
                  </c:pt>
                  <c:pt idx="19">
                    <c:v>none</c:v>
                  </c:pt>
                  <c:pt idx="20">
                    <c:v>Diabetes</c:v>
                  </c:pt>
                  <c:pt idx="21">
                    <c:v>All deaths involving COVID-19</c:v>
                  </c:pt>
                  <c:pt idx="22">
                    <c:v>Cerebrovascular disease</c:v>
                  </c:pt>
                  <c:pt idx="23">
                    <c:v>Chronic lower respiratory diseases</c:v>
                  </c:pt>
                  <c:pt idx="24">
                    <c:v>Dementia and Alzheimer Disease</c:v>
                  </c:pt>
                  <c:pt idx="25">
                    <c:v>Influenza and pneumonia</c:v>
                  </c:pt>
                  <c:pt idx="26">
                    <c:v>Ischaemic heart diseases</c:v>
                  </c:pt>
                  <c:pt idx="27">
                    <c:v>none</c:v>
                  </c:pt>
                </c:lvl>
                <c:lvl>
                  <c:pt idx="0">
                    <c:v>64 and under</c:v>
                  </c:pt>
                  <c:pt idx="7">
                    <c:v>65 and over</c:v>
                  </c:pt>
                  <c:pt idx="14">
                    <c:v>64 and under</c:v>
                  </c:pt>
                  <c:pt idx="21">
                    <c:v>65 and over</c:v>
                  </c:pt>
                </c:lvl>
                <c:lvl>
                  <c:pt idx="0">
                    <c:v>Females</c:v>
                  </c:pt>
                  <c:pt idx="14">
                    <c:v>Males</c:v>
                  </c:pt>
                </c:lvl>
              </c:multiLvlStrCache>
            </c:multiLvlStrRef>
          </c:cat>
          <c:val>
            <c:numRef>
              <c:f>'M12'!$P$5:$P$39</c:f>
              <c:numCache>
                <c:formatCode>General</c:formatCode>
                <c:ptCount val="28"/>
                <c:pt idx="0">
                  <c:v>717</c:v>
                </c:pt>
                <c:pt idx="1">
                  <c:v>133</c:v>
                </c:pt>
                <c:pt idx="2">
                  <c:v>45</c:v>
                </c:pt>
                <c:pt idx="3">
                  <c:v>51</c:v>
                </c:pt>
                <c:pt idx="4">
                  <c:v>60</c:v>
                </c:pt>
                <c:pt idx="5">
                  <c:v>89</c:v>
                </c:pt>
                <c:pt idx="6">
                  <c:v>66</c:v>
                </c:pt>
                <c:pt idx="7">
                  <c:v>6432</c:v>
                </c:pt>
                <c:pt idx="8">
                  <c:v>424</c:v>
                </c:pt>
                <c:pt idx="9">
                  <c:v>834</c:v>
                </c:pt>
                <c:pt idx="10">
                  <c:v>2038</c:v>
                </c:pt>
                <c:pt idx="11">
                  <c:v>456</c:v>
                </c:pt>
                <c:pt idx="12">
                  <c:v>553</c:v>
                </c:pt>
                <c:pt idx="13">
                  <c:v>370</c:v>
                </c:pt>
                <c:pt idx="14">
                  <c:v>1137</c:v>
                </c:pt>
                <c:pt idx="15">
                  <c:v>107</c:v>
                </c:pt>
                <c:pt idx="16">
                  <c:v>100</c:v>
                </c:pt>
                <c:pt idx="17">
                  <c:v>70</c:v>
                </c:pt>
                <c:pt idx="18">
                  <c:v>124</c:v>
                </c:pt>
                <c:pt idx="19">
                  <c:v>182</c:v>
                </c:pt>
                <c:pt idx="20">
                  <c:v>141</c:v>
                </c:pt>
                <c:pt idx="21">
                  <c:v>6544</c:v>
                </c:pt>
                <c:pt idx="22">
                  <c:v>465</c:v>
                </c:pt>
                <c:pt idx="23">
                  <c:v>685</c:v>
                </c:pt>
                <c:pt idx="24">
                  <c:v>1304</c:v>
                </c:pt>
                <c:pt idx="25">
                  <c:v>432</c:v>
                </c:pt>
                <c:pt idx="26">
                  <c:v>1264</c:v>
                </c:pt>
                <c:pt idx="27">
                  <c:v>374</c:v>
                </c:pt>
              </c:numCache>
            </c:numRef>
          </c:val>
          <c:extLst>
            <c:ext xmlns:c16="http://schemas.microsoft.com/office/drawing/2014/chart" uri="{C3380CC4-5D6E-409C-BE32-E72D297353CC}">
              <c16:uniqueId val="{00000000-BD66-419E-B4BC-AD3604B24BB0}"/>
            </c:ext>
          </c:extLst>
        </c:ser>
        <c:dLbls>
          <c:showLegendKey val="0"/>
          <c:showVal val="0"/>
          <c:showCatName val="0"/>
          <c:showSerName val="0"/>
          <c:showPercent val="0"/>
          <c:showBubbleSize val="0"/>
        </c:dLbls>
        <c:gapWidth val="49"/>
        <c:axId val="769160552"/>
        <c:axId val="769160880"/>
      </c:barChart>
      <c:catAx>
        <c:axId val="769160552"/>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9160880"/>
        <c:crosses val="autoZero"/>
        <c:auto val="1"/>
        <c:lblAlgn val="ctr"/>
        <c:lblOffset val="100"/>
        <c:noMultiLvlLbl val="0"/>
      </c:catAx>
      <c:valAx>
        <c:axId val="76916088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deaths</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9160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COVID-19 death rate by SIMD quintile between March 2020 and most recent</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34879796205993E-2"/>
          <c:y val="7.7920317923420232E-2"/>
          <c:w val="0.92093406445019743"/>
          <c:h val="0.82649879983381935"/>
        </c:manualLayout>
      </c:layout>
      <c:barChart>
        <c:barDir val="col"/>
        <c:grouping val="clustered"/>
        <c:varyColors val="0"/>
        <c:ser>
          <c:idx val="1"/>
          <c:order val="1"/>
          <c:spPr>
            <a:solidFill>
              <a:srgbClr val="93A7CC"/>
            </a:solidFill>
            <a:ln>
              <a:noFill/>
            </a:ln>
            <a:effectLst/>
          </c:spPr>
          <c:invertIfNegative val="0"/>
          <c:dPt>
            <c:idx val="5"/>
            <c:invertIfNegative val="0"/>
            <c:bubble3D val="0"/>
            <c:spPr>
              <a:solidFill>
                <a:srgbClr val="284F99"/>
              </a:solidFill>
              <a:ln>
                <a:noFill/>
              </a:ln>
              <a:effectLst/>
            </c:spPr>
            <c:extLst>
              <c:ext xmlns:c16="http://schemas.microsoft.com/office/drawing/2014/chart" uri="{C3380CC4-5D6E-409C-BE32-E72D297353CC}">
                <c16:uniqueId val="{00000000-347D-4884-AAFE-0600BD5C1B11}"/>
              </c:ext>
            </c:extLst>
          </c:dPt>
          <c:dPt>
            <c:idx val="6"/>
            <c:invertIfNegative val="0"/>
            <c:bubble3D val="0"/>
            <c:spPr>
              <a:solidFill>
                <a:srgbClr val="284F99"/>
              </a:solidFill>
              <a:ln>
                <a:noFill/>
              </a:ln>
              <a:effectLst/>
            </c:spPr>
            <c:extLst>
              <c:ext xmlns:c16="http://schemas.microsoft.com/office/drawing/2014/chart" uri="{C3380CC4-5D6E-409C-BE32-E72D297353CC}">
                <c16:uniqueId val="{00000001-347D-4884-AAFE-0600BD5C1B11}"/>
              </c:ext>
            </c:extLst>
          </c:dPt>
          <c:dPt>
            <c:idx val="7"/>
            <c:invertIfNegative val="0"/>
            <c:bubble3D val="0"/>
            <c:spPr>
              <a:solidFill>
                <a:srgbClr val="284F99"/>
              </a:solidFill>
              <a:ln>
                <a:noFill/>
              </a:ln>
              <a:effectLst/>
            </c:spPr>
            <c:extLst>
              <c:ext xmlns:c16="http://schemas.microsoft.com/office/drawing/2014/chart" uri="{C3380CC4-5D6E-409C-BE32-E72D297353CC}">
                <c16:uniqueId val="{00000002-347D-4884-AAFE-0600BD5C1B11}"/>
              </c:ext>
            </c:extLst>
          </c:dPt>
          <c:dPt>
            <c:idx val="8"/>
            <c:invertIfNegative val="0"/>
            <c:bubble3D val="0"/>
            <c:spPr>
              <a:solidFill>
                <a:srgbClr val="284F99"/>
              </a:solidFill>
              <a:ln>
                <a:noFill/>
              </a:ln>
              <a:effectLst/>
            </c:spPr>
            <c:extLst>
              <c:ext xmlns:c16="http://schemas.microsoft.com/office/drawing/2014/chart" uri="{C3380CC4-5D6E-409C-BE32-E72D297353CC}">
                <c16:uniqueId val="{00000003-347D-4884-AAFE-0600BD5C1B11}"/>
              </c:ext>
            </c:extLst>
          </c:dPt>
          <c:dPt>
            <c:idx val="9"/>
            <c:invertIfNegative val="0"/>
            <c:bubble3D val="0"/>
            <c:spPr>
              <a:solidFill>
                <a:srgbClr val="284F99"/>
              </a:solidFill>
              <a:ln>
                <a:noFill/>
              </a:ln>
              <a:effectLst/>
            </c:spPr>
            <c:extLst>
              <c:ext xmlns:c16="http://schemas.microsoft.com/office/drawing/2014/chart" uri="{C3380CC4-5D6E-409C-BE32-E72D297353CC}">
                <c16:uniqueId val="{00000004-347D-4884-AAFE-0600BD5C1B11}"/>
              </c:ext>
            </c:extLst>
          </c:dPt>
          <c:errBars>
            <c:errBarType val="both"/>
            <c:errValType val="cust"/>
            <c:noEndCap val="0"/>
            <c:plus>
              <c:numRef>
                <c:f>'M3'!$H$6:$H$35</c:f>
                <c:numCache>
                  <c:formatCode>General</c:formatCode>
                  <c:ptCount val="30"/>
                  <c:pt idx="0">
                    <c:v>17.2173436284688</c:v>
                  </c:pt>
                  <c:pt idx="1">
                    <c:v>14.6162197396955</c:v>
                  </c:pt>
                  <c:pt idx="2">
                    <c:v>12.8050056488885</c:v>
                  </c:pt>
                  <c:pt idx="3">
                    <c:v>11.806814981714</c:v>
                  </c:pt>
                  <c:pt idx="4">
                    <c:v>10.9818151280419</c:v>
                  </c:pt>
                  <c:pt idx="5">
                    <c:v>6.2746927941282697</c:v>
                  </c:pt>
                  <c:pt idx="6">
                    <c:v>5.01552392587584</c:v>
                  </c:pt>
                  <c:pt idx="7">
                    <c:v>4.1458313955579102</c:v>
                  </c:pt>
                  <c:pt idx="8">
                    <c:v>3.8637282851717898</c:v>
                  </c:pt>
                  <c:pt idx="9">
                    <c:v>3.58820527102286</c:v>
                  </c:pt>
                  <c:pt idx="10">
                    <c:v>28.9207504075077</c:v>
                  </c:pt>
                  <c:pt idx="11">
                    <c:v>24.7919105679739</c:v>
                  </c:pt>
                  <c:pt idx="12">
                    <c:v>21.312879452842299</c:v>
                  </c:pt>
                  <c:pt idx="13">
                    <c:v>19.740615300630701</c:v>
                  </c:pt>
                  <c:pt idx="14">
                    <c:v>18.4991847138892</c:v>
                  </c:pt>
                  <c:pt idx="15">
                    <c:v>11.010512537163599</c:v>
                  </c:pt>
                  <c:pt idx="16">
                    <c:v>9.1022507883941195</c:v>
                  </c:pt>
                  <c:pt idx="17">
                    <c:v>7.2551388946929798</c:v>
                  </c:pt>
                  <c:pt idx="18">
                    <c:v>6.7854241971188598</c:v>
                  </c:pt>
                  <c:pt idx="19">
                    <c:v>6.5589531041428204</c:v>
                  </c:pt>
                  <c:pt idx="20">
                    <c:v>20.965965857431499</c:v>
                  </c:pt>
                  <c:pt idx="21">
                    <c:v>17.7011974272834</c:v>
                  </c:pt>
                  <c:pt idx="22">
                    <c:v>15.7605415247893</c:v>
                  </c:pt>
                  <c:pt idx="23">
                    <c:v>14.5088462235625</c:v>
                  </c:pt>
                  <c:pt idx="24">
                    <c:v>13.499487779213</c:v>
                  </c:pt>
                  <c:pt idx="25">
                    <c:v>7.4776546874188599</c:v>
                  </c:pt>
                  <c:pt idx="26">
                    <c:v>5.8703960534270898</c:v>
                  </c:pt>
                  <c:pt idx="27">
                    <c:v>4.8981513635981901</c:v>
                  </c:pt>
                  <c:pt idx="28">
                    <c:v>4.6012042201244698</c:v>
                  </c:pt>
                  <c:pt idx="29">
                    <c:v>4.0935761889818103</c:v>
                  </c:pt>
                </c:numCache>
              </c:numRef>
            </c:plus>
            <c:minus>
              <c:numRef>
                <c:f>'M3'!$H$6:$H$35</c:f>
                <c:numCache>
                  <c:formatCode>General</c:formatCode>
                  <c:ptCount val="30"/>
                  <c:pt idx="0">
                    <c:v>17.2173436284688</c:v>
                  </c:pt>
                  <c:pt idx="1">
                    <c:v>14.6162197396955</c:v>
                  </c:pt>
                  <c:pt idx="2">
                    <c:v>12.8050056488885</c:v>
                  </c:pt>
                  <c:pt idx="3">
                    <c:v>11.806814981714</c:v>
                  </c:pt>
                  <c:pt idx="4">
                    <c:v>10.9818151280419</c:v>
                  </c:pt>
                  <c:pt idx="5">
                    <c:v>6.2746927941282697</c:v>
                  </c:pt>
                  <c:pt idx="6">
                    <c:v>5.01552392587584</c:v>
                  </c:pt>
                  <c:pt idx="7">
                    <c:v>4.1458313955579102</c:v>
                  </c:pt>
                  <c:pt idx="8">
                    <c:v>3.8637282851717898</c:v>
                  </c:pt>
                  <c:pt idx="9">
                    <c:v>3.58820527102286</c:v>
                  </c:pt>
                  <c:pt idx="10">
                    <c:v>28.9207504075077</c:v>
                  </c:pt>
                  <c:pt idx="11">
                    <c:v>24.7919105679739</c:v>
                  </c:pt>
                  <c:pt idx="12">
                    <c:v>21.312879452842299</c:v>
                  </c:pt>
                  <c:pt idx="13">
                    <c:v>19.740615300630701</c:v>
                  </c:pt>
                  <c:pt idx="14">
                    <c:v>18.4991847138892</c:v>
                  </c:pt>
                  <c:pt idx="15">
                    <c:v>11.010512537163599</c:v>
                  </c:pt>
                  <c:pt idx="16">
                    <c:v>9.1022507883941195</c:v>
                  </c:pt>
                  <c:pt idx="17">
                    <c:v>7.2551388946929798</c:v>
                  </c:pt>
                  <c:pt idx="18">
                    <c:v>6.7854241971188598</c:v>
                  </c:pt>
                  <c:pt idx="19">
                    <c:v>6.5589531041428204</c:v>
                  </c:pt>
                  <c:pt idx="20">
                    <c:v>20.965965857431499</c:v>
                  </c:pt>
                  <c:pt idx="21">
                    <c:v>17.7011974272834</c:v>
                  </c:pt>
                  <c:pt idx="22">
                    <c:v>15.7605415247893</c:v>
                  </c:pt>
                  <c:pt idx="23">
                    <c:v>14.5088462235625</c:v>
                  </c:pt>
                  <c:pt idx="24">
                    <c:v>13.499487779213</c:v>
                  </c:pt>
                  <c:pt idx="25">
                    <c:v>7.4776546874188599</c:v>
                  </c:pt>
                  <c:pt idx="26">
                    <c:v>5.8703960534270898</c:v>
                  </c:pt>
                  <c:pt idx="27">
                    <c:v>4.8981513635981901</c:v>
                  </c:pt>
                  <c:pt idx="28">
                    <c:v>4.6012042201244698</c:v>
                  </c:pt>
                  <c:pt idx="29">
                    <c:v>4.0935761889818103</c:v>
                  </c:pt>
                </c:numCache>
              </c:numRef>
            </c:minus>
            <c:spPr>
              <a:noFill/>
              <a:ln w="15875" cap="flat" cmpd="sng" algn="ctr">
                <a:solidFill>
                  <a:schemeClr val="tx1"/>
                </a:solidFill>
                <a:round/>
              </a:ln>
              <a:effectLst/>
            </c:spPr>
          </c:errBars>
          <c:val>
            <c:numRef>
              <c:f>'M3'!$E$6:$E$15</c:f>
              <c:numCache>
                <c:formatCode>#,##0.00</c:formatCode>
                <c:ptCount val="10"/>
                <c:pt idx="0">
                  <c:v>1684.110688347</c:v>
                </c:pt>
                <c:pt idx="1">
                  <c:v>1384.55658175347</c:v>
                </c:pt>
                <c:pt idx="2">
                  <c:v>1172.9776422032301</c:v>
                </c:pt>
                <c:pt idx="3">
                  <c:v>1023.67069552595</c:v>
                </c:pt>
                <c:pt idx="4">
                  <c:v>883.74774275959396</c:v>
                </c:pt>
                <c:pt idx="5">
                  <c:v>203.08096506798299</c:v>
                </c:pt>
                <c:pt idx="6">
                  <c:v>147.76707317717199</c:v>
                </c:pt>
                <c:pt idx="7">
                  <c:v>111.681982415638</c:v>
                </c:pt>
                <c:pt idx="8">
                  <c:v>98.7415143152203</c:v>
                </c:pt>
                <c:pt idx="9">
                  <c:v>85.240573733302597</c:v>
                </c:pt>
              </c:numCache>
            </c:numRef>
          </c:val>
          <c:extLst>
            <c:ext xmlns:c16="http://schemas.microsoft.com/office/drawing/2014/chart" uri="{C3380CC4-5D6E-409C-BE32-E72D297353CC}">
              <c16:uniqueId val="{00000001-9F01-4E95-80A6-4683AC962FEA}"/>
            </c:ext>
          </c:extLst>
        </c:ser>
        <c:dLbls>
          <c:showLegendKey val="0"/>
          <c:showVal val="0"/>
          <c:showCatName val="0"/>
          <c:showSerName val="0"/>
          <c:showPercent val="0"/>
          <c:showBubbleSize val="0"/>
        </c:dLbls>
        <c:gapWidth val="58"/>
        <c:overlap val="-27"/>
        <c:axId val="625762968"/>
        <c:axId val="625757064"/>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'M3'!$A$6:$A$15</c15:sqref>
                        </c15:formulaRef>
                      </c:ext>
                    </c:extLst>
                    <c:numCache>
                      <c:formatCode>@</c:formatCode>
                      <c:ptCount val="10"/>
                      <c:pt idx="0">
                        <c:v>1</c:v>
                      </c:pt>
                      <c:pt idx="1">
                        <c:v>2</c:v>
                      </c:pt>
                      <c:pt idx="2">
                        <c:v>3</c:v>
                      </c:pt>
                      <c:pt idx="3">
                        <c:v>4</c:v>
                      </c:pt>
                      <c:pt idx="4">
                        <c:v>5</c:v>
                      </c:pt>
                      <c:pt idx="5">
                        <c:v>1</c:v>
                      </c:pt>
                      <c:pt idx="6">
                        <c:v>2</c:v>
                      </c:pt>
                      <c:pt idx="7">
                        <c:v>3</c:v>
                      </c:pt>
                      <c:pt idx="8">
                        <c:v>4</c:v>
                      </c:pt>
                      <c:pt idx="9">
                        <c:v>5</c:v>
                      </c:pt>
                    </c:numCache>
                  </c:numRef>
                </c:val>
                <c:extLst>
                  <c:ext xmlns:c16="http://schemas.microsoft.com/office/drawing/2014/chart" uri="{C3380CC4-5D6E-409C-BE32-E72D297353CC}">
                    <c16:uniqueId val="{00000000-9F01-4E95-80A6-4683AC962FEA}"/>
                  </c:ext>
                </c:extLst>
              </c15:ser>
            </c15:filteredBarSeries>
          </c:ext>
        </c:extLst>
      </c:barChart>
      <c:catAx>
        <c:axId val="625762968"/>
        <c:scaling>
          <c:orientation val="minMax"/>
        </c:scaling>
        <c:delete val="0"/>
        <c:axPos val="b"/>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57064"/>
        <c:crosses val="autoZero"/>
        <c:auto val="1"/>
        <c:lblAlgn val="ctr"/>
        <c:lblOffset val="100"/>
        <c:noMultiLvlLbl val="0"/>
      </c:catAx>
      <c:valAx>
        <c:axId val="625757064"/>
        <c:scaling>
          <c:orientation val="minMax"/>
          <c:max val="18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62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COVID-19 death rate by urban</a:t>
            </a:r>
            <a:r>
              <a:rPr lang="en-GB" baseline="0"/>
              <a:t> rural classification </a:t>
            </a:r>
            <a:r>
              <a:rPr lang="en-GB"/>
              <a:t>between March 2020 and most recent</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34879796205993E-2"/>
          <c:y val="7.7920317923420232E-2"/>
          <c:w val="0.92093406445019743"/>
          <c:h val="0.82649879983381935"/>
        </c:manualLayout>
      </c:layout>
      <c:barChart>
        <c:barDir val="col"/>
        <c:grouping val="clustered"/>
        <c:varyColors val="0"/>
        <c:ser>
          <c:idx val="1"/>
          <c:order val="0"/>
          <c:spPr>
            <a:solidFill>
              <a:srgbClr val="93A7CC"/>
            </a:solidFill>
            <a:ln>
              <a:noFill/>
            </a:ln>
            <a:effectLst/>
          </c:spPr>
          <c:invertIfNegative val="0"/>
          <c:dPt>
            <c:idx val="1"/>
            <c:invertIfNegative val="0"/>
            <c:bubble3D val="0"/>
            <c:spPr>
              <a:solidFill>
                <a:srgbClr val="93A7CC"/>
              </a:solidFill>
              <a:ln>
                <a:noFill/>
              </a:ln>
              <a:effectLst/>
            </c:spPr>
            <c:extLst>
              <c:ext xmlns:c16="http://schemas.microsoft.com/office/drawing/2014/chart" uri="{C3380CC4-5D6E-409C-BE32-E72D297353CC}">
                <c16:uniqueId val="{00000001-5256-437B-B7F2-526FF5F3E1FA}"/>
              </c:ext>
            </c:extLst>
          </c:dPt>
          <c:dPt>
            <c:idx val="6"/>
            <c:invertIfNegative val="0"/>
            <c:bubble3D val="0"/>
            <c:spPr>
              <a:solidFill>
                <a:srgbClr val="284F99"/>
              </a:solidFill>
              <a:ln>
                <a:noFill/>
              </a:ln>
              <a:effectLst/>
            </c:spPr>
            <c:extLst>
              <c:ext xmlns:c16="http://schemas.microsoft.com/office/drawing/2014/chart" uri="{C3380CC4-5D6E-409C-BE32-E72D297353CC}">
                <c16:uniqueId val="{00000003-C931-4C48-BA1B-F26073B54C31}"/>
              </c:ext>
            </c:extLst>
          </c:dPt>
          <c:dPt>
            <c:idx val="7"/>
            <c:invertIfNegative val="0"/>
            <c:bubble3D val="0"/>
            <c:spPr>
              <a:solidFill>
                <a:srgbClr val="284F99"/>
              </a:solidFill>
              <a:ln>
                <a:noFill/>
              </a:ln>
              <a:effectLst/>
            </c:spPr>
            <c:extLst>
              <c:ext xmlns:c16="http://schemas.microsoft.com/office/drawing/2014/chart" uri="{C3380CC4-5D6E-409C-BE32-E72D297353CC}">
                <c16:uniqueId val="{00000005-C931-4C48-BA1B-F26073B54C31}"/>
              </c:ext>
            </c:extLst>
          </c:dPt>
          <c:dPt>
            <c:idx val="8"/>
            <c:invertIfNegative val="0"/>
            <c:bubble3D val="0"/>
            <c:spPr>
              <a:solidFill>
                <a:srgbClr val="284F99"/>
              </a:solidFill>
              <a:ln>
                <a:noFill/>
              </a:ln>
              <a:effectLst/>
            </c:spPr>
            <c:extLst>
              <c:ext xmlns:c16="http://schemas.microsoft.com/office/drawing/2014/chart" uri="{C3380CC4-5D6E-409C-BE32-E72D297353CC}">
                <c16:uniqueId val="{00000007-C931-4C48-BA1B-F26073B54C31}"/>
              </c:ext>
            </c:extLst>
          </c:dPt>
          <c:dPt>
            <c:idx val="9"/>
            <c:invertIfNegative val="0"/>
            <c:bubble3D val="0"/>
            <c:spPr>
              <a:solidFill>
                <a:srgbClr val="284F99"/>
              </a:solidFill>
              <a:ln>
                <a:noFill/>
              </a:ln>
              <a:effectLst/>
            </c:spPr>
            <c:extLst>
              <c:ext xmlns:c16="http://schemas.microsoft.com/office/drawing/2014/chart" uri="{C3380CC4-5D6E-409C-BE32-E72D297353CC}">
                <c16:uniqueId val="{00000009-C931-4C48-BA1B-F26073B54C31}"/>
              </c:ext>
            </c:extLst>
          </c:dPt>
          <c:dPt>
            <c:idx val="10"/>
            <c:invertIfNegative val="0"/>
            <c:bubble3D val="0"/>
            <c:spPr>
              <a:solidFill>
                <a:srgbClr val="284F99"/>
              </a:solidFill>
              <a:ln>
                <a:noFill/>
              </a:ln>
              <a:effectLst/>
            </c:spPr>
            <c:extLst>
              <c:ext xmlns:c16="http://schemas.microsoft.com/office/drawing/2014/chart" uri="{C3380CC4-5D6E-409C-BE32-E72D297353CC}">
                <c16:uniqueId val="{0000000A-5BB7-4BA4-90BA-8735CDD25537}"/>
              </c:ext>
            </c:extLst>
          </c:dPt>
          <c:dPt>
            <c:idx val="11"/>
            <c:invertIfNegative val="0"/>
            <c:bubble3D val="0"/>
            <c:spPr>
              <a:solidFill>
                <a:srgbClr val="284F99"/>
              </a:solidFill>
              <a:ln>
                <a:noFill/>
              </a:ln>
              <a:effectLst/>
            </c:spPr>
            <c:extLst>
              <c:ext xmlns:c16="http://schemas.microsoft.com/office/drawing/2014/chart" uri="{C3380CC4-5D6E-409C-BE32-E72D297353CC}">
                <c16:uniqueId val="{0000000B-5BB7-4BA4-90BA-8735CDD25537}"/>
              </c:ext>
            </c:extLst>
          </c:dPt>
          <c:errBars>
            <c:errBarType val="both"/>
            <c:errValType val="cust"/>
            <c:noEndCap val="0"/>
            <c:plus>
              <c:numRef>
                <c:f>'M4'!$H$6:$H$17</c:f>
                <c:numCache>
                  <c:formatCode>General</c:formatCode>
                  <c:ptCount val="12"/>
                  <c:pt idx="0">
                    <c:v>10.738893618517499</c:v>
                  </c:pt>
                  <c:pt idx="1">
                    <c:v>10.358349251696801</c:v>
                  </c:pt>
                  <c:pt idx="2">
                    <c:v>18.875304601837598</c:v>
                  </c:pt>
                  <c:pt idx="3">
                    <c:v>32.497426607463197</c:v>
                  </c:pt>
                  <c:pt idx="4">
                    <c:v>15.881732330316</c:v>
                  </c:pt>
                  <c:pt idx="5">
                    <c:v>20.992375845698501</c:v>
                  </c:pt>
                  <c:pt idx="6">
                    <c:v>3.9519370562268801</c:v>
                  </c:pt>
                  <c:pt idx="7">
                    <c:v>3.53054991892142</c:v>
                  </c:pt>
                  <c:pt idx="8">
                    <c:v>5.9190042538147098</c:v>
                  </c:pt>
                  <c:pt idx="9">
                    <c:v>8.2530344681153007</c:v>
                  </c:pt>
                  <c:pt idx="10">
                    <c:v>4.9168425503533104</c:v>
                  </c:pt>
                  <c:pt idx="11">
                    <c:v>5.0528218857885498</c:v>
                  </c:pt>
                </c:numCache>
              </c:numRef>
            </c:plus>
            <c:minus>
              <c:numRef>
                <c:f>'M4'!$H$6:$H$17</c:f>
                <c:numCache>
                  <c:formatCode>General</c:formatCode>
                  <c:ptCount val="12"/>
                  <c:pt idx="0">
                    <c:v>10.738893618517499</c:v>
                  </c:pt>
                  <c:pt idx="1">
                    <c:v>10.358349251696801</c:v>
                  </c:pt>
                  <c:pt idx="2">
                    <c:v>18.875304601837598</c:v>
                  </c:pt>
                  <c:pt idx="3">
                    <c:v>32.497426607463197</c:v>
                  </c:pt>
                  <c:pt idx="4">
                    <c:v>15.881732330316</c:v>
                  </c:pt>
                  <c:pt idx="5">
                    <c:v>20.992375845698501</c:v>
                  </c:pt>
                  <c:pt idx="6">
                    <c:v>3.9519370562268801</c:v>
                  </c:pt>
                  <c:pt idx="7">
                    <c:v>3.53054991892142</c:v>
                  </c:pt>
                  <c:pt idx="8">
                    <c:v>5.9190042538147098</c:v>
                  </c:pt>
                  <c:pt idx="9">
                    <c:v>8.2530344681153007</c:v>
                  </c:pt>
                  <c:pt idx="10">
                    <c:v>4.9168425503533104</c:v>
                  </c:pt>
                  <c:pt idx="11">
                    <c:v>5.0528218857885498</c:v>
                  </c:pt>
                </c:numCache>
              </c:numRef>
            </c:minus>
            <c:spPr>
              <a:noFill/>
              <a:ln w="15875" cap="flat" cmpd="sng" algn="ctr">
                <a:solidFill>
                  <a:schemeClr val="tx1"/>
                </a:solidFill>
                <a:round/>
              </a:ln>
              <a:effectLst/>
            </c:spPr>
          </c:errBars>
          <c:cat>
            <c:strRef>
              <c:f>'M4'!$A$6:$A$17</c:f>
              <c:strCache>
                <c:ptCount val="12"/>
                <c:pt idx="0">
                  <c:v>UR1</c:v>
                </c:pt>
                <c:pt idx="1">
                  <c:v>UR2</c:v>
                </c:pt>
                <c:pt idx="2">
                  <c:v>UR3</c:v>
                </c:pt>
                <c:pt idx="3">
                  <c:v>UR4</c:v>
                </c:pt>
                <c:pt idx="4">
                  <c:v>UR5</c:v>
                </c:pt>
                <c:pt idx="5">
                  <c:v>UR6</c:v>
                </c:pt>
                <c:pt idx="6">
                  <c:v>UR1</c:v>
                </c:pt>
                <c:pt idx="7">
                  <c:v>UR2</c:v>
                </c:pt>
                <c:pt idx="8">
                  <c:v>UR3</c:v>
                </c:pt>
                <c:pt idx="9">
                  <c:v>UR4</c:v>
                </c:pt>
                <c:pt idx="10">
                  <c:v>UR5</c:v>
                </c:pt>
                <c:pt idx="11">
                  <c:v>UR6</c:v>
                </c:pt>
              </c:strCache>
            </c:strRef>
          </c:cat>
          <c:val>
            <c:numRef>
              <c:f>'M4'!$E$6:$E$17</c:f>
              <c:numCache>
                <c:formatCode>#,##0.00</c:formatCode>
                <c:ptCount val="12"/>
                <c:pt idx="0">
                  <c:v>1286.5782817796801</c:v>
                </c:pt>
                <c:pt idx="1">
                  <c:v>1260.58239939853</c:v>
                </c:pt>
                <c:pt idx="2">
                  <c:v>1132.1072359785501</c:v>
                </c:pt>
                <c:pt idx="3">
                  <c:v>1223.6481279166201</c:v>
                </c:pt>
                <c:pt idx="4">
                  <c:v>1030.8567377588699</c:v>
                </c:pt>
                <c:pt idx="5">
                  <c:v>1001.71742923059</c:v>
                </c:pt>
                <c:pt idx="6">
                  <c:v>158.956476052955</c:v>
                </c:pt>
                <c:pt idx="7">
                  <c:v>133.57991862473901</c:v>
                </c:pt>
                <c:pt idx="8">
                  <c:v>101.457768477503</c:v>
                </c:pt>
                <c:pt idx="9">
                  <c:v>74.580936832368295</c:v>
                </c:pt>
                <c:pt idx="10">
                  <c:v>87.667456979749005</c:v>
                </c:pt>
                <c:pt idx="11">
                  <c:v>52.754980756233302</c:v>
                </c:pt>
              </c:numCache>
            </c:numRef>
          </c:val>
          <c:extLst>
            <c:ext xmlns:c16="http://schemas.microsoft.com/office/drawing/2014/chart" uri="{C3380CC4-5D6E-409C-BE32-E72D297353CC}">
              <c16:uniqueId val="{0000000A-C931-4C48-BA1B-F26073B54C31}"/>
            </c:ext>
          </c:extLst>
        </c:ser>
        <c:dLbls>
          <c:showLegendKey val="0"/>
          <c:showVal val="0"/>
          <c:showCatName val="0"/>
          <c:showSerName val="0"/>
          <c:showPercent val="0"/>
          <c:showBubbleSize val="0"/>
        </c:dLbls>
        <c:gapWidth val="58"/>
        <c:overlap val="-27"/>
        <c:axId val="625762968"/>
        <c:axId val="625757064"/>
        <c:extLst/>
      </c:barChart>
      <c:catAx>
        <c:axId val="62576296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57064"/>
        <c:crosses val="autoZero"/>
        <c:auto val="1"/>
        <c:lblAlgn val="ctr"/>
        <c:lblOffset val="100"/>
        <c:noMultiLvlLbl val="0"/>
      </c:catAx>
      <c:valAx>
        <c:axId val="62575706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62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 for deaths involving COVID-19, health boards, March 2020 to latest</a:t>
            </a:r>
            <a:endParaRPr lang="en-GB"/>
          </a:p>
        </c:rich>
      </c:tx>
      <c:layout>
        <c:manualLayout>
          <c:xMode val="edge"/>
          <c:yMode val="edge"/>
          <c:x val="0.11586677690719341"/>
          <c:y val="0"/>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094165483412919E-2"/>
          <c:y val="8.0926120101821444E-2"/>
          <c:w val="0.88587851211221547"/>
          <c:h val="0.60387996412508727"/>
        </c:manualLayout>
      </c:layout>
      <c:barChart>
        <c:barDir val="col"/>
        <c:grouping val="clustered"/>
        <c:varyColors val="0"/>
        <c:ser>
          <c:idx val="0"/>
          <c:order val="0"/>
          <c:spPr>
            <a:solidFill>
              <a:srgbClr val="284F99"/>
            </a:solidFill>
            <a:ln>
              <a:noFill/>
            </a:ln>
            <a:effectLst/>
          </c:spPr>
          <c:invertIfNegative val="0"/>
          <c:errBars>
            <c:errBarType val="both"/>
            <c:errValType val="cust"/>
            <c:noEndCap val="0"/>
            <c:plus>
              <c:numRef>
                <c:f>'M5'!$G$6:$G$20</c:f>
                <c:numCache>
                  <c:formatCode>General</c:formatCode>
                  <c:ptCount val="15"/>
                  <c:pt idx="0">
                    <c:v>1.8493972496880104</c:v>
                  </c:pt>
                  <c:pt idx="1">
                    <c:v>7.2359915959810053</c:v>
                  </c:pt>
                  <c:pt idx="2">
                    <c:v>9.6033479931374899</c:v>
                  </c:pt>
                  <c:pt idx="3">
                    <c:v>7.2438877590752995</c:v>
                  </c:pt>
                  <c:pt idx="4">
                    <c:v>6.0645973381172951</c:v>
                  </c:pt>
                  <c:pt idx="5">
                    <c:v>8.2237981977480104</c:v>
                  </c:pt>
                  <c:pt idx="6">
                    <c:v>4.5068018635282954</c:v>
                  </c:pt>
                  <c:pt idx="7">
                    <c:v>5.0304056224310045</c:v>
                  </c:pt>
                  <c:pt idx="8">
                    <c:v>4.7658668761367977</c:v>
                  </c:pt>
                  <c:pt idx="9">
                    <c:v>6.5783155915850102</c:v>
                  </c:pt>
                  <c:pt idx="10">
                    <c:v>4.7166158149239976</c:v>
                  </c:pt>
                  <c:pt idx="11">
                    <c:v>11.588514987255699</c:v>
                  </c:pt>
                  <c:pt idx="12">
                    <c:v>16.857058305495205</c:v>
                  </c:pt>
                  <c:pt idx="13">
                    <c:v>5.8873091691992983</c:v>
                  </c:pt>
                  <c:pt idx="14">
                    <c:v>13.959520621319999</c:v>
                  </c:pt>
                </c:numCache>
              </c:numRef>
            </c:plus>
            <c:minus>
              <c:numRef>
                <c:f>'M5'!$G$6:$G$20</c:f>
                <c:numCache>
                  <c:formatCode>General</c:formatCode>
                  <c:ptCount val="15"/>
                  <c:pt idx="0">
                    <c:v>1.8493972496880104</c:v>
                  </c:pt>
                  <c:pt idx="1">
                    <c:v>7.2359915959810053</c:v>
                  </c:pt>
                  <c:pt idx="2">
                    <c:v>9.6033479931374899</c:v>
                  </c:pt>
                  <c:pt idx="3">
                    <c:v>7.2438877590752995</c:v>
                  </c:pt>
                  <c:pt idx="4">
                    <c:v>6.0645973381172951</c:v>
                  </c:pt>
                  <c:pt idx="5">
                    <c:v>8.2237981977480104</c:v>
                  </c:pt>
                  <c:pt idx="6">
                    <c:v>4.5068018635282954</c:v>
                  </c:pt>
                  <c:pt idx="7">
                    <c:v>5.0304056224310045</c:v>
                  </c:pt>
                  <c:pt idx="8">
                    <c:v>4.7658668761367977</c:v>
                  </c:pt>
                  <c:pt idx="9">
                    <c:v>6.5783155915850102</c:v>
                  </c:pt>
                  <c:pt idx="10">
                    <c:v>4.7166158149239976</c:v>
                  </c:pt>
                  <c:pt idx="11">
                    <c:v>11.588514987255699</c:v>
                  </c:pt>
                  <c:pt idx="12">
                    <c:v>16.857058305495205</c:v>
                  </c:pt>
                  <c:pt idx="13">
                    <c:v>5.8873091691992983</c:v>
                  </c:pt>
                  <c:pt idx="14">
                    <c:v>13.959520621319999</c:v>
                  </c:pt>
                </c:numCache>
              </c:numRef>
            </c:minus>
            <c:spPr>
              <a:noFill/>
              <a:ln w="15875" cap="flat" cmpd="sng" algn="ctr">
                <a:solidFill>
                  <a:schemeClr val="tx1"/>
                </a:solidFill>
                <a:round/>
              </a:ln>
              <a:effectLst/>
            </c:spPr>
          </c:errBars>
          <c:cat>
            <c:strRef>
              <c:f>'M5'!$A$6:$A$20</c:f>
              <c:strCache>
                <c:ptCount val="15"/>
                <c:pt idx="0">
                  <c:v>Scotland</c:v>
                </c:pt>
                <c:pt idx="1">
                  <c:v>NHS Ayrshire and Arran</c:v>
                </c:pt>
                <c:pt idx="2">
                  <c:v>NHS Borders</c:v>
                </c:pt>
                <c:pt idx="3">
                  <c:v>NHS Dumfries and Galloway</c:v>
                </c:pt>
                <c:pt idx="4">
                  <c:v>NHS Fife</c:v>
                </c:pt>
                <c:pt idx="5">
                  <c:v>NHS Forth Valley</c:v>
                </c:pt>
                <c:pt idx="6">
                  <c:v>NHS Grampian</c:v>
                </c:pt>
                <c:pt idx="7">
                  <c:v>NHS Greater Glasgow and Clyde</c:v>
                </c:pt>
                <c:pt idx="8">
                  <c:v>NHS Highland</c:v>
                </c:pt>
                <c:pt idx="9">
                  <c:v>NHS Lanarkshire</c:v>
                </c:pt>
                <c:pt idx="10">
                  <c:v>NHS Lothian</c:v>
                </c:pt>
                <c:pt idx="11">
                  <c:v>NHS Orkney</c:v>
                </c:pt>
                <c:pt idx="12">
                  <c:v>NHS Shetland</c:v>
                </c:pt>
                <c:pt idx="13">
                  <c:v>NHS Tayside</c:v>
                </c:pt>
                <c:pt idx="14">
                  <c:v>NHS Western Isles</c:v>
                </c:pt>
              </c:strCache>
            </c:strRef>
          </c:cat>
          <c:val>
            <c:numRef>
              <c:f>'M5'!$D$6:$D$20</c:f>
              <c:numCache>
                <c:formatCode>#,##0.00</c:formatCode>
                <c:ptCount val="15"/>
                <c:pt idx="0">
                  <c:v>114.93990476705601</c:v>
                </c:pt>
                <c:pt idx="1">
                  <c:v>136.35602136279101</c:v>
                </c:pt>
                <c:pt idx="2">
                  <c:v>79.629670129647593</c:v>
                </c:pt>
                <c:pt idx="3">
                  <c:v>62.394345308540302</c:v>
                </c:pt>
                <c:pt idx="4">
                  <c:v>89.581446803475998</c:v>
                </c:pt>
                <c:pt idx="5">
                  <c:v>125.701039529601</c:v>
                </c:pt>
                <c:pt idx="6">
                  <c:v>69.924794419555894</c:v>
                </c:pt>
                <c:pt idx="7">
                  <c:v>164.918281038923</c:v>
                </c:pt>
                <c:pt idx="8">
                  <c:v>53.155230410123998</c:v>
                </c:pt>
                <c:pt idx="9">
                  <c:v>159.78854931470701</c:v>
                </c:pt>
                <c:pt idx="10">
                  <c:v>109.677775095218</c:v>
                </c:pt>
                <c:pt idx="11">
                  <c:v>23.6344382244997</c:v>
                </c:pt>
                <c:pt idx="12">
                  <c:v>38.055798703558203</c:v>
                </c:pt>
                <c:pt idx="13">
                  <c:v>103.18308847514101</c:v>
                </c:pt>
                <c:pt idx="14">
                  <c:v>43.7613440642615</c:v>
                </c:pt>
              </c:numCache>
            </c:numRef>
          </c:val>
          <c:extLst>
            <c:ext xmlns:c16="http://schemas.microsoft.com/office/drawing/2014/chart" uri="{C3380CC4-5D6E-409C-BE32-E72D297353CC}">
              <c16:uniqueId val="{00000000-110C-4994-A1CE-0A42062BD2FA}"/>
            </c:ext>
          </c:extLst>
        </c:ser>
        <c:dLbls>
          <c:showLegendKey val="0"/>
          <c:showVal val="0"/>
          <c:showCatName val="0"/>
          <c:showSerName val="0"/>
          <c:showPercent val="0"/>
          <c:showBubbleSize val="0"/>
        </c:dLbls>
        <c:gapWidth val="59"/>
        <c:overlap val="-27"/>
        <c:axId val="711163424"/>
        <c:axId val="711166376"/>
      </c:barChart>
      <c:catAx>
        <c:axId val="7111634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6376"/>
        <c:crosses val="autoZero"/>
        <c:auto val="1"/>
        <c:lblAlgn val="ctr"/>
        <c:lblOffset val="100"/>
        <c:noMultiLvlLbl val="0"/>
      </c:catAx>
      <c:valAx>
        <c:axId val="71116637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a:t>
                </a:r>
                <a:endParaRPr lang="en-GB"/>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3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b="1"/>
              <a:t>Age-standardised</a:t>
            </a:r>
            <a:r>
              <a:rPr lang="en-GB" b="1" baseline="0"/>
              <a:t> rate of mortality for deaths involving COVID-19, council areas, March 2020 to latest</a:t>
            </a:r>
            <a:endParaRPr lang="en-GB" b="1"/>
          </a:p>
        </c:rich>
      </c:tx>
      <c:layout>
        <c:manualLayout>
          <c:xMode val="edge"/>
          <c:yMode val="edge"/>
          <c:x val="0.12709182476062519"/>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094165483412919E-2"/>
          <c:y val="7.6738515411704178E-2"/>
          <c:w val="0.88587851211221547"/>
          <c:h val="0.67506924385708056"/>
        </c:manualLayout>
      </c:layout>
      <c:barChart>
        <c:barDir val="col"/>
        <c:grouping val="clustered"/>
        <c:varyColors val="0"/>
        <c:ser>
          <c:idx val="0"/>
          <c:order val="0"/>
          <c:spPr>
            <a:solidFill>
              <a:srgbClr val="284F99"/>
            </a:solidFill>
            <a:ln>
              <a:noFill/>
            </a:ln>
            <a:effectLst/>
          </c:spPr>
          <c:invertIfNegative val="0"/>
          <c:errBars>
            <c:errBarType val="both"/>
            <c:errValType val="cust"/>
            <c:noEndCap val="0"/>
            <c:plus>
              <c:numRef>
                <c:f>'M6'!$G$6:$G$38</c:f>
                <c:numCache>
                  <c:formatCode>General</c:formatCode>
                  <c:ptCount val="33"/>
                  <c:pt idx="0">
                    <c:v>1.8493972496880104</c:v>
                  </c:pt>
                  <c:pt idx="1">
                    <c:v>8.9140315498779898</c:v>
                  </c:pt>
                  <c:pt idx="2">
                    <c:v>6.5593032335604988</c:v>
                  </c:pt>
                  <c:pt idx="3">
                    <c:v>9.7665635498358938</c:v>
                  </c:pt>
                  <c:pt idx="4">
                    <c:v>9.7149344574981953</c:v>
                  </c:pt>
                  <c:pt idx="5">
                    <c:v>6.2609931895160003</c:v>
                  </c:pt>
                  <c:pt idx="6">
                    <c:v>21.66753412087499</c:v>
                  </c:pt>
                  <c:pt idx="7">
                    <c:v>7.2438877590752995</c:v>
                  </c:pt>
                  <c:pt idx="8">
                    <c:v>12.855789818977996</c:v>
                  </c:pt>
                  <c:pt idx="9">
                    <c:v>13.70844450897701</c:v>
                  </c:pt>
                  <c:pt idx="10">
                    <c:v>11.486666173508993</c:v>
                  </c:pt>
                  <c:pt idx="11">
                    <c:v>10.996800991352799</c:v>
                  </c:pt>
                  <c:pt idx="12">
                    <c:v>12.907327538912</c:v>
                  </c:pt>
                  <c:pt idx="13">
                    <c:v>11.800274212265009</c:v>
                  </c:pt>
                  <c:pt idx="14">
                    <c:v>6.0645973381172951</c:v>
                  </c:pt>
                  <c:pt idx="15">
                    <c:v>8.2845864563390137</c:v>
                  </c:pt>
                  <c:pt idx="16">
                    <c:v>5.4254952335208984</c:v>
                  </c:pt>
                  <c:pt idx="17">
                    <c:v>16.010060691563012</c:v>
                  </c:pt>
                  <c:pt idx="18">
                    <c:v>16.072251899709002</c:v>
                  </c:pt>
                  <c:pt idx="19">
                    <c:v>7.0196830955983032</c:v>
                  </c:pt>
                  <c:pt idx="20">
                    <c:v>13.959520621319999</c:v>
                  </c:pt>
                  <c:pt idx="21">
                    <c:v>12.590865407216</c:v>
                  </c:pt>
                  <c:pt idx="22">
                    <c:v>9.9348155840590096</c:v>
                  </c:pt>
                  <c:pt idx="23">
                    <c:v>11.588514987255699</c:v>
                  </c:pt>
                  <c:pt idx="24">
                    <c:v>8.5331046288501966</c:v>
                  </c:pt>
                  <c:pt idx="25">
                    <c:v>12.223144832768014</c:v>
                  </c:pt>
                  <c:pt idx="26">
                    <c:v>9.6033479931374899</c:v>
                  </c:pt>
                  <c:pt idx="27">
                    <c:v>16.857058305495205</c:v>
                  </c:pt>
                  <c:pt idx="28">
                    <c:v>11.273538909332004</c:v>
                  </c:pt>
                  <c:pt idx="29">
                    <c:v>8.7260068113290004</c:v>
                  </c:pt>
                  <c:pt idx="30">
                    <c:v>13.263976277311201</c:v>
                  </c:pt>
                  <c:pt idx="31">
                    <c:v>18.714018818162003</c:v>
                  </c:pt>
                  <c:pt idx="32">
                    <c:v>11.409674617614996</c:v>
                  </c:pt>
                </c:numCache>
              </c:numRef>
            </c:plus>
            <c:minus>
              <c:numRef>
                <c:f>'M6'!$G$6:$G$38</c:f>
                <c:numCache>
                  <c:formatCode>General</c:formatCode>
                  <c:ptCount val="33"/>
                  <c:pt idx="0">
                    <c:v>1.8493972496880104</c:v>
                  </c:pt>
                  <c:pt idx="1">
                    <c:v>8.9140315498779898</c:v>
                  </c:pt>
                  <c:pt idx="2">
                    <c:v>6.5593032335604988</c:v>
                  </c:pt>
                  <c:pt idx="3">
                    <c:v>9.7665635498358938</c:v>
                  </c:pt>
                  <c:pt idx="4">
                    <c:v>9.7149344574981953</c:v>
                  </c:pt>
                  <c:pt idx="5">
                    <c:v>6.2609931895160003</c:v>
                  </c:pt>
                  <c:pt idx="6">
                    <c:v>21.66753412087499</c:v>
                  </c:pt>
                  <c:pt idx="7">
                    <c:v>7.2438877590752995</c:v>
                  </c:pt>
                  <c:pt idx="8">
                    <c:v>12.855789818977996</c:v>
                  </c:pt>
                  <c:pt idx="9">
                    <c:v>13.70844450897701</c:v>
                  </c:pt>
                  <c:pt idx="10">
                    <c:v>11.486666173508993</c:v>
                  </c:pt>
                  <c:pt idx="11">
                    <c:v>10.996800991352799</c:v>
                  </c:pt>
                  <c:pt idx="12">
                    <c:v>12.907327538912</c:v>
                  </c:pt>
                  <c:pt idx="13">
                    <c:v>11.800274212265009</c:v>
                  </c:pt>
                  <c:pt idx="14">
                    <c:v>6.0645973381172951</c:v>
                  </c:pt>
                  <c:pt idx="15">
                    <c:v>8.2845864563390137</c:v>
                  </c:pt>
                  <c:pt idx="16">
                    <c:v>5.4254952335208984</c:v>
                  </c:pt>
                  <c:pt idx="17">
                    <c:v>16.010060691563012</c:v>
                  </c:pt>
                  <c:pt idx="18">
                    <c:v>16.072251899709002</c:v>
                  </c:pt>
                  <c:pt idx="19">
                    <c:v>7.0196830955983032</c:v>
                  </c:pt>
                  <c:pt idx="20">
                    <c:v>13.959520621319999</c:v>
                  </c:pt>
                  <c:pt idx="21">
                    <c:v>12.590865407216</c:v>
                  </c:pt>
                  <c:pt idx="22">
                    <c:v>9.9348155840590096</c:v>
                  </c:pt>
                  <c:pt idx="23">
                    <c:v>11.588514987255699</c:v>
                  </c:pt>
                  <c:pt idx="24">
                    <c:v>8.5331046288501966</c:v>
                  </c:pt>
                  <c:pt idx="25">
                    <c:v>12.223144832768014</c:v>
                  </c:pt>
                  <c:pt idx="26">
                    <c:v>9.6033479931374899</c:v>
                  </c:pt>
                  <c:pt idx="27">
                    <c:v>16.857058305495205</c:v>
                  </c:pt>
                  <c:pt idx="28">
                    <c:v>11.273538909332004</c:v>
                  </c:pt>
                  <c:pt idx="29">
                    <c:v>8.7260068113290004</c:v>
                  </c:pt>
                  <c:pt idx="30">
                    <c:v>13.263976277311201</c:v>
                  </c:pt>
                  <c:pt idx="31">
                    <c:v>18.714018818162003</c:v>
                  </c:pt>
                  <c:pt idx="32">
                    <c:v>11.409674617614996</c:v>
                  </c:pt>
                </c:numCache>
              </c:numRef>
            </c:minus>
            <c:spPr>
              <a:noFill/>
              <a:ln w="15875" cap="flat" cmpd="sng" algn="ctr">
                <a:solidFill>
                  <a:schemeClr val="tx1"/>
                </a:solidFill>
                <a:round/>
              </a:ln>
              <a:effectLst/>
            </c:spPr>
          </c:errBars>
          <c:cat>
            <c:strRef>
              <c:f>'M6'!$A$6:$A$38</c:f>
              <c:strCache>
                <c:ptCount val="33"/>
                <c:pt idx="0">
                  <c:v>Scotland</c:v>
                </c:pt>
                <c:pt idx="1">
                  <c:v>Aberdeen City</c:v>
                </c:pt>
                <c:pt idx="2">
                  <c:v>Aberdeenshire</c:v>
                </c:pt>
                <c:pt idx="3">
                  <c:v>Angus</c:v>
                </c:pt>
                <c:pt idx="4">
                  <c:v>Argyll and Bute</c:v>
                </c:pt>
                <c:pt idx="5">
                  <c:v>City of Edinburgh</c:v>
                </c:pt>
                <c:pt idx="6">
                  <c:v>Clackmannanshire</c:v>
                </c:pt>
                <c:pt idx="7">
                  <c:v>Dumfries and Galloway</c:v>
                </c:pt>
                <c:pt idx="8">
                  <c:v>Dundee City</c:v>
                </c:pt>
                <c:pt idx="9">
                  <c:v>East Ayrshire</c:v>
                </c:pt>
                <c:pt idx="10">
                  <c:v>East Dunbartonshire</c:v>
                </c:pt>
                <c:pt idx="11">
                  <c:v>East Lothian</c:v>
                </c:pt>
                <c:pt idx="12">
                  <c:v>East Renfrewshire</c:v>
                </c:pt>
                <c:pt idx="13">
                  <c:v>Falkirk</c:v>
                </c:pt>
                <c:pt idx="14">
                  <c:v>Fife</c:v>
                </c:pt>
                <c:pt idx="15">
                  <c:v>Glasgow City</c:v>
                </c:pt>
                <c:pt idx="16">
                  <c:v>Highland</c:v>
                </c:pt>
                <c:pt idx="17">
                  <c:v>Inverclyde</c:v>
                </c:pt>
                <c:pt idx="18">
                  <c:v>Midlothian</c:v>
                </c:pt>
                <c:pt idx="19">
                  <c:v>Moray</c:v>
                </c:pt>
                <c:pt idx="20">
                  <c:v>Na h-Eileanan Siar</c:v>
                </c:pt>
                <c:pt idx="21">
                  <c:v>North Ayrshire</c:v>
                </c:pt>
                <c:pt idx="22">
                  <c:v>North Lanarkshire</c:v>
                </c:pt>
                <c:pt idx="23">
                  <c:v>Orkney Islands</c:v>
                </c:pt>
                <c:pt idx="24">
                  <c:v>Perth and Kinross</c:v>
                </c:pt>
                <c:pt idx="25">
                  <c:v>Renfrewshire</c:v>
                </c:pt>
                <c:pt idx="26">
                  <c:v>Scottish Borders</c:v>
                </c:pt>
                <c:pt idx="27">
                  <c:v>Shetland Islands</c:v>
                </c:pt>
                <c:pt idx="28">
                  <c:v>South Ayrshire</c:v>
                </c:pt>
                <c:pt idx="29">
                  <c:v>South Lanarkshire</c:v>
                </c:pt>
                <c:pt idx="30">
                  <c:v>Stirling</c:v>
                </c:pt>
                <c:pt idx="31">
                  <c:v>West Dunbartonshire</c:v>
                </c:pt>
                <c:pt idx="32">
                  <c:v>West Lothian</c:v>
                </c:pt>
              </c:strCache>
            </c:strRef>
          </c:cat>
          <c:val>
            <c:numRef>
              <c:f>'M6'!$D$6:$D$38</c:f>
              <c:numCache>
                <c:formatCode>#,##0.00</c:formatCode>
                <c:ptCount val="33"/>
                <c:pt idx="0">
                  <c:v>114.93990476705601</c:v>
                </c:pt>
                <c:pt idx="1">
                  <c:v>94.086689043400895</c:v>
                </c:pt>
                <c:pt idx="2">
                  <c:v>67.565552786010699</c:v>
                </c:pt>
                <c:pt idx="3">
                  <c:v>85.0859519618175</c:v>
                </c:pt>
                <c:pt idx="4">
                  <c:v>62.953578861294297</c:v>
                </c:pt>
                <c:pt idx="5">
                  <c:v>108.200831980961</c:v>
                </c:pt>
                <c:pt idx="6">
                  <c:v>143.265056674851</c:v>
                </c:pt>
                <c:pt idx="7">
                  <c:v>62.394345308540302</c:v>
                </c:pt>
                <c:pt idx="8">
                  <c:v>143.91915292707799</c:v>
                </c:pt>
                <c:pt idx="9">
                  <c:v>144.17325406731001</c:v>
                </c:pt>
                <c:pt idx="10">
                  <c:v>111.912806714426</c:v>
                </c:pt>
                <c:pt idx="11">
                  <c:v>84.024933687493004</c:v>
                </c:pt>
                <c:pt idx="12">
                  <c:v>112.47344010906301</c:v>
                </c:pt>
                <c:pt idx="13">
                  <c:v>132.42969211737901</c:v>
                </c:pt>
                <c:pt idx="14">
                  <c:v>89.581446803475998</c:v>
                </c:pt>
                <c:pt idx="15">
                  <c:v>195.03379388502401</c:v>
                </c:pt>
                <c:pt idx="16">
                  <c:v>49.164432721209899</c:v>
                </c:pt>
                <c:pt idx="17">
                  <c:v>138.02498532925301</c:v>
                </c:pt>
                <c:pt idx="18">
                  <c:v>133.42678004000601</c:v>
                </c:pt>
                <c:pt idx="19">
                  <c:v>33.508206808634803</c:v>
                </c:pt>
                <c:pt idx="20">
                  <c:v>43.7613440642615</c:v>
                </c:pt>
                <c:pt idx="21">
                  <c:v>146.71617648290899</c:v>
                </c:pt>
                <c:pt idx="22">
                  <c:v>170.68213318011701</c:v>
                </c:pt>
                <c:pt idx="23">
                  <c:v>23.6344382244997</c:v>
                </c:pt>
                <c:pt idx="24">
                  <c:v>87.566686087745595</c:v>
                </c:pt>
                <c:pt idx="25">
                  <c:v>163.994166852185</c:v>
                </c:pt>
                <c:pt idx="26">
                  <c:v>79.629670129647593</c:v>
                </c:pt>
                <c:pt idx="27">
                  <c:v>38.055798703558203</c:v>
                </c:pt>
                <c:pt idx="28">
                  <c:v>116.999772523247</c:v>
                </c:pt>
                <c:pt idx="29">
                  <c:v>149.11853267950201</c:v>
                </c:pt>
                <c:pt idx="30">
                  <c:v>105.580710677683</c:v>
                </c:pt>
                <c:pt idx="31">
                  <c:v>176.08207438020901</c:v>
                </c:pt>
                <c:pt idx="32">
                  <c:v>119.03580172753099</c:v>
                </c:pt>
              </c:numCache>
            </c:numRef>
          </c:val>
          <c:extLst>
            <c:ext xmlns:c16="http://schemas.microsoft.com/office/drawing/2014/chart" uri="{C3380CC4-5D6E-409C-BE32-E72D297353CC}">
              <c16:uniqueId val="{00000000-35F4-4E5F-830C-355E7DF310ED}"/>
            </c:ext>
          </c:extLst>
        </c:ser>
        <c:dLbls>
          <c:showLegendKey val="0"/>
          <c:showVal val="0"/>
          <c:showCatName val="0"/>
          <c:showSerName val="0"/>
          <c:showPercent val="0"/>
          <c:showBubbleSize val="0"/>
        </c:dLbls>
        <c:gapWidth val="59"/>
        <c:overlap val="-27"/>
        <c:axId val="711163424"/>
        <c:axId val="711166376"/>
      </c:barChart>
      <c:catAx>
        <c:axId val="7111634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6376"/>
        <c:crosses val="autoZero"/>
        <c:auto val="1"/>
        <c:lblAlgn val="ctr"/>
        <c:lblOffset val="100"/>
        <c:noMultiLvlLbl val="0"/>
      </c:catAx>
      <c:valAx>
        <c:axId val="71116637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a:t>
                </a:r>
                <a:endParaRPr lang="en-GB"/>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3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0.24845</cdr:x>
      <cdr:y>0.92871</cdr:y>
    </cdr:from>
    <cdr:to>
      <cdr:x>0.35901</cdr:x>
      <cdr:y>0.97529</cdr:y>
    </cdr:to>
    <cdr:sp macro="" textlink="">
      <cdr:nvSpPr>
        <cdr:cNvPr id="2" name="TextBox 1"/>
        <cdr:cNvSpPr txBox="1"/>
      </cdr:nvSpPr>
      <cdr:spPr>
        <a:xfrm xmlns:a="http://schemas.openxmlformats.org/drawingml/2006/main">
          <a:off x="2309092" y="5639955"/>
          <a:ext cx="1027546" cy="282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All causes</a:t>
          </a:r>
        </a:p>
      </cdr:txBody>
    </cdr:sp>
  </cdr:relSizeAnchor>
  <cdr:relSizeAnchor xmlns:cdr="http://schemas.openxmlformats.org/drawingml/2006/chartDrawing">
    <cdr:from>
      <cdr:x>0.70174</cdr:x>
      <cdr:y>0.92947</cdr:y>
    </cdr:from>
    <cdr:to>
      <cdr:x>0.8123</cdr:x>
      <cdr:y>0.97605</cdr:y>
    </cdr:to>
    <cdr:sp macro="" textlink="">
      <cdr:nvSpPr>
        <cdr:cNvPr id="3" name="TextBox 1"/>
        <cdr:cNvSpPr txBox="1"/>
      </cdr:nvSpPr>
      <cdr:spPr>
        <a:xfrm xmlns:a="http://schemas.openxmlformats.org/drawingml/2006/main">
          <a:off x="6522028" y="5644573"/>
          <a:ext cx="1027546" cy="28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COVID-19</a:t>
          </a:r>
        </a:p>
      </cdr:txBody>
    </cdr:sp>
  </cdr:relSizeAnchor>
  <cdr:relSizeAnchor xmlns:cdr="http://schemas.openxmlformats.org/drawingml/2006/chartDrawing">
    <cdr:from>
      <cdr:x>0.28366</cdr:x>
      <cdr:y>0.28081</cdr:y>
    </cdr:from>
    <cdr:to>
      <cdr:x>0.52335</cdr:x>
      <cdr:y>0.41188</cdr:y>
    </cdr:to>
    <cdr:sp macro="" textlink="">
      <cdr:nvSpPr>
        <cdr:cNvPr id="5" name="TextBox 1"/>
        <cdr:cNvSpPr txBox="1"/>
      </cdr:nvSpPr>
      <cdr:spPr>
        <a:xfrm xmlns:a="http://schemas.openxmlformats.org/drawingml/2006/main">
          <a:off x="2639730" y="1706478"/>
          <a:ext cx="2230537" cy="796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a:solidFill>
                <a:schemeClr val="tx1"/>
              </a:solidFill>
              <a:latin typeface="Arial" panose="020B0604020202020204" pitchFamily="34" charset="0"/>
              <a:cs typeface="Arial" panose="020B0604020202020204" pitchFamily="34" charset="0"/>
            </a:rPr>
            <a:t>all cause death rate in the most deprived areas is </a:t>
          </a:r>
          <a:r>
            <a:rPr lang="en-GB" sz="1200" b="1">
              <a:solidFill>
                <a:schemeClr val="tx1"/>
              </a:solidFill>
              <a:latin typeface="Arial" panose="020B0604020202020204" pitchFamily="34" charset="0"/>
              <a:cs typeface="Arial" panose="020B0604020202020204" pitchFamily="34" charset="0"/>
            </a:rPr>
            <a:t>1.9 times</a:t>
          </a:r>
          <a:r>
            <a:rPr lang="en-GB" sz="1200">
              <a:solidFill>
                <a:schemeClr val="tx1"/>
              </a:solidFill>
              <a:latin typeface="Arial" panose="020B0604020202020204" pitchFamily="34" charset="0"/>
              <a:cs typeface="Arial" panose="020B0604020202020204" pitchFamily="34" charset="0"/>
            </a:rPr>
            <a:t> that</a:t>
          </a:r>
          <a:r>
            <a:rPr lang="en-GB" sz="1200" baseline="0">
              <a:solidFill>
                <a:schemeClr val="tx1"/>
              </a:solidFill>
              <a:latin typeface="Arial" panose="020B0604020202020204" pitchFamily="34" charset="0"/>
              <a:cs typeface="Arial" panose="020B0604020202020204" pitchFamily="34" charset="0"/>
            </a:rPr>
            <a:t> in</a:t>
          </a:r>
          <a:r>
            <a:rPr lang="en-GB" sz="1200">
              <a:solidFill>
                <a:schemeClr val="tx1"/>
              </a:solidFill>
              <a:latin typeface="Arial" panose="020B0604020202020204" pitchFamily="34" charset="0"/>
              <a:cs typeface="Arial" panose="020B0604020202020204" pitchFamily="34" charset="0"/>
            </a:rPr>
            <a:t> the least</a:t>
          </a:r>
          <a:r>
            <a:rPr lang="en-GB" sz="1200" baseline="0">
              <a:solidFill>
                <a:schemeClr val="tx1"/>
              </a:solidFill>
              <a:latin typeface="Arial" panose="020B0604020202020204" pitchFamily="34" charset="0"/>
              <a:cs typeface="Arial" panose="020B0604020202020204" pitchFamily="34" charset="0"/>
            </a:rPr>
            <a:t> deprived areas</a:t>
          </a:r>
          <a:endParaRPr lang="en-GB" sz="1200">
            <a:solidFill>
              <a:schemeClr val="tx1"/>
            </a:solidFill>
            <a:latin typeface="Arial" panose="020B0604020202020204" pitchFamily="34" charset="0"/>
            <a:cs typeface="Arial" panose="020B0604020202020204" pitchFamily="34" charset="0"/>
          </a:endParaRPr>
        </a:p>
        <a:p xmlns:a="http://schemas.openxmlformats.org/drawingml/2006/main">
          <a:pPr algn="r"/>
          <a:endParaRPr lang="en-GB" sz="12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0.53813</cdr:x>
      <cdr:y>0.598</cdr:y>
    </cdr:from>
    <cdr:to>
      <cdr:x>0.77428</cdr:x>
      <cdr:y>0.81066</cdr:y>
    </cdr:to>
    <cdr:sp macro="" textlink="">
      <cdr:nvSpPr>
        <cdr:cNvPr id="6" name="TextBox 1"/>
        <cdr:cNvSpPr txBox="1"/>
      </cdr:nvSpPr>
      <cdr:spPr>
        <a:xfrm xmlns:a="http://schemas.openxmlformats.org/drawingml/2006/main">
          <a:off x="5007836" y="3634045"/>
          <a:ext cx="2197594" cy="12923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latin typeface="Arial" panose="020B0604020202020204" pitchFamily="34" charset="0"/>
              <a:cs typeface="Arial" panose="020B0604020202020204" pitchFamily="34" charset="0"/>
            </a:rPr>
            <a:t>COVID-19 death rate in the most deprived areas is </a:t>
          </a:r>
          <a:r>
            <a:rPr lang="en-GB" sz="1200" b="1">
              <a:solidFill>
                <a:schemeClr val="tx1"/>
              </a:solidFill>
              <a:latin typeface="Arial" panose="020B0604020202020204" pitchFamily="34" charset="0"/>
              <a:cs typeface="Arial" panose="020B0604020202020204" pitchFamily="34" charset="0"/>
            </a:rPr>
            <a:t>2.4 times </a:t>
          </a:r>
          <a:r>
            <a:rPr lang="en-GB" sz="1200">
              <a:solidFill>
                <a:schemeClr val="tx1"/>
              </a:solidFill>
              <a:latin typeface="Arial" panose="020B0604020202020204" pitchFamily="34" charset="0"/>
              <a:cs typeface="Arial" panose="020B0604020202020204" pitchFamily="34" charset="0"/>
            </a:rPr>
            <a:t>that in the least deprived areas</a:t>
          </a:r>
        </a:p>
        <a:p xmlns:a="http://schemas.openxmlformats.org/drawingml/2006/main">
          <a:endParaRPr lang="en-GB" sz="1200">
            <a:solidFill>
              <a:schemeClr val="tx1"/>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0.24845</cdr:x>
      <cdr:y>0.92871</cdr:y>
    </cdr:from>
    <cdr:to>
      <cdr:x>0.35901</cdr:x>
      <cdr:y>0.97529</cdr:y>
    </cdr:to>
    <cdr:sp macro="" textlink="">
      <cdr:nvSpPr>
        <cdr:cNvPr id="2" name="TextBox 1"/>
        <cdr:cNvSpPr txBox="1"/>
      </cdr:nvSpPr>
      <cdr:spPr>
        <a:xfrm xmlns:a="http://schemas.openxmlformats.org/drawingml/2006/main">
          <a:off x="2309092" y="5639955"/>
          <a:ext cx="1027546" cy="282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All causes</a:t>
          </a:r>
        </a:p>
      </cdr:txBody>
    </cdr:sp>
  </cdr:relSizeAnchor>
  <cdr:relSizeAnchor xmlns:cdr="http://schemas.openxmlformats.org/drawingml/2006/chartDrawing">
    <cdr:from>
      <cdr:x>0.70174</cdr:x>
      <cdr:y>0.92947</cdr:y>
    </cdr:from>
    <cdr:to>
      <cdr:x>0.8123</cdr:x>
      <cdr:y>0.97605</cdr:y>
    </cdr:to>
    <cdr:sp macro="" textlink="">
      <cdr:nvSpPr>
        <cdr:cNvPr id="3" name="TextBox 1"/>
        <cdr:cNvSpPr txBox="1"/>
      </cdr:nvSpPr>
      <cdr:spPr>
        <a:xfrm xmlns:a="http://schemas.openxmlformats.org/drawingml/2006/main">
          <a:off x="6522028" y="5644573"/>
          <a:ext cx="1027546" cy="28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COVID-19</a:t>
          </a:r>
        </a:p>
      </cdr:txBody>
    </cdr:sp>
  </cdr:relSizeAnchor>
  <cdr:relSizeAnchor xmlns:cdr="http://schemas.openxmlformats.org/drawingml/2006/chartDrawing">
    <cdr:from>
      <cdr:x>0.34601</cdr:x>
      <cdr:y>0.10833</cdr:y>
    </cdr:from>
    <cdr:to>
      <cdr:x>0.53649</cdr:x>
      <cdr:y>0.2394</cdr:y>
    </cdr:to>
    <cdr:sp macro="" textlink="">
      <cdr:nvSpPr>
        <cdr:cNvPr id="5" name="TextBox 1"/>
        <cdr:cNvSpPr txBox="1"/>
      </cdr:nvSpPr>
      <cdr:spPr>
        <a:xfrm xmlns:a="http://schemas.openxmlformats.org/drawingml/2006/main">
          <a:off x="3220720" y="659367"/>
          <a:ext cx="1772984" cy="7977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a:solidFill>
                <a:schemeClr val="tx1"/>
              </a:solidFill>
              <a:latin typeface="Arial" panose="020B0604020202020204" pitchFamily="34" charset="0"/>
              <a:cs typeface="Arial" panose="020B0604020202020204" pitchFamily="34" charset="0"/>
            </a:rPr>
            <a:t>all cause death rate in the most urban areas is </a:t>
          </a:r>
          <a:r>
            <a:rPr lang="en-GB" sz="1200" b="1">
              <a:solidFill>
                <a:schemeClr val="tx1"/>
              </a:solidFill>
              <a:latin typeface="Arial" panose="020B0604020202020204" pitchFamily="34" charset="0"/>
              <a:cs typeface="Arial" panose="020B0604020202020204" pitchFamily="34" charset="0"/>
            </a:rPr>
            <a:t>1.3 times</a:t>
          </a:r>
          <a:r>
            <a:rPr lang="en-GB" sz="1200">
              <a:solidFill>
                <a:schemeClr val="tx1"/>
              </a:solidFill>
              <a:latin typeface="Arial" panose="020B0604020202020204" pitchFamily="34" charset="0"/>
              <a:cs typeface="Arial" panose="020B0604020202020204" pitchFamily="34" charset="0"/>
            </a:rPr>
            <a:t> that</a:t>
          </a:r>
          <a:r>
            <a:rPr lang="en-GB" sz="1200" baseline="0">
              <a:solidFill>
                <a:schemeClr val="tx1"/>
              </a:solidFill>
              <a:latin typeface="Arial" panose="020B0604020202020204" pitchFamily="34" charset="0"/>
              <a:cs typeface="Arial" panose="020B0604020202020204" pitchFamily="34" charset="0"/>
            </a:rPr>
            <a:t> in</a:t>
          </a:r>
          <a:r>
            <a:rPr lang="en-GB" sz="1200">
              <a:solidFill>
                <a:schemeClr val="tx1"/>
              </a:solidFill>
              <a:latin typeface="Arial" panose="020B0604020202020204" pitchFamily="34" charset="0"/>
              <a:cs typeface="Arial" panose="020B0604020202020204" pitchFamily="34" charset="0"/>
            </a:rPr>
            <a:t> the most rural </a:t>
          </a:r>
          <a:r>
            <a:rPr lang="en-GB" sz="1200" baseline="0">
              <a:solidFill>
                <a:schemeClr val="tx1"/>
              </a:solidFill>
              <a:latin typeface="Arial" panose="020B0604020202020204" pitchFamily="34" charset="0"/>
              <a:cs typeface="Arial" panose="020B0604020202020204" pitchFamily="34" charset="0"/>
            </a:rPr>
            <a:t>areas</a:t>
          </a:r>
          <a:endParaRPr lang="en-GB" sz="1200">
            <a:solidFill>
              <a:schemeClr val="tx1"/>
            </a:solidFill>
            <a:latin typeface="Arial" panose="020B0604020202020204" pitchFamily="34" charset="0"/>
            <a:cs typeface="Arial" panose="020B0604020202020204" pitchFamily="34" charset="0"/>
          </a:endParaRPr>
        </a:p>
        <a:p xmlns:a="http://schemas.openxmlformats.org/drawingml/2006/main">
          <a:pPr algn="r"/>
          <a:endParaRPr lang="en-GB" sz="12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0.52777</cdr:x>
      <cdr:y>0.64954</cdr:y>
    </cdr:from>
    <cdr:to>
      <cdr:x>0.76392</cdr:x>
      <cdr:y>0.8622</cdr:y>
    </cdr:to>
    <cdr:sp macro="" textlink="">
      <cdr:nvSpPr>
        <cdr:cNvPr id="6" name="TextBox 1"/>
        <cdr:cNvSpPr txBox="1"/>
      </cdr:nvSpPr>
      <cdr:spPr>
        <a:xfrm xmlns:a="http://schemas.openxmlformats.org/drawingml/2006/main">
          <a:off x="4912590" y="3953581"/>
          <a:ext cx="2198125" cy="1294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latin typeface="Arial" panose="020B0604020202020204" pitchFamily="34" charset="0"/>
              <a:cs typeface="Arial" panose="020B0604020202020204" pitchFamily="34" charset="0"/>
            </a:rPr>
            <a:t>COVID-19 death rate in the most urban areas is </a:t>
          </a:r>
          <a:r>
            <a:rPr lang="en-GB" sz="1200" b="1">
              <a:solidFill>
                <a:schemeClr val="tx1"/>
              </a:solidFill>
              <a:latin typeface="Arial" panose="020B0604020202020204" pitchFamily="34" charset="0"/>
              <a:cs typeface="Arial" panose="020B0604020202020204" pitchFamily="34" charset="0"/>
            </a:rPr>
            <a:t>3.0 times </a:t>
          </a:r>
          <a:r>
            <a:rPr lang="en-GB" sz="1200">
              <a:solidFill>
                <a:schemeClr val="tx1"/>
              </a:solidFill>
              <a:latin typeface="Arial" panose="020B0604020202020204" pitchFamily="34" charset="0"/>
              <a:cs typeface="Arial" panose="020B0604020202020204" pitchFamily="34" charset="0"/>
            </a:rPr>
            <a:t>that in the most</a:t>
          </a:r>
          <a:r>
            <a:rPr lang="en-GB" sz="1200" baseline="0">
              <a:solidFill>
                <a:schemeClr val="tx1"/>
              </a:solidFill>
              <a:latin typeface="Arial" panose="020B0604020202020204" pitchFamily="34" charset="0"/>
              <a:cs typeface="Arial" panose="020B0604020202020204" pitchFamily="34" charset="0"/>
            </a:rPr>
            <a:t> rural</a:t>
          </a:r>
          <a:r>
            <a:rPr lang="en-GB" sz="1200">
              <a:solidFill>
                <a:schemeClr val="tx1"/>
              </a:solidFill>
              <a:latin typeface="Arial" panose="020B0604020202020204" pitchFamily="34" charset="0"/>
              <a:cs typeface="Arial" panose="020B0604020202020204" pitchFamily="34" charset="0"/>
            </a:rPr>
            <a:t> areas</a:t>
          </a:r>
        </a:p>
        <a:p xmlns:a="http://schemas.openxmlformats.org/drawingml/2006/main">
          <a:endParaRPr lang="en-GB" sz="1200">
            <a:solidFill>
              <a:schemeClr val="tx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aniel Burns" refreshedDate="44722.634610648151" createdVersion="6" refreshedVersion="6" minRefreshableVersion="3" recordCount="252">
  <cacheSource type="worksheet">
    <worksheetSource name="tab_m1_asmr_rates_of_mortality_scotland_cause"/>
  </cacheSource>
  <cacheFields count="8">
    <cacheField name="Month of occurrence" numFmtId="0">
      <sharedItems count="13">
        <s v="March"/>
        <s v="April"/>
        <s v="May"/>
        <s v="June"/>
        <s v="July"/>
        <s v="August"/>
        <s v="September"/>
        <s v="October"/>
        <s v="November"/>
        <s v="December"/>
        <s v="January"/>
        <s v="February"/>
        <s v="Total"/>
      </sharedItems>
    </cacheField>
    <cacheField name="Year of occurrence" numFmtId="0">
      <sharedItems containsString="0" containsBlank="1" containsNumber="1" containsInteger="1" minValue="2020" maxValue="2022" count="4">
        <n v="2020"/>
        <n v="2021"/>
        <n v="2022"/>
        <m/>
      </sharedItems>
    </cacheField>
    <cacheField name="Sex" numFmtId="0">
      <sharedItems count="3">
        <s v="Females"/>
        <s v="Males"/>
        <s v="Persons"/>
      </sharedItems>
    </cacheField>
    <cacheField name="Cause" numFmtId="0">
      <sharedItems count="5">
        <s v="All causes"/>
        <s v="COVID-19 mentioned"/>
        <s v="COVID-19 underlying cause"/>
        <s v="Underlying COVID-19" u="1"/>
        <s v="All Deaths" u="1"/>
      </sharedItems>
    </cacheField>
    <cacheField name="Age-Standardised Rate of Mortality (ASMR)" numFmtId="2">
      <sharedItems containsSemiMixedTypes="0" containsString="0" containsNumber="1" minValue="0.48927820857290499" maxValue="2123.2874630339302"/>
    </cacheField>
    <cacheField name="Upper Confidence Interval" numFmtId="2">
      <sharedItems containsSemiMixedTypes="0" containsString="0" containsNumber="1" minValue="1.4481696506630299" maxValue="2184.7808118289699"/>
    </cacheField>
    <cacheField name="Lower Confidence Interval" numFmtId="2">
      <sharedItems containsSemiMixedTypes="0" containsString="0" containsNumber="1" minValue="-0.46961323351721901" maxValue="2061.79411423888"/>
    </cacheField>
    <cacheField name="Deaths" numFmtId="167">
      <sharedItems containsSemiMixedTypes="0" containsString="0" containsNumber="1" containsInteger="1" minValue="1" maxValue="14351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aniel Burns" refreshedDate="44722.63650335648" createdVersion="6" refreshedVersion="6" minRefreshableVersion="3" recordCount="63">
  <cacheSource type="worksheet">
    <worksheetSource name="tab_m12_preexisting_condition_age_sex"/>
  </cacheSource>
  <cacheFields count="5">
    <cacheField name="Sex" numFmtId="49">
      <sharedItems count="4">
        <s v="Females"/>
        <s v="Males"/>
        <s v="Persons"/>
        <s v="Male" u="1"/>
      </sharedItems>
    </cacheField>
    <cacheField name="Age Group" numFmtId="0">
      <sharedItems count="3">
        <s v="64 and under"/>
        <s v="65 and over"/>
        <s v="all ages"/>
      </sharedItems>
    </cacheField>
    <cacheField name="Pre-existing condition" numFmtId="15">
      <sharedItems count="10">
        <s v="All deaths involving COVID-19"/>
        <s v="Chronic lower respiratory diseases"/>
        <s v="Diabetes"/>
        <s v="Ischaemic heart diseases"/>
        <s v="Influenza and pneumonia"/>
        <s v="Cirrhosis and other disease of liver"/>
        <s v="none"/>
        <s v="Dementia and Alzheimer Disease"/>
        <s v="Cerebrovascular disease"/>
        <s v="Diabetes                                                                                             " u="1"/>
      </sharedItems>
    </cacheField>
    <cacheField name="Deaths involving COVID-19" numFmtId="3">
      <sharedItems containsSemiMixedTypes="0" containsString="0" containsNumber="1" containsInteger="1" minValue="45" maxValue="14830"/>
    </cacheField>
    <cacheField name="Percentage of all COVID-19 deaths in age/sex group that month" numFmtId="166">
      <sharedItems containsSemiMixedTypes="0" containsString="0" containsNumber="1" minValue="5.7151589242053789E-2" maxValue="2.7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2">
  <r>
    <x v="0"/>
    <x v="0"/>
    <x v="0"/>
    <x v="0"/>
    <n v="1075.51158093341"/>
    <n v="1113.7447118352"/>
    <n v="1037.27845003161"/>
    <n v="2793"/>
  </r>
  <r>
    <x v="1"/>
    <x v="0"/>
    <x v="0"/>
    <x v="0"/>
    <n v="1517.85246895265"/>
    <n v="1562.01678318667"/>
    <n v="1473.6881547186199"/>
    <n v="3835"/>
  </r>
  <r>
    <x v="2"/>
    <x v="0"/>
    <x v="0"/>
    <x v="0"/>
    <n v="1112.4821952003799"/>
    <n v="1150.93912220571"/>
    <n v="1074.0252681950601"/>
    <n v="2891"/>
  </r>
  <r>
    <x v="3"/>
    <x v="0"/>
    <x v="0"/>
    <x v="0"/>
    <n v="889.44713923947597"/>
    <n v="925.08230614870399"/>
    <n v="853.81197233024795"/>
    <n v="2227"/>
  </r>
  <r>
    <x v="4"/>
    <x v="0"/>
    <x v="0"/>
    <x v="0"/>
    <n v="878.03058610674498"/>
    <n v="912.99519989373698"/>
    <n v="843.06597231975297"/>
    <n v="2276"/>
  </r>
  <r>
    <x v="5"/>
    <x v="0"/>
    <x v="0"/>
    <x v="0"/>
    <n v="831.76526671095996"/>
    <n v="865.91223587014804"/>
    <n v="797.61829755177098"/>
    <n v="2157"/>
  </r>
  <r>
    <x v="6"/>
    <x v="0"/>
    <x v="0"/>
    <x v="0"/>
    <n v="895.30141464036205"/>
    <n v="930.99512015290497"/>
    <n v="859.60770912781902"/>
    <n v="2254"/>
  </r>
  <r>
    <x v="7"/>
    <x v="0"/>
    <x v="0"/>
    <x v="0"/>
    <n v="988.69783200235702"/>
    <n v="1025.40141610756"/>
    <n v="951.99424789714999"/>
    <n v="2579"/>
  </r>
  <r>
    <x v="8"/>
    <x v="0"/>
    <x v="0"/>
    <x v="0"/>
    <n v="1097.8832196507101"/>
    <n v="1136.83808996634"/>
    <n v="1058.9283493350799"/>
    <n v="2774"/>
  </r>
  <r>
    <x v="9"/>
    <x v="0"/>
    <x v="0"/>
    <x v="0"/>
    <n v="1157.5385238746501"/>
    <n v="1196.8553736891499"/>
    <n v="1118.22167406016"/>
    <n v="3032"/>
  </r>
  <r>
    <x v="10"/>
    <x v="1"/>
    <x v="0"/>
    <x v="0"/>
    <n v="1274.1944763521601"/>
    <n v="1314.9937761196099"/>
    <n v="1233.39517658472"/>
    <n v="3341"/>
  </r>
  <r>
    <x v="11"/>
    <x v="1"/>
    <x v="0"/>
    <x v="0"/>
    <n v="1146.4074214550401"/>
    <n v="1187.65549452966"/>
    <n v="1105.1593483804199"/>
    <n v="2716"/>
  </r>
  <r>
    <x v="0"/>
    <x v="1"/>
    <x v="0"/>
    <x v="0"/>
    <n v="932.43753297278397"/>
    <n v="968.18248327775802"/>
    <n v="896.69258266781105"/>
    <n v="2443"/>
  </r>
  <r>
    <x v="1"/>
    <x v="1"/>
    <x v="0"/>
    <x v="0"/>
    <n v="873.48339576387605"/>
    <n v="908.68754203139395"/>
    <n v="838.27924949635803"/>
    <n v="2223"/>
  </r>
  <r>
    <x v="2"/>
    <x v="1"/>
    <x v="0"/>
    <x v="0"/>
    <n v="883.57970650672496"/>
    <n v="918.40888847061103"/>
    <n v="848.75052454283798"/>
    <n v="2319"/>
  </r>
  <r>
    <x v="3"/>
    <x v="1"/>
    <x v="0"/>
    <x v="0"/>
    <n v="933.48058884411"/>
    <n v="969.71821861970898"/>
    <n v="897.24295906851103"/>
    <n v="2379"/>
  </r>
  <r>
    <x v="4"/>
    <x v="1"/>
    <x v="0"/>
    <x v="0"/>
    <n v="963.83045477664496"/>
    <n v="999.97151376633497"/>
    <n v="927.68939578695495"/>
    <n v="2541"/>
  </r>
  <r>
    <x v="5"/>
    <x v="1"/>
    <x v="0"/>
    <x v="0"/>
    <n v="926.99086800638202"/>
    <n v="962.40332329028695"/>
    <n v="891.57841272247697"/>
    <n v="2448"/>
  </r>
  <r>
    <x v="6"/>
    <x v="1"/>
    <x v="0"/>
    <x v="0"/>
    <n v="1057.44557912953"/>
    <n v="1095.73724657453"/>
    <n v="1019.15391168453"/>
    <n v="2709"/>
  </r>
  <r>
    <x v="7"/>
    <x v="1"/>
    <x v="0"/>
    <x v="0"/>
    <n v="1086.34906684422"/>
    <n v="1124.3475147489401"/>
    <n v="1048.35061893949"/>
    <n v="2887"/>
  </r>
  <r>
    <x v="8"/>
    <x v="1"/>
    <x v="0"/>
    <x v="0"/>
    <n v="1100.4451430721599"/>
    <n v="1139.3436856180299"/>
    <n v="1061.5466005262899"/>
    <n v="2822"/>
  </r>
  <r>
    <x v="9"/>
    <x v="1"/>
    <x v="0"/>
    <x v="0"/>
    <n v="1120.1514749601999"/>
    <n v="1158.6108681118301"/>
    <n v="1081.69208180858"/>
    <n v="2983"/>
  </r>
  <r>
    <x v="10"/>
    <x v="2"/>
    <x v="0"/>
    <x v="0"/>
    <n v="1083.10806221184"/>
    <n v="1120.87181827225"/>
    <n v="1045.3443061514399"/>
    <n v="2879"/>
  </r>
  <r>
    <x v="11"/>
    <x v="2"/>
    <x v="0"/>
    <x v="0"/>
    <n v="992.88588769315299"/>
    <n v="1031.2980784332699"/>
    <n v="954.47369695304099"/>
    <n v="2386"/>
  </r>
  <r>
    <x v="0"/>
    <x v="2"/>
    <x v="0"/>
    <x v="0"/>
    <n v="1033.5296132737501"/>
    <n v="1070.2641723474201"/>
    <n v="996.79505420009104"/>
    <n v="2762"/>
  </r>
  <r>
    <x v="1"/>
    <x v="2"/>
    <x v="0"/>
    <x v="0"/>
    <n v="1012.42932662028"/>
    <n v="1049.5880738133701"/>
    <n v="975.27057942719102"/>
    <n v="2619"/>
  </r>
  <r>
    <x v="2"/>
    <x v="2"/>
    <x v="0"/>
    <x v="0"/>
    <n v="913.99881851174598"/>
    <n v="949.00028420619299"/>
    <n v="878.99735281729795"/>
    <n v="2440"/>
  </r>
  <r>
    <x v="12"/>
    <x v="3"/>
    <x v="0"/>
    <x v="0"/>
    <n v="959.29146263852601"/>
    <n v="966.04880600284196"/>
    <n v="952.53411927420996"/>
    <n v="71715"/>
  </r>
  <r>
    <x v="0"/>
    <x v="0"/>
    <x v="1"/>
    <x v="0"/>
    <n v="1496.03483144558"/>
    <n v="1548.8587973347901"/>
    <n v="1443.21086555637"/>
    <n v="2856"/>
  </r>
  <r>
    <x v="1"/>
    <x v="0"/>
    <x v="1"/>
    <x v="0"/>
    <n v="2123.2874630339302"/>
    <n v="2184.7808118289699"/>
    <n v="2061.79411423888"/>
    <n v="3856"/>
  </r>
  <r>
    <x v="2"/>
    <x v="0"/>
    <x v="1"/>
    <x v="0"/>
    <n v="1521.62126723968"/>
    <n v="1574.8178598541899"/>
    <n v="1468.4246746251699"/>
    <n v="2890"/>
  </r>
  <r>
    <x v="3"/>
    <x v="0"/>
    <x v="1"/>
    <x v="0"/>
    <n v="1180.9444501548901"/>
    <n v="1229.3251013859899"/>
    <n v="1132.56379892379"/>
    <n v="2216"/>
  </r>
  <r>
    <x v="4"/>
    <x v="0"/>
    <x v="1"/>
    <x v="0"/>
    <n v="1151.95435156903"/>
    <n v="1198.97337191682"/>
    <n v="1104.9353312212399"/>
    <n v="2225"/>
  </r>
  <r>
    <x v="5"/>
    <x v="0"/>
    <x v="1"/>
    <x v="0"/>
    <n v="1159.83209465496"/>
    <n v="1206.8705948346401"/>
    <n v="1112.7935944752901"/>
    <n v="2269"/>
  </r>
  <r>
    <x v="6"/>
    <x v="0"/>
    <x v="1"/>
    <x v="0"/>
    <n v="1190.9492144127"/>
    <n v="1239.35727989469"/>
    <n v="1142.5411489307"/>
    <n v="2232"/>
  </r>
  <r>
    <x v="7"/>
    <x v="0"/>
    <x v="1"/>
    <x v="0"/>
    <n v="1359.6708287351"/>
    <n v="1410.1168000400501"/>
    <n v="1309.22485743015"/>
    <n v="2629"/>
  </r>
  <r>
    <x v="8"/>
    <x v="0"/>
    <x v="1"/>
    <x v="0"/>
    <n v="1560.8689670108399"/>
    <n v="1615.0878102286199"/>
    <n v="1506.65012379307"/>
    <n v="2888"/>
  </r>
  <r>
    <x v="9"/>
    <x v="0"/>
    <x v="1"/>
    <x v="0"/>
    <n v="1579.15628203458"/>
    <n v="1632.8109229194899"/>
    <n v="1525.5016411496799"/>
    <n v="3061"/>
  </r>
  <r>
    <x v="10"/>
    <x v="1"/>
    <x v="1"/>
    <x v="0"/>
    <n v="1735.0277582900301"/>
    <n v="1790.55318405247"/>
    <n v="1679.5023325275899"/>
    <n v="3340"/>
  </r>
  <r>
    <x v="11"/>
    <x v="1"/>
    <x v="1"/>
    <x v="0"/>
    <n v="1548.1005929667199"/>
    <n v="1603.8847185229099"/>
    <n v="1492.3164674105201"/>
    <n v="2721"/>
  </r>
  <r>
    <x v="0"/>
    <x v="1"/>
    <x v="1"/>
    <x v="0"/>
    <n v="1277.4375294230899"/>
    <n v="1326.20452352745"/>
    <n v="1228.6705353187201"/>
    <n v="2497"/>
  </r>
  <r>
    <x v="1"/>
    <x v="1"/>
    <x v="1"/>
    <x v="0"/>
    <n v="1176.0362375353"/>
    <n v="1223.73491399965"/>
    <n v="1128.33756107094"/>
    <n v="2236"/>
  </r>
  <r>
    <x v="2"/>
    <x v="1"/>
    <x v="1"/>
    <x v="0"/>
    <n v="1209.5587629730001"/>
    <n v="1256.94842589225"/>
    <n v="1162.1691000537501"/>
    <n v="2401"/>
  </r>
  <r>
    <x v="3"/>
    <x v="1"/>
    <x v="1"/>
    <x v="0"/>
    <n v="1190.17484048854"/>
    <n v="1237.98495951579"/>
    <n v="1142.3647214613"/>
    <n v="2288"/>
  </r>
  <r>
    <x v="4"/>
    <x v="1"/>
    <x v="1"/>
    <x v="0"/>
    <n v="1240.06880866612"/>
    <n v="1287.9495316381301"/>
    <n v="1192.18808569411"/>
    <n v="2445"/>
  </r>
  <r>
    <x v="5"/>
    <x v="1"/>
    <x v="1"/>
    <x v="0"/>
    <n v="1275.2780709962699"/>
    <n v="1323.6743215154099"/>
    <n v="1226.8818204771201"/>
    <n v="2525"/>
  </r>
  <r>
    <x v="6"/>
    <x v="1"/>
    <x v="1"/>
    <x v="0"/>
    <n v="1380.7258617313501"/>
    <n v="1431.5988212689001"/>
    <n v="1329.85290219379"/>
    <n v="2664"/>
  </r>
  <r>
    <x v="7"/>
    <x v="1"/>
    <x v="1"/>
    <x v="0"/>
    <n v="1504.5518263086001"/>
    <n v="1556.4866183798699"/>
    <n v="1452.61703423732"/>
    <n v="2989"/>
  </r>
  <r>
    <x v="8"/>
    <x v="1"/>
    <x v="1"/>
    <x v="0"/>
    <n v="1407.44223209189"/>
    <n v="1458.6942619302899"/>
    <n v="1356.1902022535"/>
    <n v="2712"/>
  </r>
  <r>
    <x v="9"/>
    <x v="1"/>
    <x v="1"/>
    <x v="0"/>
    <n v="1494.8883211308801"/>
    <n v="1546.4785733886599"/>
    <n v="1443.2980688731"/>
    <n v="2946"/>
  </r>
  <r>
    <x v="10"/>
    <x v="2"/>
    <x v="1"/>
    <x v="0"/>
    <n v="1414.47385037662"/>
    <n v="1464.89266918777"/>
    <n v="1364.05503156548"/>
    <n v="2811"/>
  </r>
  <r>
    <x v="11"/>
    <x v="2"/>
    <x v="1"/>
    <x v="0"/>
    <n v="1317.0547743519601"/>
    <n v="1368.3185672879699"/>
    <n v="1265.79098141595"/>
    <n v="2379"/>
  </r>
  <r>
    <x v="0"/>
    <x v="2"/>
    <x v="1"/>
    <x v="0"/>
    <n v="1414.1496164811099"/>
    <n v="1464.3932725842601"/>
    <n v="1363.9059603779499"/>
    <n v="2797"/>
  </r>
  <r>
    <x v="1"/>
    <x v="2"/>
    <x v="1"/>
    <x v="0"/>
    <n v="1326.26457313944"/>
    <n v="1375.88004182538"/>
    <n v="1276.6491044535101"/>
    <n v="2560"/>
  </r>
  <r>
    <x v="2"/>
    <x v="2"/>
    <x v="1"/>
    <x v="0"/>
    <n v="1180.4778112011099"/>
    <n v="1226.77324701104"/>
    <n v="1134.1823753911799"/>
    <n v="2367"/>
  </r>
  <r>
    <x v="12"/>
    <x v="3"/>
    <x v="1"/>
    <x v="0"/>
    <n v="1292.59825347226"/>
    <n v="1301.78222527873"/>
    <n v="1283.41428166579"/>
    <n v="71800"/>
  </r>
  <r>
    <x v="0"/>
    <x v="0"/>
    <x v="2"/>
    <x v="0"/>
    <n v="1260.2142053758701"/>
    <n v="1291.5726771627101"/>
    <n v="1228.85573358903"/>
    <n v="5649"/>
  </r>
  <r>
    <x v="1"/>
    <x v="0"/>
    <x v="2"/>
    <x v="0"/>
    <n v="1786.5917590665599"/>
    <n v="1823.1076055471001"/>
    <n v="1750.07591258602"/>
    <n v="7691"/>
  </r>
  <r>
    <x v="2"/>
    <x v="0"/>
    <x v="2"/>
    <x v="0"/>
    <n v="1297.6506793175299"/>
    <n v="1329.3106186943"/>
    <n v="1265.99073994075"/>
    <n v="5781"/>
  </r>
  <r>
    <x v="3"/>
    <x v="0"/>
    <x v="2"/>
    <x v="0"/>
    <n v="1026.4365967575"/>
    <n v="1055.5784224803199"/>
    <n v="997.29477103469003"/>
    <n v="4443"/>
  </r>
  <r>
    <x v="4"/>
    <x v="0"/>
    <x v="2"/>
    <x v="0"/>
    <n v="1001.32994799676"/>
    <n v="1029.6388563487601"/>
    <n v="973.02103964475896"/>
    <n v="4501"/>
  </r>
  <r>
    <x v="5"/>
    <x v="0"/>
    <x v="2"/>
    <x v="0"/>
    <n v="980.85542057902296"/>
    <n v="1008.9266678569099"/>
    <n v="952.78417330113803"/>
    <n v="4426"/>
  </r>
  <r>
    <x v="6"/>
    <x v="0"/>
    <x v="2"/>
    <x v="0"/>
    <n v="1029.9825739989799"/>
    <n v="1059.05383940614"/>
    <n v="1000.91130859181"/>
    <n v="4486"/>
  </r>
  <r>
    <x v="7"/>
    <x v="0"/>
    <x v="2"/>
    <x v="0"/>
    <n v="1154.83741163949"/>
    <n v="1184.9301147245901"/>
    <n v="1124.7447085543799"/>
    <n v="5208"/>
  </r>
  <r>
    <x v="8"/>
    <x v="0"/>
    <x v="2"/>
    <x v="0"/>
    <n v="1298.6077241866101"/>
    <n v="1330.6695583358101"/>
    <n v="1266.5458900374001"/>
    <n v="5662"/>
  </r>
  <r>
    <x v="9"/>
    <x v="0"/>
    <x v="2"/>
    <x v="0"/>
    <n v="1345.8446062329899"/>
    <n v="1377.9690457782101"/>
    <n v="1313.72016668776"/>
    <n v="6093"/>
  </r>
  <r>
    <x v="10"/>
    <x v="1"/>
    <x v="2"/>
    <x v="0"/>
    <n v="1476.9217168333901"/>
    <n v="1510.1711648836899"/>
    <n v="1443.67226878309"/>
    <n v="6681"/>
  </r>
  <r>
    <x v="11"/>
    <x v="1"/>
    <x v="2"/>
    <x v="0"/>
    <n v="1323.7520383440101"/>
    <n v="1357.2468987284601"/>
    <n v="1290.2571779595701"/>
    <n v="5437"/>
  </r>
  <r>
    <x v="0"/>
    <x v="1"/>
    <x v="2"/>
    <x v="0"/>
    <n v="1085.4228618808199"/>
    <n v="1114.58091117751"/>
    <n v="1056.2648125841399"/>
    <n v="4940"/>
  </r>
  <r>
    <x v="1"/>
    <x v="1"/>
    <x v="2"/>
    <x v="0"/>
    <n v="1009.11857809721"/>
    <n v="1037.75559026771"/>
    <n v="980.481565926705"/>
    <n v="4459"/>
  </r>
  <r>
    <x v="2"/>
    <x v="1"/>
    <x v="2"/>
    <x v="0"/>
    <n v="1031.2131844979499"/>
    <n v="1059.65281493777"/>
    <n v="1002.77355405813"/>
    <n v="4720"/>
  </r>
  <r>
    <x v="3"/>
    <x v="1"/>
    <x v="2"/>
    <x v="0"/>
    <n v="1052.76847248493"/>
    <n v="1081.9245360503601"/>
    <n v="1023.61240891951"/>
    <n v="4667"/>
  </r>
  <r>
    <x v="4"/>
    <x v="1"/>
    <x v="2"/>
    <x v="0"/>
    <n v="1088.8555806146201"/>
    <n v="1117.92417048845"/>
    <n v="1059.7869907407901"/>
    <n v="4986"/>
  </r>
  <r>
    <x v="5"/>
    <x v="1"/>
    <x v="2"/>
    <x v="0"/>
    <n v="1083.6759920014799"/>
    <n v="1112.6481800306899"/>
    <n v="1054.70380397227"/>
    <n v="4973"/>
  </r>
  <r>
    <x v="6"/>
    <x v="1"/>
    <x v="2"/>
    <x v="0"/>
    <n v="1204.6068796852801"/>
    <n v="1235.4996824775701"/>
    <n v="1173.7140768930001"/>
    <n v="5373"/>
  </r>
  <r>
    <x v="7"/>
    <x v="1"/>
    <x v="2"/>
    <x v="0"/>
    <n v="1273.68999531487"/>
    <n v="1304.7987436057599"/>
    <n v="1242.58124702398"/>
    <n v="5876"/>
  </r>
  <r>
    <x v="8"/>
    <x v="1"/>
    <x v="2"/>
    <x v="0"/>
    <n v="1240.7686804607399"/>
    <n v="1272.0182430233001"/>
    <n v="1209.51911789817"/>
    <n v="5534"/>
  </r>
  <r>
    <x v="9"/>
    <x v="1"/>
    <x v="2"/>
    <x v="0"/>
    <n v="1284.44836403921"/>
    <n v="1315.5469748397099"/>
    <n v="1253.34975323872"/>
    <n v="5929"/>
  </r>
  <r>
    <x v="10"/>
    <x v="2"/>
    <x v="2"/>
    <x v="0"/>
    <n v="1234.70975877771"/>
    <n v="1265.2671063087901"/>
    <n v="1204.15241124663"/>
    <n v="5690"/>
  </r>
  <r>
    <x v="11"/>
    <x v="2"/>
    <x v="2"/>
    <x v="0"/>
    <n v="1136.7187372497499"/>
    <n v="1167.7040072760799"/>
    <n v="1105.7334672234199"/>
    <n v="4765"/>
  </r>
  <r>
    <x v="0"/>
    <x v="2"/>
    <x v="2"/>
    <x v="0"/>
    <n v="1204.8369671491701"/>
    <n v="1234.93080370504"/>
    <n v="1174.7431305932901"/>
    <n v="5559"/>
  </r>
  <r>
    <x v="1"/>
    <x v="2"/>
    <x v="2"/>
    <x v="0"/>
    <n v="1153.8827423672201"/>
    <n v="1183.9124615319699"/>
    <n v="1123.85302320246"/>
    <n v="5179"/>
  </r>
  <r>
    <x v="2"/>
    <x v="2"/>
    <x v="2"/>
    <x v="0"/>
    <n v="1034.1209035624699"/>
    <n v="1062.2519738247399"/>
    <n v="1005.98983330019"/>
    <n v="4807"/>
  </r>
  <r>
    <x v="12"/>
    <x v="3"/>
    <x v="2"/>
    <x v="0"/>
    <n v="1108.7519520518599"/>
    <n v="1114.2579502046699"/>
    <n v="1103.2459538990599"/>
    <n v="143515"/>
  </r>
  <r>
    <x v="0"/>
    <x v="0"/>
    <x v="0"/>
    <x v="1"/>
    <n v="47.706814332295203"/>
    <n v="56.086312968726702"/>
    <n v="39.327315695863803"/>
    <n v="125"/>
  </r>
  <r>
    <x v="1"/>
    <x v="0"/>
    <x v="0"/>
    <x v="1"/>
    <n v="479.66073814723302"/>
    <n v="505.75506453438101"/>
    <n v="453.56641176008497"/>
    <n v="1224"/>
  </r>
  <r>
    <x v="2"/>
    <x v="0"/>
    <x v="0"/>
    <x v="1"/>
    <n v="239.355420750034"/>
    <n v="257.72083003954998"/>
    <n v="220.99001146051901"/>
    <n v="632"/>
  </r>
  <r>
    <x v="3"/>
    <x v="0"/>
    <x v="0"/>
    <x v="1"/>
    <n v="44.8192487484841"/>
    <n v="53.055680996715303"/>
    <n v="36.582816500253003"/>
    <n v="114"/>
  </r>
  <r>
    <x v="4"/>
    <x v="0"/>
    <x v="0"/>
    <x v="1"/>
    <n v="9.0759509038953592"/>
    <n v="12.7162098279024"/>
    <n v="5.4356919798883601"/>
    <n v="24"/>
  </r>
  <r>
    <x v="5"/>
    <x v="0"/>
    <x v="0"/>
    <x v="1"/>
    <n v="4.8990197339515396"/>
    <n v="7.5696109510927396"/>
    <n v="2.2284285168103302"/>
    <n v="13"/>
  </r>
  <r>
    <x v="6"/>
    <x v="0"/>
    <x v="0"/>
    <x v="1"/>
    <n v="6.1781329620489496"/>
    <n v="9.2139965032012192"/>
    <n v="3.1422694208966901"/>
    <n v="16"/>
  </r>
  <r>
    <x v="7"/>
    <x v="0"/>
    <x v="0"/>
    <x v="1"/>
    <n v="82.045735575876606"/>
    <n v="92.992134333609499"/>
    <n v="71.099336818143797"/>
    <n v="216"/>
  </r>
  <r>
    <x v="8"/>
    <x v="0"/>
    <x v="0"/>
    <x v="1"/>
    <n v="195.25662839469001"/>
    <n v="212.29797445619599"/>
    <n v="178.21528233318401"/>
    <n v="497"/>
  </r>
  <r>
    <x v="9"/>
    <x v="0"/>
    <x v="0"/>
    <x v="1"/>
    <n v="183.91705215342799"/>
    <n v="200.151252317406"/>
    <n v="167.68285198945"/>
    <n v="487"/>
  </r>
  <r>
    <x v="10"/>
    <x v="1"/>
    <x v="0"/>
    <x v="1"/>
    <n v="333.58985090152299"/>
    <n v="355.29813687972302"/>
    <n v="311.88156492332399"/>
    <n v="880"/>
  </r>
  <r>
    <x v="11"/>
    <x v="1"/>
    <x v="0"/>
    <x v="1"/>
    <n v="221.953712884884"/>
    <n v="240.71491769629199"/>
    <n v="203.19250807347501"/>
    <n v="531"/>
  </r>
  <r>
    <x v="0"/>
    <x v="1"/>
    <x v="0"/>
    <x v="1"/>
    <n v="62.674794922945701"/>
    <n v="72.285118322770401"/>
    <n v="53.064471523121099"/>
    <n v="164"/>
  </r>
  <r>
    <x v="1"/>
    <x v="1"/>
    <x v="0"/>
    <x v="1"/>
    <n v="17.358119008554201"/>
    <n v="22.5057726211691"/>
    <n v="12.210465395939201"/>
    <n v="44"/>
  </r>
  <r>
    <x v="2"/>
    <x v="1"/>
    <x v="0"/>
    <x v="1"/>
    <n v="6.3743454750444704"/>
    <n v="9.4168011435134495"/>
    <n v="3.3318898065754801"/>
    <n v="17"/>
  </r>
  <r>
    <x v="3"/>
    <x v="1"/>
    <x v="0"/>
    <x v="1"/>
    <n v="10.5728019782423"/>
    <n v="14.659737784864801"/>
    <n v="6.4858661716197199"/>
    <n v="26"/>
  </r>
  <r>
    <x v="4"/>
    <x v="1"/>
    <x v="0"/>
    <x v="1"/>
    <n v="30.193702756839901"/>
    <n v="36.923217720277599"/>
    <n v="23.464187793402299"/>
    <n v="78"/>
  </r>
  <r>
    <x v="5"/>
    <x v="1"/>
    <x v="0"/>
    <x v="1"/>
    <n v="33.756473546215702"/>
    <n v="40.796256319758101"/>
    <n v="26.716690772673299"/>
    <n v="89"/>
  </r>
  <r>
    <x v="6"/>
    <x v="1"/>
    <x v="0"/>
    <x v="1"/>
    <n v="99.9437418223214"/>
    <n v="112.198122184721"/>
    <n v="87.689361459921997"/>
    <n v="256"/>
  </r>
  <r>
    <x v="7"/>
    <x v="1"/>
    <x v="0"/>
    <x v="1"/>
    <n v="96.958170086135695"/>
    <n v="108.80817524724399"/>
    <n v="85.108164925026998"/>
    <n v="257"/>
  </r>
  <r>
    <x v="8"/>
    <x v="1"/>
    <x v="0"/>
    <x v="1"/>
    <n v="81.386746713729906"/>
    <n v="92.465762103410896"/>
    <n v="70.307731324048902"/>
    <n v="208"/>
  </r>
  <r>
    <x v="9"/>
    <x v="1"/>
    <x v="0"/>
    <x v="1"/>
    <n v="58.961157864413003"/>
    <n v="68.258776264786505"/>
    <n v="49.663539464039403"/>
    <n v="155"/>
  </r>
  <r>
    <x v="10"/>
    <x v="2"/>
    <x v="0"/>
    <x v="1"/>
    <n v="98.712815412014606"/>
    <n v="110.60134382387599"/>
    <n v="86.824287000153305"/>
    <n v="264"/>
  </r>
  <r>
    <x v="11"/>
    <x v="2"/>
    <x v="0"/>
    <x v="1"/>
    <n v="66.363691922514207"/>
    <n v="76.565787135557201"/>
    <n v="56.161596709471098"/>
    <n v="162"/>
  </r>
  <r>
    <x v="0"/>
    <x v="2"/>
    <x v="0"/>
    <x v="1"/>
    <n v="121.397561803239"/>
    <n v="134.514166146538"/>
    <n v="108.28095745994101"/>
    <n v="326"/>
  </r>
  <r>
    <x v="1"/>
    <x v="2"/>
    <x v="0"/>
    <x v="1"/>
    <n v="95.136400258689306"/>
    <n v="106.91234788041"/>
    <n v="83.360452636968503"/>
    <n v="249"/>
  </r>
  <r>
    <x v="2"/>
    <x v="2"/>
    <x v="0"/>
    <x v="1"/>
    <n v="35.278035120670303"/>
    <n v="42.343175354476003"/>
    <n v="28.212894886864699"/>
    <n v="96"/>
  </r>
  <r>
    <x v="12"/>
    <x v="3"/>
    <x v="0"/>
    <x v="1"/>
    <n v="94.796891546288904"/>
    <n v="96.991126290575806"/>
    <n v="92.602656802002002"/>
    <n v="7150"/>
  </r>
  <r>
    <x v="0"/>
    <x v="0"/>
    <x v="1"/>
    <x v="1"/>
    <n v="87.532341088925705"/>
    <n v="100.894742325655"/>
    <n v="74.169939852195995"/>
    <n v="172"/>
  </r>
  <r>
    <x v="1"/>
    <x v="0"/>
    <x v="1"/>
    <x v="1"/>
    <n v="723.29008012493"/>
    <n v="762.346297509176"/>
    <n v="684.23386274068298"/>
    <n v="1282"/>
  </r>
  <r>
    <x v="2"/>
    <x v="0"/>
    <x v="1"/>
    <x v="1"/>
    <n v="307.803350722"/>
    <n v="333.92336290697301"/>
    <n v="281.68333853702802"/>
    <n v="544"/>
  </r>
  <r>
    <x v="3"/>
    <x v="0"/>
    <x v="1"/>
    <x v="1"/>
    <n v="49.327153187320498"/>
    <n v="60.284100284917102"/>
    <n v="38.370206089723901"/>
    <n v="83"/>
  </r>
  <r>
    <x v="4"/>
    <x v="0"/>
    <x v="1"/>
    <x v="1"/>
    <n v="7.17026114620153"/>
    <n v="11.184225007211399"/>
    <n v="3.1562972851916999"/>
    <n v="13"/>
  </r>
  <r>
    <x v="5"/>
    <x v="0"/>
    <x v="1"/>
    <x v="1"/>
    <n v="3.2153100889197099"/>
    <n v="5.8888327935542"/>
    <n v="0.54178738428522999"/>
    <n v="6"/>
  </r>
  <r>
    <x v="6"/>
    <x v="0"/>
    <x v="1"/>
    <x v="1"/>
    <n v="15.2737657471506"/>
    <n v="21.073729891086298"/>
    <n v="9.4738016032148202"/>
    <n v="28"/>
  </r>
  <r>
    <x v="7"/>
    <x v="0"/>
    <x v="1"/>
    <x v="1"/>
    <n v="139.24600022174999"/>
    <n v="156.103745375637"/>
    <n v="122.388255067863"/>
    <n v="271"/>
  </r>
  <r>
    <x v="8"/>
    <x v="0"/>
    <x v="1"/>
    <x v="1"/>
    <n v="319.16485796922001"/>
    <n v="345.474274464507"/>
    <n v="292.85544147393301"/>
    <n v="579"/>
  </r>
  <r>
    <x v="9"/>
    <x v="0"/>
    <x v="1"/>
    <x v="1"/>
    <n v="280.938754204872"/>
    <n v="305.16183531504498"/>
    <n v="256.71567309469901"/>
    <n v="529"/>
  </r>
  <r>
    <x v="10"/>
    <x v="1"/>
    <x v="1"/>
    <x v="1"/>
    <n v="470.78212312124901"/>
    <n v="501.69025376695902"/>
    <n v="439.87399247553901"/>
    <n v="895"/>
  </r>
  <r>
    <x v="11"/>
    <x v="1"/>
    <x v="1"/>
    <x v="1"/>
    <n v="311.44343748807398"/>
    <n v="338.00628260945803"/>
    <n v="284.88059236668897"/>
    <n v="542"/>
  </r>
  <r>
    <x v="0"/>
    <x v="1"/>
    <x v="1"/>
    <x v="1"/>
    <n v="81.414849664571094"/>
    <n v="94.339271191230495"/>
    <n v="68.490428137911707"/>
    <n v="161"/>
  </r>
  <r>
    <x v="1"/>
    <x v="1"/>
    <x v="1"/>
    <x v="1"/>
    <n v="24.974507872082601"/>
    <n v="32.324297992314598"/>
    <n v="17.6247177518506"/>
    <n v="47"/>
  </r>
  <r>
    <x v="2"/>
    <x v="1"/>
    <x v="1"/>
    <x v="1"/>
    <n v="5.5924305602970099"/>
    <n v="8.9702693784627492"/>
    <n v="2.2145917421312702"/>
    <n v="11"/>
  </r>
  <r>
    <x v="3"/>
    <x v="1"/>
    <x v="1"/>
    <x v="1"/>
    <n v="20.7799296720552"/>
    <n v="27.339650775053101"/>
    <n v="14.2202085690573"/>
    <n v="40"/>
  </r>
  <r>
    <x v="4"/>
    <x v="1"/>
    <x v="1"/>
    <x v="1"/>
    <n v="65.9987678975329"/>
    <n v="77.590567686519705"/>
    <n v="54.406968108546202"/>
    <n v="131"/>
  </r>
  <r>
    <x v="5"/>
    <x v="1"/>
    <x v="1"/>
    <x v="1"/>
    <n v="61.560800583350101"/>
    <n v="72.593206793888797"/>
    <n v="50.528394372811498"/>
    <n v="125"/>
  </r>
  <r>
    <x v="6"/>
    <x v="1"/>
    <x v="1"/>
    <x v="1"/>
    <n v="172.66258324719101"/>
    <n v="191.561040049415"/>
    <n v="153.76412644496801"/>
    <n v="332"/>
  </r>
  <r>
    <x v="7"/>
    <x v="1"/>
    <x v="1"/>
    <x v="1"/>
    <n v="167.41962292387001"/>
    <n v="185.67876859307"/>
    <n v="149.16047725467001"/>
    <n v="334"/>
  </r>
  <r>
    <x v="8"/>
    <x v="1"/>
    <x v="1"/>
    <x v="1"/>
    <n v="119.408827274849"/>
    <n v="134.969490496058"/>
    <n v="103.84816405364001"/>
    <n v="235"/>
  </r>
  <r>
    <x v="9"/>
    <x v="1"/>
    <x v="1"/>
    <x v="1"/>
    <n v="81.023164995292305"/>
    <n v="93.873600041136399"/>
    <n v="68.172729949448097"/>
    <n v="161"/>
  </r>
  <r>
    <x v="10"/>
    <x v="2"/>
    <x v="1"/>
    <x v="1"/>
    <n v="143.495237418073"/>
    <n v="161.04594678289001"/>
    <n v="125.944528053257"/>
    <n v="267"/>
  </r>
  <r>
    <x v="11"/>
    <x v="2"/>
    <x v="1"/>
    <x v="1"/>
    <n v="102.835424882288"/>
    <n v="118.207223063207"/>
    <n v="87.463626701369094"/>
    <n v="179"/>
  </r>
  <r>
    <x v="0"/>
    <x v="2"/>
    <x v="1"/>
    <x v="1"/>
    <n v="187.64589874738601"/>
    <n v="207.58075789053601"/>
    <n v="167.71103960423699"/>
    <n v="350"/>
  </r>
  <r>
    <x v="1"/>
    <x v="2"/>
    <x v="1"/>
    <x v="1"/>
    <n v="135.99662820863"/>
    <n v="153.316220394407"/>
    <n v="118.677036022853"/>
    <n v="246"/>
  </r>
  <r>
    <x v="2"/>
    <x v="2"/>
    <x v="1"/>
    <x v="1"/>
    <n v="60.333732014404902"/>
    <n v="71.438605563538204"/>
    <n v="49.2288584652715"/>
    <n v="118"/>
  </r>
  <r>
    <x v="12"/>
    <x v="3"/>
    <x v="1"/>
    <x v="1"/>
    <n v="142.10239595208299"/>
    <n v="145.34759036521501"/>
    <n v="138.85720153895201"/>
    <n v="7681"/>
  </r>
  <r>
    <x v="0"/>
    <x v="0"/>
    <x v="2"/>
    <x v="1"/>
    <n v="65.339650782017998"/>
    <n v="72.791562879970201"/>
    <n v="57.887738684065802"/>
    <n v="297"/>
  </r>
  <r>
    <x v="1"/>
    <x v="0"/>
    <x v="2"/>
    <x v="1"/>
    <n v="584.93638233340596"/>
    <n v="607.17167487329402"/>
    <n v="562.70108979351903"/>
    <n v="2506"/>
  </r>
  <r>
    <x v="2"/>
    <x v="0"/>
    <x v="2"/>
    <x v="1"/>
    <n v="268.67248326451403"/>
    <n v="283.81464370715003"/>
    <n v="253.530322821879"/>
    <n v="1176"/>
  </r>
  <r>
    <x v="3"/>
    <x v="0"/>
    <x v="2"/>
    <x v="1"/>
    <n v="46.698492409714"/>
    <n v="53.241191135018099"/>
    <n v="40.1557936844099"/>
    <n v="197"/>
  </r>
  <r>
    <x v="4"/>
    <x v="0"/>
    <x v="2"/>
    <x v="1"/>
    <n v="8.3989682489677797"/>
    <n v="11.1223251160825"/>
    <n v="5.6756113818530496"/>
    <n v="37"/>
  </r>
  <r>
    <x v="5"/>
    <x v="0"/>
    <x v="2"/>
    <x v="1"/>
    <n v="4.3265444608950601"/>
    <n v="6.2869449172535399"/>
    <n v="2.3661440045365798"/>
    <n v="19"/>
  </r>
  <r>
    <x v="6"/>
    <x v="0"/>
    <x v="2"/>
    <x v="1"/>
    <n v="10.132384585155201"/>
    <n v="13.142469694061001"/>
    <n v="7.1222994762494203"/>
    <n v="44"/>
  </r>
  <r>
    <x v="7"/>
    <x v="0"/>
    <x v="2"/>
    <x v="1"/>
    <n v="106.192379060077"/>
    <n v="115.631666419166"/>
    <n v="96.753091700987198"/>
    <n v="487"/>
  </r>
  <r>
    <x v="8"/>
    <x v="0"/>
    <x v="2"/>
    <x v="1"/>
    <n v="247.66902405734501"/>
    <n v="262.36422250326899"/>
    <n v="232.97382561142101"/>
    <n v="1076"/>
  </r>
  <r>
    <x v="9"/>
    <x v="0"/>
    <x v="2"/>
    <x v="1"/>
    <n v="224.62508863144899"/>
    <n v="238.35214372098301"/>
    <n v="210.898033541915"/>
    <n v="1016"/>
  </r>
  <r>
    <x v="10"/>
    <x v="1"/>
    <x v="2"/>
    <x v="1"/>
    <n v="392.28611785828701"/>
    <n v="410.25961336107099"/>
    <n v="374.31262235550298"/>
    <n v="1775"/>
  </r>
  <r>
    <x v="11"/>
    <x v="1"/>
    <x v="2"/>
    <x v="1"/>
    <n v="260.889433946091"/>
    <n v="276.40777620024397"/>
    <n v="245.37109169193801"/>
    <n v="1073"/>
  </r>
  <r>
    <x v="0"/>
    <x v="1"/>
    <x v="2"/>
    <x v="1"/>
    <n v="70.549967831232607"/>
    <n v="78.244303656674106"/>
    <n v="62.8556320057912"/>
    <n v="325"/>
  </r>
  <r>
    <x v="1"/>
    <x v="1"/>
    <x v="2"/>
    <x v="1"/>
    <n v="20.626934031178799"/>
    <n v="24.887065840518702"/>
    <n v="16.3668022218388"/>
    <n v="91"/>
  </r>
  <r>
    <x v="2"/>
    <x v="1"/>
    <x v="2"/>
    <x v="1"/>
    <n v="6.0540615625879699"/>
    <n v="8.3085713468055005"/>
    <n v="3.79955177837045"/>
    <n v="28"/>
  </r>
  <r>
    <x v="3"/>
    <x v="1"/>
    <x v="2"/>
    <x v="1"/>
    <n v="14.706490014606899"/>
    <n v="18.2674201795997"/>
    <n v="11.1455598496142"/>
    <n v="66"/>
  </r>
  <r>
    <x v="4"/>
    <x v="1"/>
    <x v="2"/>
    <x v="1"/>
    <n v="45.1559711684299"/>
    <n v="51.300176769240103"/>
    <n v="39.011765567619598"/>
    <n v="209"/>
  </r>
  <r>
    <x v="5"/>
    <x v="1"/>
    <x v="2"/>
    <x v="1"/>
    <n v="45.9570827520484"/>
    <n v="52.135161225204897"/>
    <n v="39.779004278892003"/>
    <n v="214"/>
  </r>
  <r>
    <x v="6"/>
    <x v="1"/>
    <x v="2"/>
    <x v="1"/>
    <n v="130.95815877218101"/>
    <n v="141.54478780073001"/>
    <n v="120.371529743632"/>
    <n v="588"/>
  </r>
  <r>
    <x v="7"/>
    <x v="1"/>
    <x v="2"/>
    <x v="1"/>
    <n v="127.665813798302"/>
    <n v="137.95754001837901"/>
    <n v="117.374087578226"/>
    <n v="591"/>
  </r>
  <r>
    <x v="8"/>
    <x v="1"/>
    <x v="2"/>
    <x v="1"/>
    <n v="97.819066682829302"/>
    <n v="106.939516767402"/>
    <n v="88.698616598256706"/>
    <n v="443"/>
  </r>
  <r>
    <x v="9"/>
    <x v="1"/>
    <x v="2"/>
    <x v="1"/>
    <n v="68.093989393648698"/>
    <n v="75.6216442444736"/>
    <n v="60.566334542823803"/>
    <n v="316"/>
  </r>
  <r>
    <x v="10"/>
    <x v="2"/>
    <x v="2"/>
    <x v="1"/>
    <n v="116.44960900638"/>
    <n v="126.336247725196"/>
    <n v="106.562970287564"/>
    <n v="531"/>
  </r>
  <r>
    <x v="11"/>
    <x v="2"/>
    <x v="2"/>
    <x v="1"/>
    <n v="82.505390470857705"/>
    <n v="91.263194023905598"/>
    <n v="73.747586917809897"/>
    <n v="341"/>
  </r>
  <r>
    <x v="0"/>
    <x v="2"/>
    <x v="2"/>
    <x v="1"/>
    <n v="147.79339140456599"/>
    <n v="158.88572093365499"/>
    <n v="136.701061875476"/>
    <n v="676"/>
  </r>
  <r>
    <x v="1"/>
    <x v="2"/>
    <x v="2"/>
    <x v="1"/>
    <n v="111.768362993241"/>
    <n v="121.59201889760099"/>
    <n v="101.944707088881"/>
    <n v="495"/>
  </r>
  <r>
    <x v="2"/>
    <x v="2"/>
    <x v="2"/>
    <x v="1"/>
    <n v="45.958722090575201"/>
    <n v="52.1297985844135"/>
    <n v="39.787645596736901"/>
    <n v="214"/>
  </r>
  <r>
    <x v="12"/>
    <x v="3"/>
    <x v="2"/>
    <x v="1"/>
    <n v="114.93990476705601"/>
    <n v="116.78930201674299"/>
    <n v="113.090507517368"/>
    <n v="14831"/>
  </r>
  <r>
    <x v="0"/>
    <x v="0"/>
    <x v="0"/>
    <x v="2"/>
    <n v="42.699586326723498"/>
    <n v="50.624096961616402"/>
    <n v="34.7750756918307"/>
    <n v="112"/>
  </r>
  <r>
    <x v="1"/>
    <x v="0"/>
    <x v="0"/>
    <x v="2"/>
    <n v="461.48784139180299"/>
    <n v="487.09281465205999"/>
    <n v="435.88286813154599"/>
    <n v="1178"/>
  </r>
  <r>
    <x v="2"/>
    <x v="0"/>
    <x v="0"/>
    <x v="2"/>
    <n v="216.14141428412299"/>
    <n v="233.59720940244699"/>
    <n v="198.68561916579799"/>
    <n v="571"/>
  </r>
  <r>
    <x v="3"/>
    <x v="0"/>
    <x v="0"/>
    <x v="2"/>
    <n v="35.686297841501101"/>
    <n v="43.029425340877197"/>
    <n v="28.343170342125099"/>
    <n v="91"/>
  </r>
  <r>
    <x v="4"/>
    <x v="0"/>
    <x v="0"/>
    <x v="2"/>
    <n v="4.1298451597540797"/>
    <n v="6.5763996155259097"/>
    <n v="1.68329070398225"/>
    <n v="11"/>
  </r>
  <r>
    <x v="5"/>
    <x v="0"/>
    <x v="0"/>
    <x v="2"/>
    <n v="3.05252899182425"/>
    <n v="5.1749166328135603"/>
    <n v="0.93014135083494098"/>
    <n v="8"/>
  </r>
  <r>
    <x v="6"/>
    <x v="0"/>
    <x v="0"/>
    <x v="2"/>
    <n v="4.61647389555214"/>
    <n v="7.2375616274249799"/>
    <n v="1.99538616367931"/>
    <n v="12"/>
  </r>
  <r>
    <x v="7"/>
    <x v="0"/>
    <x v="0"/>
    <x v="2"/>
    <n v="71.419094244233406"/>
    <n v="81.635594731509201"/>
    <n v="61.202593756957697"/>
    <n v="188"/>
  </r>
  <r>
    <x v="8"/>
    <x v="0"/>
    <x v="0"/>
    <x v="2"/>
    <n v="167.99812232298899"/>
    <n v="183.82951418884701"/>
    <n v="152.166730457131"/>
    <n v="427"/>
  </r>
  <r>
    <x v="9"/>
    <x v="0"/>
    <x v="0"/>
    <x v="2"/>
    <n v="151.91317210009899"/>
    <n v="166.69433358673299"/>
    <n v="137.13201061346399"/>
    <n v="402"/>
  </r>
  <r>
    <x v="10"/>
    <x v="1"/>
    <x v="0"/>
    <x v="2"/>
    <n v="285.78969322324201"/>
    <n v="305.909488225865"/>
    <n v="265.66989822061998"/>
    <n v="755"/>
  </r>
  <r>
    <x v="11"/>
    <x v="1"/>
    <x v="0"/>
    <x v="2"/>
    <n v="187.56039128938099"/>
    <n v="204.854706614436"/>
    <n v="170.26607596432501"/>
    <n v="448"/>
  </r>
  <r>
    <x v="0"/>
    <x v="1"/>
    <x v="0"/>
    <x v="2"/>
    <n v="48.420154916574198"/>
    <n v="56.861706433363103"/>
    <n v="39.9786033997853"/>
    <n v="127"/>
  </r>
  <r>
    <x v="1"/>
    <x v="1"/>
    <x v="0"/>
    <x v="2"/>
    <n v="11.126687990006101"/>
    <n v="15.265801898221699"/>
    <n v="6.9875740817904397"/>
    <n v="28"/>
  </r>
  <r>
    <x v="2"/>
    <x v="1"/>
    <x v="0"/>
    <x v="2"/>
    <n v="4.6681752110496904"/>
    <n v="7.3176100604966399"/>
    <n v="2.0187403616027502"/>
    <n v="12"/>
  </r>
  <r>
    <x v="3"/>
    <x v="1"/>
    <x v="0"/>
    <x v="2"/>
    <n v="7.4110846039185203"/>
    <n v="10.8583089820384"/>
    <n v="3.96386022579859"/>
    <n v="18"/>
  </r>
  <r>
    <x v="4"/>
    <x v="1"/>
    <x v="0"/>
    <x v="2"/>
    <n v="25.0821561702911"/>
    <n v="31.2100758987315"/>
    <n v="18.9542364418507"/>
    <n v="65"/>
  </r>
  <r>
    <x v="5"/>
    <x v="1"/>
    <x v="0"/>
    <x v="2"/>
    <n v="27.970752835596201"/>
    <n v="34.368728848841698"/>
    <n v="21.572776822350601"/>
    <n v="74"/>
  </r>
  <r>
    <x v="6"/>
    <x v="1"/>
    <x v="0"/>
    <x v="2"/>
    <n v="83.626740343591905"/>
    <n v="94.847539649449999"/>
    <n v="72.405941037733797"/>
    <n v="214"/>
  </r>
  <r>
    <x v="7"/>
    <x v="1"/>
    <x v="0"/>
    <x v="2"/>
    <n v="80.894705736616203"/>
    <n v="91.7099764081443"/>
    <n v="70.079435065088006"/>
    <n v="215"/>
  </r>
  <r>
    <x v="8"/>
    <x v="1"/>
    <x v="0"/>
    <x v="2"/>
    <n v="61.6526872146964"/>
    <n v="71.321060505320304"/>
    <n v="51.984313924072602"/>
    <n v="157"/>
  </r>
  <r>
    <x v="9"/>
    <x v="1"/>
    <x v="0"/>
    <x v="2"/>
    <n v="46.037209840754898"/>
    <n v="54.2574853462486"/>
    <n v="37.816934335261202"/>
    <n v="121"/>
  </r>
  <r>
    <x v="10"/>
    <x v="2"/>
    <x v="0"/>
    <x v="2"/>
    <n v="62.9457904624592"/>
    <n v="72.434245634918199"/>
    <n v="53.457335290000202"/>
    <n v="169"/>
  </r>
  <r>
    <x v="11"/>
    <x v="2"/>
    <x v="0"/>
    <x v="2"/>
    <n v="37.594782346351501"/>
    <n v="45.271898474326498"/>
    <n v="29.9176662183765"/>
    <n v="92"/>
  </r>
  <r>
    <x v="0"/>
    <x v="2"/>
    <x v="0"/>
    <x v="2"/>
    <n v="66.909156857552702"/>
    <n v="76.6326397654787"/>
    <n v="57.185673949626597"/>
    <n v="181"/>
  </r>
  <r>
    <x v="1"/>
    <x v="2"/>
    <x v="0"/>
    <x v="2"/>
    <n v="55.753224431047897"/>
    <n v="64.781674387791597"/>
    <n v="46.724774474304297"/>
    <n v="146"/>
  </r>
  <r>
    <x v="2"/>
    <x v="2"/>
    <x v="0"/>
    <x v="2"/>
    <n v="18.6243759036666"/>
    <n v="23.746254458946801"/>
    <n v="13.502497348386401"/>
    <n v="51"/>
  </r>
  <r>
    <x v="12"/>
    <x v="3"/>
    <x v="0"/>
    <x v="2"/>
    <n v="77.793320691219293"/>
    <n v="79.781450693403301"/>
    <n v="75.8051906890353"/>
    <n v="5873"/>
  </r>
  <r>
    <x v="0"/>
    <x v="0"/>
    <x v="1"/>
    <x v="2"/>
    <n v="78.725895025811298"/>
    <n v="91.483842108957305"/>
    <n v="65.967947942665305"/>
    <n v="153"/>
  </r>
  <r>
    <x v="1"/>
    <x v="0"/>
    <x v="1"/>
    <x v="2"/>
    <n v="698.47120019695797"/>
    <n v="736.92789507640703"/>
    <n v="660.01450531750902"/>
    <n v="1235"/>
  </r>
  <r>
    <x v="2"/>
    <x v="0"/>
    <x v="1"/>
    <x v="2"/>
    <n v="280.19664408822098"/>
    <n v="305.188501699033"/>
    <n v="255.20478647741001"/>
    <n v="494"/>
  </r>
  <r>
    <x v="3"/>
    <x v="0"/>
    <x v="1"/>
    <x v="2"/>
    <n v="36.292456683096603"/>
    <n v="45.776177431120701"/>
    <n v="26.808735935072399"/>
    <n v="60"/>
  </r>
  <r>
    <x v="4"/>
    <x v="0"/>
    <x v="1"/>
    <x v="2"/>
    <n v="2.8983536775399399"/>
    <n v="5.5137527286758203"/>
    <n v="0.28295462640406099"/>
    <n v="5"/>
  </r>
  <r>
    <x v="5"/>
    <x v="0"/>
    <x v="1"/>
    <x v="2"/>
    <n v="0.48927820857290499"/>
    <n v="1.4481696506630299"/>
    <n v="-0.46961323351721901"/>
    <n v="1"/>
  </r>
  <r>
    <x v="6"/>
    <x v="0"/>
    <x v="1"/>
    <x v="2"/>
    <n v="12.824370912350201"/>
    <n v="18.209016500335402"/>
    <n v="7.4397253243650603"/>
    <n v="23"/>
  </r>
  <r>
    <x v="7"/>
    <x v="0"/>
    <x v="1"/>
    <x v="2"/>
    <n v="129.71200242811801"/>
    <n v="146.00740879715499"/>
    <n v="113.41659605908001"/>
    <n v="252"/>
  </r>
  <r>
    <x v="8"/>
    <x v="0"/>
    <x v="1"/>
    <x v="2"/>
    <n v="279.72217818373502"/>
    <n v="304.42296506488498"/>
    <n v="255.02139130258601"/>
    <n v="507"/>
  </r>
  <r>
    <x v="9"/>
    <x v="0"/>
    <x v="1"/>
    <x v="2"/>
    <n v="237.448812882417"/>
    <n v="259.79268292557902"/>
    <n v="215.10494283925399"/>
    <n v="446"/>
  </r>
  <r>
    <x v="10"/>
    <x v="1"/>
    <x v="1"/>
    <x v="2"/>
    <n v="419.61377048006"/>
    <n v="448.90509009521298"/>
    <n v="390.32245086490701"/>
    <n v="796"/>
  </r>
  <r>
    <x v="11"/>
    <x v="1"/>
    <x v="1"/>
    <x v="2"/>
    <n v="254.39830677393201"/>
    <n v="278.43615143846199"/>
    <n v="230.36046210940199"/>
    <n v="444"/>
  </r>
  <r>
    <x v="0"/>
    <x v="1"/>
    <x v="1"/>
    <x v="2"/>
    <n v="57.724106682087502"/>
    <n v="68.655831118829198"/>
    <n v="46.792382245345699"/>
    <n v="114"/>
  </r>
  <r>
    <x v="1"/>
    <x v="1"/>
    <x v="1"/>
    <x v="2"/>
    <n v="13.613685219609"/>
    <n v="18.868241245764601"/>
    <n v="8.35912919345337"/>
    <n v="27"/>
  </r>
  <r>
    <x v="2"/>
    <x v="1"/>
    <x v="1"/>
    <x v="2"/>
    <n v="3.0722976911573001"/>
    <n v="5.6270529393624003"/>
    <n v="0.51754244295219198"/>
    <n v="6"/>
  </r>
  <r>
    <x v="3"/>
    <x v="1"/>
    <x v="1"/>
    <x v="2"/>
    <n v="18.239604368965502"/>
    <n v="24.408890004941899"/>
    <n v="12.070318732989101"/>
    <n v="35"/>
  </r>
  <r>
    <x v="4"/>
    <x v="1"/>
    <x v="1"/>
    <x v="2"/>
    <n v="55.028265577385"/>
    <n v="65.579673464473998"/>
    <n v="44.476857690296001"/>
    <n v="110"/>
  </r>
  <r>
    <x v="5"/>
    <x v="1"/>
    <x v="1"/>
    <x v="2"/>
    <n v="51.920753770923596"/>
    <n v="62.089417962392702"/>
    <n v="41.752089579454598"/>
    <n v="105"/>
  </r>
  <r>
    <x v="6"/>
    <x v="1"/>
    <x v="1"/>
    <x v="2"/>
    <n v="149.53666282407701"/>
    <n v="167.15955212420801"/>
    <n v="131.91377352394699"/>
    <n v="287"/>
  </r>
  <r>
    <x v="7"/>
    <x v="1"/>
    <x v="1"/>
    <x v="2"/>
    <n v="142.13244723390201"/>
    <n v="158.94864122467999"/>
    <n v="125.316253243124"/>
    <n v="284"/>
  </r>
  <r>
    <x v="8"/>
    <x v="1"/>
    <x v="1"/>
    <x v="2"/>
    <n v="90.906852307003405"/>
    <n v="104.36824305312101"/>
    <n v="77.445461560885306"/>
    <n v="182"/>
  </r>
  <r>
    <x v="9"/>
    <x v="1"/>
    <x v="1"/>
    <x v="2"/>
    <n v="60.446495644078297"/>
    <n v="71.4996092229525"/>
    <n v="49.393382065204101"/>
    <n v="121"/>
  </r>
  <r>
    <x v="10"/>
    <x v="2"/>
    <x v="1"/>
    <x v="2"/>
    <n v="99.649974077254299"/>
    <n v="114.376080051697"/>
    <n v="84.923868102811696"/>
    <n v="184"/>
  </r>
  <r>
    <x v="11"/>
    <x v="2"/>
    <x v="1"/>
    <x v="2"/>
    <n v="60.223359532538602"/>
    <n v="72.225989406091202"/>
    <n v="48.220729658986102"/>
    <n v="102"/>
  </r>
  <r>
    <x v="0"/>
    <x v="2"/>
    <x v="1"/>
    <x v="2"/>
    <n v="118.68199035481901"/>
    <n v="134.80114509815999"/>
    <n v="102.562835611477"/>
    <n v="216"/>
  </r>
  <r>
    <x v="1"/>
    <x v="2"/>
    <x v="1"/>
    <x v="2"/>
    <n v="76.497437038220696"/>
    <n v="89.803652380829107"/>
    <n v="63.191221695612299"/>
    <n v="133"/>
  </r>
  <r>
    <x v="2"/>
    <x v="2"/>
    <x v="1"/>
    <x v="2"/>
    <n v="33.4848679116553"/>
    <n v="41.904143208680097"/>
    <n v="25.065592614630599"/>
    <n v="64"/>
  </r>
  <r>
    <x v="12"/>
    <x v="3"/>
    <x v="1"/>
    <x v="2"/>
    <n v="118.446510707947"/>
    <n v="121.41718643345899"/>
    <n v="115.475834982435"/>
    <n v="6386"/>
  </r>
  <r>
    <x v="0"/>
    <x v="0"/>
    <x v="2"/>
    <x v="2"/>
    <n v="58.542248003888702"/>
    <n v="65.612356736225806"/>
    <n v="51.472139271551598"/>
    <n v="265"/>
  </r>
  <r>
    <x v="1"/>
    <x v="0"/>
    <x v="2"/>
    <x v="2"/>
    <n v="563.55666527844903"/>
    <n v="585.40249334406997"/>
    <n v="541.71083721282901"/>
    <n v="2413"/>
  </r>
  <r>
    <x v="2"/>
    <x v="0"/>
    <x v="2"/>
    <x v="2"/>
    <n v="243.841025146443"/>
    <n v="258.29669378250298"/>
    <n v="229.38535651038401"/>
    <n v="1065"/>
  </r>
  <r>
    <x v="3"/>
    <x v="0"/>
    <x v="2"/>
    <x v="2"/>
    <n v="35.930248226248402"/>
    <n v="41.683880239481297"/>
    <n v="30.1766162130155"/>
    <n v="151"/>
  </r>
  <r>
    <x v="4"/>
    <x v="0"/>
    <x v="2"/>
    <x v="2"/>
    <n v="3.64144801557471"/>
    <n v="5.4379386325086196"/>
    <n v="1.8449573986407899"/>
    <n v="16"/>
  </r>
  <r>
    <x v="5"/>
    <x v="0"/>
    <x v="2"/>
    <x v="2"/>
    <n v="2.0889565149344702"/>
    <n v="3.4629843984041901"/>
    <n v="0.71492863146475305"/>
    <n v="9"/>
  </r>
  <r>
    <x v="6"/>
    <x v="0"/>
    <x v="2"/>
    <x v="2"/>
    <n v="8.0895970349053208"/>
    <n v="10.783685835159201"/>
    <n v="5.3955082346514898"/>
    <n v="35"/>
  </r>
  <r>
    <x v="7"/>
    <x v="0"/>
    <x v="2"/>
    <x v="2"/>
    <n v="96.074497068432805"/>
    <n v="105.06244603755999"/>
    <n v="87.086548099305901"/>
    <n v="440"/>
  </r>
  <r>
    <x v="8"/>
    <x v="0"/>
    <x v="2"/>
    <x v="2"/>
    <n v="215.36490786159601"/>
    <n v="229.097511035401"/>
    <n v="201.63230468779199"/>
    <n v="934"/>
  </r>
  <r>
    <x v="9"/>
    <x v="0"/>
    <x v="2"/>
    <x v="2"/>
    <n v="187.64773664109799"/>
    <n v="200.22258061062399"/>
    <n v="175.072892671571"/>
    <n v="848"/>
  </r>
  <r>
    <x v="10"/>
    <x v="1"/>
    <x v="2"/>
    <x v="2"/>
    <n v="342.97698810921599"/>
    <n v="359.82804171749501"/>
    <n v="326.12593450093698"/>
    <n v="1551"/>
  </r>
  <r>
    <x v="11"/>
    <x v="1"/>
    <x v="2"/>
    <x v="2"/>
    <n v="216.716964488315"/>
    <n v="230.88617371183301"/>
    <n v="202.547755264796"/>
    <n v="892"/>
  </r>
  <r>
    <x v="0"/>
    <x v="1"/>
    <x v="2"/>
    <x v="2"/>
    <n v="52.471820025391999"/>
    <n v="59.122475392985699"/>
    <n v="45.821164657798299"/>
    <n v="241"/>
  </r>
  <r>
    <x v="1"/>
    <x v="1"/>
    <x v="2"/>
    <x v="2"/>
    <n v="12.3047867913292"/>
    <n v="15.574181397562899"/>
    <n v="9.0353921850955405"/>
    <n v="55"/>
  </r>
  <r>
    <x v="2"/>
    <x v="1"/>
    <x v="2"/>
    <x v="2"/>
    <n v="3.9540439753316901"/>
    <n v="5.7940258151943898"/>
    <n v="2.1140621354689899"/>
    <n v="18"/>
  </r>
  <r>
    <x v="3"/>
    <x v="1"/>
    <x v="2"/>
    <x v="2"/>
    <n v="11.7563941116822"/>
    <n v="14.932774923340499"/>
    <n v="8.5800133000238699"/>
    <n v="53"/>
  </r>
  <r>
    <x v="4"/>
    <x v="1"/>
    <x v="2"/>
    <x v="2"/>
    <n v="37.592768439083898"/>
    <n v="43.184159705111199"/>
    <n v="32.001377173056497"/>
    <n v="175"/>
  </r>
  <r>
    <x v="5"/>
    <x v="1"/>
    <x v="2"/>
    <x v="2"/>
    <n v="38.518069608398001"/>
    <n v="44.1823612518278"/>
    <n v="32.853777964968103"/>
    <n v="179"/>
  </r>
  <r>
    <x v="6"/>
    <x v="1"/>
    <x v="2"/>
    <x v="2"/>
    <n v="111.562872000794"/>
    <n v="121.340125848874"/>
    <n v="101.785618152715"/>
    <n v="501"/>
  </r>
  <r>
    <x v="7"/>
    <x v="1"/>
    <x v="2"/>
    <x v="2"/>
    <n v="107.62458856838499"/>
    <n v="117.072473963246"/>
    <n v="98.176703173523293"/>
    <n v="499"/>
  </r>
  <r>
    <x v="8"/>
    <x v="1"/>
    <x v="2"/>
    <x v="2"/>
    <n v="74.962040570357601"/>
    <n v="82.958759169666095"/>
    <n v="66.965321971049093"/>
    <n v="339"/>
  </r>
  <r>
    <x v="9"/>
    <x v="1"/>
    <x v="2"/>
    <x v="2"/>
    <n v="51.8786501501149"/>
    <n v="58.435084343394301"/>
    <n v="45.3222159568355"/>
    <n v="242"/>
  </r>
  <r>
    <x v="10"/>
    <x v="2"/>
    <x v="2"/>
    <x v="2"/>
    <n v="77.633427983403294"/>
    <n v="85.734496869874903"/>
    <n v="69.5323590969317"/>
    <n v="353"/>
  </r>
  <r>
    <x v="11"/>
    <x v="2"/>
    <x v="2"/>
    <x v="2"/>
    <n v="47.376238421929301"/>
    <n v="54.057789359158001"/>
    <n v="40.694687484700701"/>
    <n v="194"/>
  </r>
  <r>
    <x v="0"/>
    <x v="2"/>
    <x v="2"/>
    <x v="2"/>
    <n v="87.605521525566104"/>
    <n v="96.210586723132096"/>
    <n v="79.000456328000098"/>
    <n v="397"/>
  </r>
  <r>
    <x v="1"/>
    <x v="2"/>
    <x v="2"/>
    <x v="2"/>
    <n v="63.6023844289303"/>
    <n v="71.068736075251394"/>
    <n v="56.136032782609199"/>
    <n v="279"/>
  </r>
  <r>
    <x v="2"/>
    <x v="2"/>
    <x v="2"/>
    <x v="2"/>
    <n v="24.947891722013299"/>
    <n v="29.523895102305101"/>
    <n v="20.371888341721501"/>
    <n v="115"/>
  </r>
  <r>
    <x v="12"/>
    <x v="3"/>
    <x v="2"/>
    <x v="2"/>
    <n v="95.120654305619695"/>
    <n v="96.805628459695399"/>
    <n v="93.435680151544005"/>
    <n v="12259"/>
  </r>
</pivotCacheRecords>
</file>

<file path=xl/pivotCache/pivotCacheRecords2.xml><?xml version="1.0" encoding="utf-8"?>
<pivotCacheRecords xmlns="http://schemas.openxmlformats.org/spreadsheetml/2006/main" xmlns:r="http://schemas.openxmlformats.org/officeDocument/2006/relationships" count="63">
  <r>
    <x v="0"/>
    <x v="0"/>
    <x v="0"/>
    <n v="717"/>
    <n v="1"/>
  </r>
  <r>
    <x v="0"/>
    <x v="0"/>
    <x v="1"/>
    <n v="133"/>
    <n v="0.18549511854951187"/>
  </r>
  <r>
    <x v="0"/>
    <x v="0"/>
    <x v="2"/>
    <n v="66"/>
    <n v="9.2050209205020925E-2"/>
  </r>
  <r>
    <x v="0"/>
    <x v="0"/>
    <x v="3"/>
    <n v="60"/>
    <n v="8.3682008368200833E-2"/>
  </r>
  <r>
    <x v="0"/>
    <x v="0"/>
    <x v="4"/>
    <n v="51"/>
    <n v="7.1129707112970716E-2"/>
  </r>
  <r>
    <x v="0"/>
    <x v="0"/>
    <x v="5"/>
    <n v="45"/>
    <n v="6.2761506276150625E-2"/>
  </r>
  <r>
    <x v="0"/>
    <x v="0"/>
    <x v="6"/>
    <n v="89"/>
    <n v="0.12412831241283125"/>
  </r>
  <r>
    <x v="0"/>
    <x v="1"/>
    <x v="0"/>
    <n v="6432"/>
    <n v="1"/>
  </r>
  <r>
    <x v="0"/>
    <x v="1"/>
    <x v="7"/>
    <n v="2038"/>
    <n v="0.31685323383084579"/>
  </r>
  <r>
    <x v="0"/>
    <x v="1"/>
    <x v="1"/>
    <n v="834"/>
    <n v="0.12966417910447761"/>
  </r>
  <r>
    <x v="0"/>
    <x v="1"/>
    <x v="3"/>
    <n v="553"/>
    <n v="8.5976368159203981E-2"/>
  </r>
  <r>
    <x v="0"/>
    <x v="1"/>
    <x v="4"/>
    <n v="456"/>
    <n v="7.0895522388059698E-2"/>
  </r>
  <r>
    <x v="0"/>
    <x v="1"/>
    <x v="8"/>
    <n v="424"/>
    <n v="6.5920398009950254E-2"/>
  </r>
  <r>
    <x v="0"/>
    <x v="1"/>
    <x v="6"/>
    <n v="370"/>
    <n v="5.7524875621890549E-2"/>
  </r>
  <r>
    <x v="0"/>
    <x v="2"/>
    <x v="0"/>
    <n v="7149"/>
    <n v="1"/>
  </r>
  <r>
    <x v="0"/>
    <x v="2"/>
    <x v="7"/>
    <n v="2041"/>
    <n v="0.28549447475171352"/>
  </r>
  <r>
    <x v="0"/>
    <x v="2"/>
    <x v="1"/>
    <n v="967"/>
    <n v="0.13526367324101274"/>
  </r>
  <r>
    <x v="0"/>
    <x v="2"/>
    <x v="3"/>
    <n v="613"/>
    <n v="8.5746258217932581E-2"/>
  </r>
  <r>
    <x v="0"/>
    <x v="2"/>
    <x v="4"/>
    <n v="507"/>
    <n v="7.0919009651699533E-2"/>
  </r>
  <r>
    <x v="0"/>
    <x v="2"/>
    <x v="8"/>
    <n v="443"/>
    <n v="6.1966708630577703E-2"/>
  </r>
  <r>
    <x v="0"/>
    <x v="2"/>
    <x v="6"/>
    <n v="459"/>
    <n v="6.4204783885858166E-2"/>
  </r>
  <r>
    <x v="1"/>
    <x v="0"/>
    <x v="0"/>
    <n v="1137"/>
    <n v="1"/>
  </r>
  <r>
    <x v="1"/>
    <x v="0"/>
    <x v="2"/>
    <n v="141"/>
    <n v="0.12401055408970976"/>
  </r>
  <r>
    <x v="1"/>
    <x v="0"/>
    <x v="3"/>
    <n v="124"/>
    <n v="0.1090589270008795"/>
  </r>
  <r>
    <x v="1"/>
    <x v="0"/>
    <x v="1"/>
    <n v="107"/>
    <n v="9.4107299912049247E-2"/>
  </r>
  <r>
    <x v="1"/>
    <x v="0"/>
    <x v="5"/>
    <n v="100"/>
    <n v="8.7950747581354446E-2"/>
  </r>
  <r>
    <x v="1"/>
    <x v="0"/>
    <x v="4"/>
    <n v="70"/>
    <n v="6.156552330694811E-2"/>
  </r>
  <r>
    <x v="1"/>
    <x v="0"/>
    <x v="6"/>
    <n v="182"/>
    <n v="0.16007036059806509"/>
  </r>
  <r>
    <x v="1"/>
    <x v="1"/>
    <x v="0"/>
    <n v="6544"/>
    <n v="1"/>
  </r>
  <r>
    <x v="1"/>
    <x v="1"/>
    <x v="7"/>
    <n v="1304"/>
    <n v="0.19926650366748166"/>
  </r>
  <r>
    <x v="1"/>
    <x v="1"/>
    <x v="3"/>
    <n v="1264"/>
    <n v="0.19315403422982885"/>
  </r>
  <r>
    <x v="1"/>
    <x v="1"/>
    <x v="1"/>
    <n v="685"/>
    <n v="0.1046760391198044"/>
  </r>
  <r>
    <x v="1"/>
    <x v="1"/>
    <x v="8"/>
    <n v="465"/>
    <n v="7.1057457212713934E-2"/>
  </r>
  <r>
    <x v="1"/>
    <x v="1"/>
    <x v="4"/>
    <n v="432"/>
    <n v="6.6014669926650366E-2"/>
  </r>
  <r>
    <x v="1"/>
    <x v="1"/>
    <x v="6"/>
    <n v="374"/>
    <n v="5.7151589242053789E-2"/>
  </r>
  <r>
    <x v="1"/>
    <x v="2"/>
    <x v="0"/>
    <n v="7681"/>
    <n v="1"/>
  </r>
  <r>
    <x v="1"/>
    <x v="2"/>
    <x v="3"/>
    <n v="1388"/>
    <n v="0.1807056372868116"/>
  </r>
  <r>
    <x v="1"/>
    <x v="2"/>
    <x v="7"/>
    <n v="1308"/>
    <n v="0.17029032678036715"/>
  </r>
  <r>
    <x v="1"/>
    <x v="2"/>
    <x v="1"/>
    <n v="792"/>
    <n v="0.10311157401380029"/>
  </r>
  <r>
    <x v="1"/>
    <x v="2"/>
    <x v="8"/>
    <n v="516"/>
    <n v="6.717875276656686E-2"/>
  </r>
  <r>
    <x v="1"/>
    <x v="2"/>
    <x v="4"/>
    <n v="502"/>
    <n v="6.5356073427939074E-2"/>
  </r>
  <r>
    <x v="1"/>
    <x v="2"/>
    <x v="6"/>
    <n v="556"/>
    <n v="7.2386408019789086E-2"/>
  </r>
  <r>
    <x v="2"/>
    <x v="0"/>
    <x v="0"/>
    <n v="1854"/>
    <n v="2.71"/>
  </r>
  <r>
    <x v="2"/>
    <x v="0"/>
    <x v="1"/>
    <n v="240"/>
    <n v="0.12944983818770225"/>
  </r>
  <r>
    <x v="2"/>
    <x v="0"/>
    <x v="2"/>
    <n v="207"/>
    <n v="0.11165048543689321"/>
  </r>
  <r>
    <x v="2"/>
    <x v="0"/>
    <x v="3"/>
    <n v="184"/>
    <n v="9.9244875943905075E-2"/>
  </r>
  <r>
    <x v="2"/>
    <x v="0"/>
    <x v="5"/>
    <n v="145"/>
    <n v="7.8209277238403457E-2"/>
  </r>
  <r>
    <x v="2"/>
    <x v="0"/>
    <x v="4"/>
    <n v="121"/>
    <n v="6.5264293419633232E-2"/>
  </r>
  <r>
    <x v="2"/>
    <x v="0"/>
    <x v="6"/>
    <n v="271"/>
    <n v="0.14617044228694714"/>
  </r>
  <r>
    <x v="2"/>
    <x v="1"/>
    <x v="0"/>
    <n v="12976"/>
    <n v="1"/>
  </r>
  <r>
    <x v="2"/>
    <x v="1"/>
    <x v="7"/>
    <n v="3342"/>
    <n v="0.25755240443896427"/>
  </r>
  <r>
    <x v="2"/>
    <x v="1"/>
    <x v="3"/>
    <n v="1817"/>
    <n v="0.14002774352651048"/>
  </r>
  <r>
    <x v="2"/>
    <x v="1"/>
    <x v="1"/>
    <n v="1519"/>
    <n v="0.11706226880394574"/>
  </r>
  <r>
    <x v="2"/>
    <x v="1"/>
    <x v="8"/>
    <n v="889"/>
    <n v="6.8511097410604196E-2"/>
  </r>
  <r>
    <x v="2"/>
    <x v="1"/>
    <x v="4"/>
    <n v="888"/>
    <n v="6.8434032059186189E-2"/>
  </r>
  <r>
    <x v="2"/>
    <x v="1"/>
    <x v="6"/>
    <n v="744"/>
    <n v="5.7336621454993832E-2"/>
  </r>
  <r>
    <x v="2"/>
    <x v="2"/>
    <x v="0"/>
    <n v="14830"/>
    <n v="1"/>
  </r>
  <r>
    <x v="2"/>
    <x v="2"/>
    <x v="7"/>
    <n v="3349"/>
    <n v="0.22582602832097101"/>
  </r>
  <r>
    <x v="2"/>
    <x v="2"/>
    <x v="3"/>
    <n v="2001"/>
    <n v="0.1349291975724882"/>
  </r>
  <r>
    <x v="2"/>
    <x v="2"/>
    <x v="1"/>
    <n v="1759"/>
    <n v="0.11861092380310181"/>
  </r>
  <r>
    <x v="2"/>
    <x v="2"/>
    <x v="4"/>
    <n v="1009"/>
    <n v="6.8037761294672955E-2"/>
  </r>
  <r>
    <x v="2"/>
    <x v="2"/>
    <x v="8"/>
    <n v="959"/>
    <n v="6.4666217127444373E-2"/>
  </r>
  <r>
    <x v="2"/>
    <x v="2"/>
    <x v="6"/>
    <n v="1015"/>
    <n v="6.8442346594740397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location ref="O7:S39" firstHeaderRow="1" firstDataRow="2" firstDataCol="1" rowPageCount="1" colPageCount="1"/>
  <pivotFields count="8">
    <pivotField axis="axisRow" showAll="0">
      <items count="14">
        <item x="10"/>
        <item x="11"/>
        <item x="0"/>
        <item x="1"/>
        <item x="2"/>
        <item x="3"/>
        <item x="4"/>
        <item x="5"/>
        <item x="6"/>
        <item x="7"/>
        <item x="8"/>
        <item x="9"/>
        <item h="1" x="12"/>
        <item t="default"/>
      </items>
    </pivotField>
    <pivotField axis="axisRow" showAll="0">
      <items count="5">
        <item x="0"/>
        <item x="1"/>
        <item x="2"/>
        <item x="3"/>
        <item t="default"/>
      </items>
    </pivotField>
    <pivotField axis="axisCol" showAll="0">
      <items count="4">
        <item x="0"/>
        <item x="1"/>
        <item x="2"/>
        <item t="default"/>
      </items>
    </pivotField>
    <pivotField axis="axisPage" showAll="0">
      <items count="6">
        <item m="1" x="4"/>
        <item x="1"/>
        <item m="1" x="3"/>
        <item x="2"/>
        <item x="0"/>
        <item t="default"/>
      </items>
    </pivotField>
    <pivotField dataField="1" showAll="0"/>
    <pivotField showAll="0"/>
    <pivotField showAll="0"/>
    <pivotField showAll="0"/>
  </pivotFields>
  <rowFields count="2">
    <field x="1"/>
    <field x="0"/>
  </rowFields>
  <rowItems count="31">
    <i>
      <x/>
    </i>
    <i r="1">
      <x v="2"/>
    </i>
    <i r="1">
      <x v="3"/>
    </i>
    <i r="1">
      <x v="4"/>
    </i>
    <i r="1">
      <x v="5"/>
    </i>
    <i r="1">
      <x v="6"/>
    </i>
    <i r="1">
      <x v="7"/>
    </i>
    <i r="1">
      <x v="8"/>
    </i>
    <i r="1">
      <x v="9"/>
    </i>
    <i r="1">
      <x v="10"/>
    </i>
    <i r="1">
      <x v="11"/>
    </i>
    <i>
      <x v="1"/>
    </i>
    <i r="1">
      <x/>
    </i>
    <i r="1">
      <x v="1"/>
    </i>
    <i r="1">
      <x v="2"/>
    </i>
    <i r="1">
      <x v="3"/>
    </i>
    <i r="1">
      <x v="4"/>
    </i>
    <i r="1">
      <x v="5"/>
    </i>
    <i r="1">
      <x v="6"/>
    </i>
    <i r="1">
      <x v="7"/>
    </i>
    <i r="1">
      <x v="8"/>
    </i>
    <i r="1">
      <x v="9"/>
    </i>
    <i r="1">
      <x v="10"/>
    </i>
    <i r="1">
      <x v="11"/>
    </i>
    <i>
      <x v="2"/>
    </i>
    <i r="1">
      <x/>
    </i>
    <i r="1">
      <x v="1"/>
    </i>
    <i r="1">
      <x v="2"/>
    </i>
    <i r="1">
      <x v="3"/>
    </i>
    <i r="1">
      <x v="4"/>
    </i>
    <i t="grand">
      <x/>
    </i>
  </rowItems>
  <colFields count="1">
    <field x="2"/>
  </colFields>
  <colItems count="4">
    <i>
      <x/>
    </i>
    <i>
      <x v="1"/>
    </i>
    <i>
      <x v="2"/>
    </i>
    <i t="grand">
      <x/>
    </i>
  </colItems>
  <pageFields count="1">
    <pageField fld="3" item="1" hier="-1"/>
  </pageFields>
  <dataFields count="1">
    <dataField name="Sum of Age-Standardised Rate of Mortality (ASMR)" fld="4" baseField="0" baseItem="0"/>
  </dataFields>
  <chartFormats count="3">
    <chartFormat chart="0" format="220" series="1">
      <pivotArea type="data" outline="0" fieldPosition="0">
        <references count="2">
          <reference field="4294967294" count="1" selected="0">
            <x v="0"/>
          </reference>
          <reference field="2" count="1" selected="0">
            <x v="0"/>
          </reference>
        </references>
      </pivotArea>
    </chartFormat>
    <chartFormat chart="0" format="221" series="1">
      <pivotArea type="data" outline="0" fieldPosition="0">
        <references count="2">
          <reference field="4294967294" count="1" selected="0">
            <x v="0"/>
          </reference>
          <reference field="2" count="1" selected="0">
            <x v="1"/>
          </reference>
        </references>
      </pivotArea>
    </chartFormat>
    <chartFormat chart="0" format="222"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createdVersion="6" indent="0" outline="1" outlineData="1" multipleFieldFilters="0" chartFormat="3">
  <location ref="O4:P39" firstHeaderRow="1" firstDataRow="1" firstDataCol="1"/>
  <pivotFields count="5">
    <pivotField axis="axisRow" showAll="0">
      <items count="5">
        <item x="0"/>
        <item h="1" m="1" x="3"/>
        <item x="1"/>
        <item h="1" x="2"/>
        <item t="default"/>
      </items>
    </pivotField>
    <pivotField axis="axisRow" showAll="0">
      <items count="4">
        <item x="0"/>
        <item x="1"/>
        <item h="1" x="2"/>
        <item t="default"/>
      </items>
    </pivotField>
    <pivotField axis="axisRow" showAll="0">
      <items count="11">
        <item x="0"/>
        <item x="8"/>
        <item x="1"/>
        <item x="5"/>
        <item x="7"/>
        <item m="1" x="9"/>
        <item x="4"/>
        <item x="3"/>
        <item x="6"/>
        <item x="2"/>
        <item t="default"/>
      </items>
    </pivotField>
    <pivotField dataField="1" showAll="0"/>
    <pivotField showAll="0"/>
  </pivotFields>
  <rowFields count="3">
    <field x="0"/>
    <field x="1"/>
    <field x="2"/>
  </rowFields>
  <rowItems count="35">
    <i>
      <x/>
    </i>
    <i r="1">
      <x/>
    </i>
    <i r="2">
      <x/>
    </i>
    <i r="2">
      <x v="2"/>
    </i>
    <i r="2">
      <x v="3"/>
    </i>
    <i r="2">
      <x v="6"/>
    </i>
    <i r="2">
      <x v="7"/>
    </i>
    <i r="2">
      <x v="8"/>
    </i>
    <i r="2">
      <x v="9"/>
    </i>
    <i r="1">
      <x v="1"/>
    </i>
    <i r="2">
      <x/>
    </i>
    <i r="2">
      <x v="1"/>
    </i>
    <i r="2">
      <x v="2"/>
    </i>
    <i r="2">
      <x v="4"/>
    </i>
    <i r="2">
      <x v="6"/>
    </i>
    <i r="2">
      <x v="7"/>
    </i>
    <i r="2">
      <x v="8"/>
    </i>
    <i>
      <x v="2"/>
    </i>
    <i r="1">
      <x/>
    </i>
    <i r="2">
      <x/>
    </i>
    <i r="2">
      <x v="2"/>
    </i>
    <i r="2">
      <x v="3"/>
    </i>
    <i r="2">
      <x v="6"/>
    </i>
    <i r="2">
      <x v="7"/>
    </i>
    <i r="2">
      <x v="8"/>
    </i>
    <i r="2">
      <x v="9"/>
    </i>
    <i r="1">
      <x v="1"/>
    </i>
    <i r="2">
      <x/>
    </i>
    <i r="2">
      <x v="1"/>
    </i>
    <i r="2">
      <x v="2"/>
    </i>
    <i r="2">
      <x v="4"/>
    </i>
    <i r="2">
      <x v="6"/>
    </i>
    <i r="2">
      <x v="7"/>
    </i>
    <i r="2">
      <x v="8"/>
    </i>
    <i t="grand">
      <x/>
    </i>
  </rowItems>
  <colItems count="1">
    <i/>
  </colItems>
  <dataFields count="1">
    <dataField name="Sum of Deaths involving COVID-19" fld="3" baseField="0" baseItem="0"/>
  </dataFields>
  <chartFormats count="1">
    <chartFormat chart="0" format="3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e_of_contents" displayName="Table_of_contents" ref="A4:B17" totalsRowShown="0" headerRowDxfId="185" dataDxfId="184">
  <autoFilter ref="A4:B17">
    <filterColumn colId="0" hiddenButton="1"/>
    <filterColumn colId="1" hiddenButton="1"/>
  </autoFilter>
  <tableColumns count="2">
    <tableColumn id="1" name="Worksheet name" dataDxfId="183"/>
    <tableColumn id="2" name="Worksheet title" dataDxfId="182" dataCellStyle="Hyperlink"/>
  </tableColumns>
  <tableStyleInfo name="TableStyleLight15" showFirstColumn="0" showLastColumn="0" showRowStripes="0" showColumnStripes="0"/>
</table>
</file>

<file path=xl/tables/table10.xml><?xml version="1.0" encoding="utf-8"?>
<table xmlns="http://schemas.openxmlformats.org/spreadsheetml/2006/main" id="9" name="tab_m8_intermediate_zone_deaths" displayName="tab_m8_intermediate_zone_deaths" ref="A5:F1285" totalsRowShown="0" headerRowDxfId="74" dataDxfId="72" headerRowBorderDxfId="73" tableBorderDxfId="71">
  <autoFilter ref="A5:F1285"/>
  <sortState ref="A6:F1285">
    <sortCondition descending="1" ref="F5:F1285"/>
  </sortState>
  <tableColumns count="6">
    <tableColumn id="24" name="Intermediate Zone code" dataDxfId="70"/>
    <tableColumn id="1" name="Name of Intermediate Zone" dataDxfId="69"/>
    <tableColumn id="2" name="Local authority" dataDxfId="68"/>
    <tableColumn id="7" name="Population (mid-2020)" dataDxfId="67"/>
    <tableColumn id="3" name="Deaths" dataDxfId="66"/>
    <tableColumn id="4" name="Crude rate of mortality per 100,000 population" dataDxfId="65">
      <calculatedColumnFormula>(tab_m8_intermediate_zone_deaths[[#This Row],[Deaths]]*100000)/tab_m8_intermediate_zone_deaths[[#This Row],[Population (mid-2020)]]</calculatedColumnFormula>
    </tableColumn>
  </tableColumns>
  <tableStyleInfo showFirstColumn="0" showLastColumn="0" showRowStripes="1" showColumnStripes="0"/>
</table>
</file>

<file path=xl/tables/table11.xml><?xml version="1.0" encoding="utf-8"?>
<table xmlns="http://schemas.openxmlformats.org/spreadsheetml/2006/main" id="10" name="tab_m9_wider_covid_related_WHO_codes" displayName="tab_m9_wider_covid_related_WHO_codes" ref="A5:P33" totalsRowCount="1" headerRowDxfId="64" dataDxfId="62" headerRowBorderDxfId="63" tableBorderDxfId="61">
  <autoFilter ref="A5:P32"/>
  <tableColumns count="16">
    <tableColumn id="24" name="Month of death_x000a__x000a_" totalsRowLabel="Total" dataDxfId="60" totalsRowDxfId="59"/>
    <tableColumn id="13" name="Year of death_x000a__x000a_" totalsRowLabel="Total" dataDxfId="58" totalsRowDxfId="57"/>
    <tableColumn id="3" name="COVID-19, virus identified (U07.1)_x000a__x000a__x000a__x000a__x000a__x000a__x000a_Mentioned" totalsRowFunction="sum" dataDxfId="56" totalsRowDxfId="55"/>
    <tableColumn id="4" name="COVID-19, virus identified (U07.1)_x000a__x000a__x000a__x000a__x000a__x000a__x000a_Underlying cause" totalsRowFunction="sum" dataDxfId="54" totalsRowDxfId="53"/>
    <tableColumn id="5" name="COVID-19, virus not identified (U07.2)_x000a__x000a__x000a__x000a__x000a__x000a_Mentioned" totalsRowFunction="sum" dataDxfId="52" totalsRowDxfId="51"/>
    <tableColumn id="11" name="COVID-19, virus not identified (U07.2)_x000a__x000a__x000a__x000a__x000a__x000a_Underlying cause" totalsRowFunction="sum" dataDxfId="50" totalsRowDxfId="49"/>
    <tableColumn id="10" name="Personal history of COVID-19, unspecified (U08.9)_x000a__x000a__x000a__x000a__x000a_Mentioned" totalsRowFunction="sum" dataDxfId="48" totalsRowDxfId="47"/>
    <tableColumn id="9" name="Personal history of COVID-19, unspecified (U08.9)_x000a__x000a__x000a__x000a__x000a_Underlying cause" totalsRowLabel="not applicable" dataDxfId="46" totalsRowDxfId="45"/>
    <tableColumn id="14" name="Post COVID-19 condition, unspecified (U09.9)_x000a__x000a__x000a__x000a__x000a_Mentioned" totalsRowFunction="sum" dataDxfId="44" totalsRowDxfId="43"/>
    <tableColumn id="15" name="Post COVID-19 condition, unspecified (U09.9)_x000a__x000a__x000a__x000a__x000a_Underlying cause" totalsRowLabel="not applicable" dataDxfId="42" totalsRowDxfId="41"/>
    <tableColumn id="8" name="Multisystem inflammatory syndrome associated with COVID-19, unspecified (U10.9)_x000a__x000a_Mentioned" totalsRowFunction="sum" dataDxfId="40" totalsRowDxfId="39"/>
    <tableColumn id="7" name="Multisystem inflammatory syndrome associated with COVID-19, unspecified (U10.9)_x000a__x000a_Underlying cause" totalsRowLabel="not applicable" dataDxfId="38" totalsRowDxfId="37"/>
    <tableColumn id="2" name="Need for immunisation against COVID-19, unspecified (U11.9)_x000a__x000a__x000a__x000a_Mentioned" totalsRowFunction="sum" dataDxfId="36" totalsRowDxfId="35"/>
    <tableColumn id="1" name="Need for immunisation against COVID-19, unspecified (U11.9)_x000a__x000a__x000a__x000a_Underlying cause" totalsRowLabel="not applicable" dataDxfId="34" totalsRowDxfId="33"/>
    <tableColumn id="12" name="COVID-19vaccines causing adverse effects in therapeutic use, unspecified (U12.9)_x000a__x000a_Mentioned" totalsRowFunction="sum" dataDxfId="32" totalsRowDxfId="31"/>
    <tableColumn id="6" name="COVID-19vaccines causing adverse effects in therapeutic use, unspecified (U12.9)_x000a__x000a_Underlying cause" totalsRowFunction="sum" dataDxfId="30" totalsRowDxfId="29"/>
  </tableColumns>
  <tableStyleInfo showFirstColumn="0" showLastColumn="0" showRowStripes="1" showColumnStripes="0"/>
</table>
</file>

<file path=xl/tables/table12.xml><?xml version="1.0" encoding="utf-8"?>
<table xmlns="http://schemas.openxmlformats.org/spreadsheetml/2006/main" id="11" name="tab_m10_leading_cause_month" displayName="tab_m10_leading_cause_month" ref="A5:G145" totalsRowShown="0" headerRowDxfId="28" dataDxfId="26" headerRowBorderDxfId="27" tableBorderDxfId="25">
  <autoFilter ref="A5:G145"/>
  <sortState ref="A6:G425">
    <sortCondition ref="B6:B425"/>
    <sortCondition ref="A6:A425" customList="January,February,March,April,May,June,July,August,September,October,November,December"/>
    <sortCondition descending="1" ref="F6:F425"/>
  </sortState>
  <tableColumns count="7">
    <tableColumn id="24" name="Month of death" dataDxfId="24"/>
    <tableColumn id="1" name="Year of death" dataDxfId="23"/>
    <tableColumn id="2" name="Rank" dataDxfId="22"/>
    <tableColumn id="3" name="ICD-10 codes" dataDxfId="21"/>
    <tableColumn id="6" name="Cause" dataDxfId="20"/>
    <tableColumn id="4" name="Deaths" dataDxfId="19"/>
    <tableColumn id="5" name="Percentage of all deaths that month" dataDxfId="18"/>
  </tableColumns>
  <tableStyleInfo showFirstColumn="0" showLastColumn="0" showRowStripes="1" showColumnStripes="0"/>
</table>
</file>

<file path=xl/tables/table13.xml><?xml version="1.0" encoding="utf-8"?>
<table xmlns="http://schemas.openxmlformats.org/spreadsheetml/2006/main" id="12" name="tab_m11_preexisting_condition" displayName="tab_m11_preexisting_condition" ref="A5:E201" totalsRowShown="0" headerRowDxfId="17" dataDxfId="15" headerRowBorderDxfId="16" tableBorderDxfId="14">
  <autoFilter ref="A5:E201"/>
  <sortState ref="A6:E194">
    <sortCondition ref="B6:B194"/>
    <sortCondition ref="A6:A194" customList="January,February,March,April,May,June,July,August,September,October,November,December"/>
    <sortCondition descending="1" ref="D6:D194"/>
  </sortState>
  <tableColumns count="5">
    <tableColumn id="24" name="Month of death" dataDxfId="13"/>
    <tableColumn id="1" name="Year of death" dataDxfId="12"/>
    <tableColumn id="2" name="Pre-existing condition" dataDxfId="11"/>
    <tableColumn id="3" name="Deaths involving COVID-19" dataDxfId="10"/>
    <tableColumn id="6" name="Percentage of all COVID-19 deaths that month" dataDxfId="9"/>
  </tableColumns>
  <tableStyleInfo showFirstColumn="0" showLastColumn="0" showRowStripes="1" showColumnStripes="0"/>
</table>
</file>

<file path=xl/tables/table14.xml><?xml version="1.0" encoding="utf-8"?>
<table xmlns="http://schemas.openxmlformats.org/spreadsheetml/2006/main" id="13" name="tab_m12_preexisting_condition_age_sex" displayName="tab_m12_preexisting_condition_age_sex" ref="A5:E68" totalsRowShown="0" headerRowDxfId="8" dataDxfId="6" headerRowBorderDxfId="7" tableBorderDxfId="5">
  <autoFilter ref="A5:E68"/>
  <sortState ref="A6:E68">
    <sortCondition ref="A6:A68"/>
    <sortCondition ref="B6:B68"/>
    <sortCondition descending="1" ref="D6:D68"/>
  </sortState>
  <tableColumns count="5">
    <tableColumn id="24" name="Sex" dataDxfId="4"/>
    <tableColumn id="1" name="Age Group" dataDxfId="3"/>
    <tableColumn id="2" name="Pre-existing condition" dataDxfId="2"/>
    <tableColumn id="3" name="Deaths involving COVID-19" dataDxfId="1"/>
    <tableColumn id="5" name="Percentage of all COVID-19 deaths in age/sex group that month" dataDxfId="0">
      <calculatedColumnFormula>tab_m12_preexisting_condition_age_sex[[#This Row],[Deaths involving COVID-19]]/$D$6</calculatedColumnFormula>
    </tableColumn>
  </tableColumns>
  <tableStyleInfo showFirstColumn="0" showLastColumn="0" showRowStripes="1" showColumnStripes="0"/>
</table>
</file>

<file path=xl/tables/table2.xml><?xml version="1.0" encoding="utf-8"?>
<table xmlns="http://schemas.openxmlformats.org/spreadsheetml/2006/main" id="3" name="Notes" displayName="Notes" ref="A5:D25" totalsRowShown="0" headerRowDxfId="181" dataDxfId="180">
  <autoFilter ref="A5:D25">
    <filterColumn colId="0" hiddenButton="1"/>
    <filterColumn colId="1" hiddenButton="1"/>
    <filterColumn colId="2" hiddenButton="1"/>
    <filterColumn colId="3" hiddenButton="1"/>
  </autoFilter>
  <tableColumns count="4">
    <tableColumn id="1" name="Note number" dataDxfId="179"/>
    <tableColumn id="2" name="Note text" dataDxfId="178"/>
    <tableColumn id="3" name="Related tables" dataDxfId="177"/>
    <tableColumn id="4" name="Link for more information" dataDxfId="176"/>
  </tableColumns>
  <tableStyleInfo name="TableStyleLight15" showFirstColumn="0" showLastColumn="0" showRowStripes="0" showColumnStripes="0"/>
</table>
</file>

<file path=xl/tables/table3.xml><?xml version="1.0" encoding="utf-8"?>
<table xmlns="http://schemas.openxmlformats.org/spreadsheetml/2006/main" id="26" name="tab_m1_asmr_rates_of_mortality_scotland_cause" displayName="tab_m1_asmr_rates_of_mortality_scotland_cause" ref="A5:H257" totalsRowShown="0" headerRowDxfId="175" dataDxfId="173" headerRowBorderDxfId="174" tableBorderDxfId="172">
  <autoFilter ref="A5:H257"/>
  <sortState ref="A6:H257">
    <sortCondition ref="D6:D257"/>
    <sortCondition ref="C6:C257"/>
    <sortCondition ref="B6:B257"/>
    <sortCondition ref="A6:A257" customList="January,February,March,April,May,June,July,August,September,October,November,December"/>
  </sortState>
  <tableColumns count="8">
    <tableColumn id="24" name="Month of occurrence" dataDxfId="171"/>
    <tableColumn id="7" name="Year of occurrence" dataDxfId="170"/>
    <tableColumn id="1" name="Sex" dataDxfId="169"/>
    <tableColumn id="2" name="Cause" dataDxfId="168"/>
    <tableColumn id="3" name="Age-Standardised Rate of Mortality (ASMR)" dataDxfId="167"/>
    <tableColumn id="4" name="Upper Confidence Interval" dataDxfId="166"/>
    <tableColumn id="5" name="Lower Confidence Interval" dataDxfId="165"/>
    <tableColumn id="6" name="Deaths" dataDxfId="164" dataCellStyle="Comma"/>
  </tableColumns>
  <tableStyleInfo showFirstColumn="0" showLastColumn="0" showRowStripes="1" showColumnStripes="0"/>
</table>
</file>

<file path=xl/tables/table4.xml><?xml version="1.0" encoding="utf-8"?>
<table xmlns="http://schemas.openxmlformats.org/spreadsheetml/2006/main" id="1" name="tab_m2_age_specific_rates_of_mortality_scotland" displayName="tab_m2_age_specific_rates_of_mortality_scotland" ref="A5:Y509" totalsRowShown="0" headerRowDxfId="163" dataDxfId="161" headerRowBorderDxfId="162" tableBorderDxfId="160">
  <autoFilter ref="A5:Y509"/>
  <sortState ref="A6:Y509">
    <sortCondition ref="A6:A509"/>
  </sortState>
  <tableColumns count="25">
    <tableColumn id="24" name="Month of occurrence" dataDxfId="159"/>
    <tableColumn id="23" name="Year of occurrence" dataDxfId="158"/>
    <tableColumn id="1" name="Sex" dataDxfId="157"/>
    <tableColumn id="2" name="Cause" dataDxfId="156"/>
    <tableColumn id="7" name="Measure" dataDxfId="155"/>
    <tableColumn id="3" name="Age 0" dataDxfId="154"/>
    <tableColumn id="25" name="Age 1-4" dataDxfId="153"/>
    <tableColumn id="4" name="Age 5-9" dataDxfId="152"/>
    <tableColumn id="5" name="Age 10-14" dataDxfId="151"/>
    <tableColumn id="6" name="Age 15-19" dataDxfId="150"/>
    <tableColumn id="8" name="Age 20-24" dataDxfId="149"/>
    <tableColumn id="9" name="Age 25-29" dataDxfId="148"/>
    <tableColumn id="10" name="Age 30-34" dataDxfId="147"/>
    <tableColumn id="11" name="Age 35-39" dataDxfId="146"/>
    <tableColumn id="12" name="Age 40-44" dataDxfId="145"/>
    <tableColumn id="13" name="Age 45-49" dataDxfId="144"/>
    <tableColumn id="14" name="Age 50-54" dataDxfId="143"/>
    <tableColumn id="15" name="Age 55-59" dataDxfId="142"/>
    <tableColumn id="16" name="Age 60-64" dataDxfId="141"/>
    <tableColumn id="17" name="Age 65-69" dataDxfId="140"/>
    <tableColumn id="18" name="Age 70-74" dataDxfId="139"/>
    <tableColumn id="19" name="Age 75-79" dataDxfId="138"/>
    <tableColumn id="20" name="Age 80-84" dataDxfId="137"/>
    <tableColumn id="21" name="Age 85-89" dataDxfId="136"/>
    <tableColumn id="22" name="Age 90 or more" dataDxfId="135"/>
  </tableColumns>
  <tableStyleInfo showFirstColumn="0" showLastColumn="0" showRowStripes="1" showColumnStripes="0"/>
</table>
</file>

<file path=xl/tables/table5.xml><?xml version="1.0" encoding="utf-8"?>
<table xmlns="http://schemas.openxmlformats.org/spreadsheetml/2006/main" id="4" name="tab_m3_simd_deprivation" displayName="tab_m3_simd_deprivation" ref="A5:I35" totalsRowShown="0" headerRowDxfId="134" dataDxfId="132" headerRowBorderDxfId="133" tableBorderDxfId="131">
  <autoFilter ref="A5:I35"/>
  <sortState ref="A6:I35">
    <sortCondition descending="1" ref="C6:C35"/>
    <sortCondition ref="D6:D35"/>
    <sortCondition ref="A6:A35"/>
  </sortState>
  <tableColumns count="9">
    <tableColumn id="24" name="SIMD quintile" dataDxfId="130"/>
    <tableColumn id="9" name="Quintile description" dataDxfId="129"/>
    <tableColumn id="1" name="Sex" dataDxfId="128"/>
    <tableColumn id="2" name="Cause" dataDxfId="127"/>
    <tableColumn id="3" name="Age-Standardised Rate of Mortality (ASMR)" dataDxfId="126"/>
    <tableColumn id="4" name="Upper Confidence Interval Limit" dataDxfId="125"/>
    <tableColumn id="5" name="Lower Confidence Interval Limit" dataDxfId="124"/>
    <tableColumn id="7" name="Confidence interval" dataDxfId="123"/>
    <tableColumn id="6" name="Deaths" dataDxfId="122"/>
  </tableColumns>
  <tableStyleInfo showFirstColumn="0" showLastColumn="0" showRowStripes="1" showColumnStripes="0"/>
</table>
</file>

<file path=xl/tables/table6.xml><?xml version="1.0" encoding="utf-8"?>
<table xmlns="http://schemas.openxmlformats.org/spreadsheetml/2006/main" id="5" name="tab_m4_urban_rural" displayName="tab_m4_urban_rural" ref="A5:I41" totalsRowShown="0" headerRowDxfId="121" dataDxfId="119" headerRowBorderDxfId="120" tableBorderDxfId="118">
  <autoFilter ref="A5:I41"/>
  <sortState ref="A6:I41">
    <sortCondition descending="1" ref="C6:C41"/>
    <sortCondition ref="D6:D41"/>
    <sortCondition ref="A6:A41"/>
  </sortState>
  <tableColumns count="9">
    <tableColumn id="24" name="Urban Rural Classification" dataDxfId="117"/>
    <tableColumn id="8" name="Urban Rural Description" dataDxfId="116"/>
    <tableColumn id="1" name="Sex" dataDxfId="115"/>
    <tableColumn id="2" name="Cause" dataDxfId="114"/>
    <tableColumn id="3" name="Age-Standardised Rate of Mortality (ASMR)" dataDxfId="113"/>
    <tableColumn id="4" name="Upper Confidence Interval Limit" dataDxfId="112"/>
    <tableColumn id="5" name="Lower Confidence Interval Limit" dataDxfId="111"/>
    <tableColumn id="7" name="Confidence interval" dataDxfId="110"/>
    <tableColumn id="6" name="Deaths" dataDxfId="109"/>
  </tableColumns>
  <tableStyleInfo showFirstColumn="0" showLastColumn="0" showRowStripes="1" showColumnStripes="0"/>
</table>
</file>

<file path=xl/tables/table7.xml><?xml version="1.0" encoding="utf-8"?>
<table xmlns="http://schemas.openxmlformats.org/spreadsheetml/2006/main" id="7" name="tab_m5_health_boards" displayName="tab_m5_health_boards" ref="A5:H140" totalsRowShown="0" headerRowDxfId="108" dataDxfId="106" headerRowBorderDxfId="107" tableBorderDxfId="105">
  <autoFilter ref="A5:H140"/>
  <sortState ref="A6:H140">
    <sortCondition descending="1" ref="B6:B140"/>
  </sortState>
  <tableColumns count="8">
    <tableColumn id="24" name="Council area" dataDxfId="104"/>
    <tableColumn id="1" name="Sex" dataDxfId="103"/>
    <tableColumn id="2" name="Cause" dataDxfId="102"/>
    <tableColumn id="3" name="Age-Standardised Rate of Mortality (ASMR)" dataDxfId="101"/>
    <tableColumn id="4" name="Upper Confidence Interval Limit" dataDxfId="100"/>
    <tableColumn id="5" name="Lower Confidence Interval Limit" dataDxfId="99"/>
    <tableColumn id="7" name="Confidence interval" dataDxfId="98">
      <calculatedColumnFormula>tab_m5_health_boards[[#This Row],[Age-Standardised Rate of Mortality (ASMR)]]-tab_m5_health_boards[[#This Row],[Lower Confidence Interval Limit]]</calculatedColumnFormula>
    </tableColumn>
    <tableColumn id="6" name="Deaths" dataDxfId="97"/>
  </tableColumns>
  <tableStyleInfo showFirstColumn="0" showLastColumn="0" showRowStripes="1" showColumnStripes="0"/>
</table>
</file>

<file path=xl/tables/table8.xml><?xml version="1.0" encoding="utf-8"?>
<table xmlns="http://schemas.openxmlformats.org/spreadsheetml/2006/main" id="6" name="tab_m6_councils" displayName="tab_m6_councils" ref="A5:H302" totalsRowShown="0" headerRowDxfId="96" dataDxfId="94" headerRowBorderDxfId="95" tableBorderDxfId="93">
  <autoFilter ref="A5:H302"/>
  <sortState ref="A6:H302">
    <sortCondition descending="1" ref="B6:B302"/>
  </sortState>
  <tableColumns count="8">
    <tableColumn id="24" name="Health board" dataDxfId="92"/>
    <tableColumn id="1" name="Sex" dataDxfId="91"/>
    <tableColumn id="2" name="Cause" dataDxfId="90"/>
    <tableColumn id="3" name="Age-Standardised Rate of Mortality (ASMR)" dataDxfId="89"/>
    <tableColumn id="4" name="Upper Confidence Interval Limit" dataDxfId="88"/>
    <tableColumn id="5" name="Lower Confidence Interval Limit" dataDxfId="87"/>
    <tableColumn id="7" name="Confidence interval" dataDxfId="86">
      <calculatedColumnFormula>tab_m6_councils[[#This Row],[Age-Standardised Rate of Mortality (ASMR)]]-tab_m6_councils[[#This Row],[Lower Confidence Interval Limit]]</calculatedColumnFormula>
    </tableColumn>
    <tableColumn id="6" name="Deaths" dataDxfId="85"/>
  </tableColumns>
  <tableStyleInfo showFirstColumn="0" showLastColumn="0" showRowStripes="1" showColumnStripes="0"/>
</table>
</file>

<file path=xl/tables/table9.xml><?xml version="1.0" encoding="utf-8"?>
<table xmlns="http://schemas.openxmlformats.org/spreadsheetml/2006/main" id="8" name="tab_m7_occupation_deaths" displayName="tab_m7_occupation_deaths" ref="A5:F79" totalsRowShown="0" headerRowDxfId="84" dataDxfId="82" headerRowBorderDxfId="83" tableBorderDxfId="81">
  <autoFilter ref="A5:F79"/>
  <tableColumns count="6">
    <tableColumn id="24" name="SOC Group" dataDxfId="80"/>
    <tableColumn id="2" name="Cause" dataDxfId="79"/>
    <tableColumn id="3" name="Age-Standardised Rate of Mortality (ASMR)" dataDxfId="78"/>
    <tableColumn id="4" name="Lower Confidence Limit" dataDxfId="77"/>
    <tableColumn id="5" name="Upper Confidence Limit" dataDxfId="76"/>
    <tableColumn id="6" name="Deaths" dataDxfId="7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2" Type="http://schemas.openxmlformats.org/officeDocument/2006/relationships/hyperlink" Target="https://www.ons.gov.uk/methodology/classificationsandstandards/standardoccupationalclassificationsoc/soc2010/soc2010volume1structureanddescriptionsofunitgroups" TargetMode="External"/><Relationship Id="rId1" Type="http://schemas.openxmlformats.org/officeDocument/2006/relationships/hyperlink" Target="https://www.gov.scot/publications/scottish-government-urban-rural-classification-2016/"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zoomScaleNormal="100" workbookViewId="0"/>
  </sheetViews>
  <sheetFormatPr defaultColWidth="8.6640625" defaultRowHeight="15" x14ac:dyDescent="0.25"/>
  <cols>
    <col min="1" max="1" width="161.6640625" style="5" customWidth="1"/>
    <col min="2" max="16384" width="8.6640625" style="5"/>
  </cols>
  <sheetData>
    <row r="1" spans="1:1" ht="15.6" x14ac:dyDescent="0.3">
      <c r="A1" s="34" t="s">
        <v>40</v>
      </c>
    </row>
    <row r="2" spans="1:1" s="4" customFormat="1" x14ac:dyDescent="0.25">
      <c r="A2" s="5" t="s">
        <v>2859</v>
      </c>
    </row>
    <row r="3" spans="1:1" s="4" customFormat="1" ht="25.2" customHeight="1" x14ac:dyDescent="0.3">
      <c r="A3" s="35" t="s">
        <v>1</v>
      </c>
    </row>
    <row r="4" spans="1:1" s="4" customFormat="1" x14ac:dyDescent="0.25">
      <c r="A4" s="24" t="s">
        <v>2860</v>
      </c>
    </row>
    <row r="5" spans="1:1" s="4" customFormat="1" ht="25.2" customHeight="1" x14ac:dyDescent="0.3">
      <c r="A5" s="35" t="s">
        <v>8</v>
      </c>
    </row>
    <row r="6" spans="1:1" s="4" customFormat="1" x14ac:dyDescent="0.25">
      <c r="A6" s="24" t="s">
        <v>2842</v>
      </c>
    </row>
    <row r="7" spans="1:1" s="4" customFormat="1" ht="25.2" customHeight="1" x14ac:dyDescent="0.3">
      <c r="A7" s="35" t="s">
        <v>14</v>
      </c>
    </row>
    <row r="8" spans="1:1" s="4" customFormat="1" x14ac:dyDescent="0.25">
      <c r="A8" s="16" t="s">
        <v>41</v>
      </c>
    </row>
    <row r="9" spans="1:1" s="4" customFormat="1" ht="25.2" customHeight="1" x14ac:dyDescent="0.3">
      <c r="A9" s="35" t="s">
        <v>9</v>
      </c>
    </row>
    <row r="10" spans="1:1" s="4" customFormat="1" x14ac:dyDescent="0.25">
      <c r="A10" s="24" t="s">
        <v>0</v>
      </c>
    </row>
    <row r="11" spans="1:1" s="4" customFormat="1" ht="25.2" customHeight="1" x14ac:dyDescent="0.3">
      <c r="A11" s="35" t="s">
        <v>10</v>
      </c>
    </row>
    <row r="12" spans="1:1" s="4" customFormat="1" x14ac:dyDescent="0.25">
      <c r="A12" s="24" t="s">
        <v>21</v>
      </c>
    </row>
    <row r="13" spans="1:1" s="4" customFormat="1" ht="25.2" customHeight="1" x14ac:dyDescent="0.3">
      <c r="A13" s="35" t="s">
        <v>2</v>
      </c>
    </row>
    <row r="14" spans="1:1" s="4" customFormat="1" x14ac:dyDescent="0.25">
      <c r="A14" s="24" t="s">
        <v>33</v>
      </c>
    </row>
    <row r="15" spans="1:1" s="4" customFormat="1" ht="30" x14ac:dyDescent="0.25">
      <c r="A15" s="28" t="s">
        <v>37</v>
      </c>
    </row>
    <row r="16" spans="1:1" s="4" customFormat="1" x14ac:dyDescent="0.25">
      <c r="A16" s="24" t="s">
        <v>32</v>
      </c>
    </row>
    <row r="17" spans="1:1" s="4" customFormat="1" x14ac:dyDescent="0.25">
      <c r="A17" s="24" t="s">
        <v>34</v>
      </c>
    </row>
    <row r="18" spans="1:1" s="4" customFormat="1" ht="30" x14ac:dyDescent="0.25">
      <c r="A18" s="24" t="s">
        <v>35</v>
      </c>
    </row>
    <row r="19" spans="1:1" x14ac:dyDescent="0.25">
      <c r="A19" s="5" t="s">
        <v>22</v>
      </c>
    </row>
    <row r="20" spans="1:1" ht="25.2" customHeight="1" x14ac:dyDescent="0.3">
      <c r="A20" s="33" t="s">
        <v>36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zoomScaleNormal="100" workbookViewId="0"/>
  </sheetViews>
  <sheetFormatPr defaultColWidth="9.33203125" defaultRowHeight="15.6" x14ac:dyDescent="0.3"/>
  <cols>
    <col min="1" max="1" width="74.6640625" style="7" customWidth="1"/>
    <col min="2" max="2" width="26" style="7" customWidth="1"/>
    <col min="3" max="3" width="16.6640625" style="7" customWidth="1"/>
    <col min="4" max="4" width="16.6640625" style="42" customWidth="1"/>
    <col min="5" max="5" width="16.6640625" style="41" customWidth="1"/>
    <col min="6" max="6" width="16.6640625" style="7" customWidth="1"/>
    <col min="7" max="16384" width="9.33203125" style="7"/>
  </cols>
  <sheetData>
    <row r="1" spans="1:6" s="4" customFormat="1" x14ac:dyDescent="0.3">
      <c r="A1" s="3" t="s">
        <v>2805</v>
      </c>
      <c r="D1" s="36"/>
      <c r="E1" s="13"/>
    </row>
    <row r="2" spans="1:6" s="4" customFormat="1" ht="15" x14ac:dyDescent="0.25">
      <c r="A2" s="5" t="s">
        <v>2844</v>
      </c>
      <c r="D2" s="36"/>
      <c r="E2" s="13"/>
    </row>
    <row r="3" spans="1:6" s="4" customFormat="1" ht="15" x14ac:dyDescent="0.25">
      <c r="A3" s="5" t="s">
        <v>16</v>
      </c>
      <c r="D3" s="36"/>
      <c r="E3" s="13"/>
    </row>
    <row r="4" spans="1:6" s="4" customFormat="1" ht="30" customHeight="1" x14ac:dyDescent="0.25">
      <c r="A4" s="6" t="s">
        <v>20</v>
      </c>
      <c r="D4" s="36"/>
      <c r="E4" s="13"/>
    </row>
    <row r="5" spans="1:6" ht="95.1" customHeight="1" thickBot="1" x14ac:dyDescent="0.35">
      <c r="A5" s="85" t="s">
        <v>71</v>
      </c>
      <c r="B5" s="86" t="s">
        <v>47</v>
      </c>
      <c r="C5" s="44" t="s">
        <v>43</v>
      </c>
      <c r="D5" s="88" t="s">
        <v>2827</v>
      </c>
      <c r="E5" s="89" t="s">
        <v>2826</v>
      </c>
      <c r="F5" s="89" t="s">
        <v>42</v>
      </c>
    </row>
    <row r="6" spans="1:6" ht="30" customHeight="1" x14ac:dyDescent="0.3">
      <c r="A6" s="10" t="s">
        <v>2678</v>
      </c>
      <c r="B6" s="12" t="s">
        <v>2713</v>
      </c>
      <c r="C6" s="55">
        <v>224.981536366413</v>
      </c>
      <c r="D6" s="56">
        <v>211.58852780652799</v>
      </c>
      <c r="E6" s="57">
        <v>238.374544926298</v>
      </c>
      <c r="F6" s="1">
        <v>1202</v>
      </c>
    </row>
    <row r="7" spans="1:6" ht="16.2" customHeight="1" x14ac:dyDescent="0.3">
      <c r="A7" s="10" t="s">
        <v>2679</v>
      </c>
      <c r="B7" s="12" t="s">
        <v>2713</v>
      </c>
      <c r="C7" s="58">
        <v>115.658659606477</v>
      </c>
      <c r="D7" s="59">
        <v>109.024350359916</v>
      </c>
      <c r="E7" s="57">
        <v>122.292968853039</v>
      </c>
      <c r="F7" s="2">
        <v>1271</v>
      </c>
    </row>
    <row r="8" spans="1:6" ht="16.2" customHeight="1" x14ac:dyDescent="0.3">
      <c r="A8" s="10" t="s">
        <v>2680</v>
      </c>
      <c r="B8" s="12" t="s">
        <v>2713</v>
      </c>
      <c r="C8" s="58">
        <v>187.04797953143</v>
      </c>
      <c r="D8" s="59">
        <v>175.56759027244701</v>
      </c>
      <c r="E8" s="57">
        <v>198.528368790413</v>
      </c>
      <c r="F8" s="2">
        <v>1162</v>
      </c>
    </row>
    <row r="9" spans="1:6" ht="16.2" customHeight="1" x14ac:dyDescent="0.3">
      <c r="A9" s="10" t="s">
        <v>2681</v>
      </c>
      <c r="B9" s="12" t="s">
        <v>2713</v>
      </c>
      <c r="C9" s="58">
        <v>209.92565840205401</v>
      </c>
      <c r="D9" s="59">
        <v>197.314365460495</v>
      </c>
      <c r="E9" s="57">
        <v>222.536951343612</v>
      </c>
      <c r="F9" s="2">
        <v>1096</v>
      </c>
    </row>
    <row r="10" spans="1:6" ht="16.2" customHeight="1" x14ac:dyDescent="0.3">
      <c r="A10" s="10" t="s">
        <v>2682</v>
      </c>
      <c r="B10" s="12" t="s">
        <v>2713</v>
      </c>
      <c r="C10" s="58">
        <v>538.64587723766999</v>
      </c>
      <c r="D10" s="59">
        <v>519.99861420841796</v>
      </c>
      <c r="E10" s="57">
        <v>557.29314026692305</v>
      </c>
      <c r="F10" s="2">
        <v>3224</v>
      </c>
    </row>
    <row r="11" spans="1:6" ht="16.2" customHeight="1" x14ac:dyDescent="0.3">
      <c r="A11" s="10" t="s">
        <v>2683</v>
      </c>
      <c r="B11" s="12" t="s">
        <v>2713</v>
      </c>
      <c r="C11" s="58">
        <v>319.78697632311099</v>
      </c>
      <c r="D11" s="59">
        <v>304.35367734958902</v>
      </c>
      <c r="E11" s="57">
        <v>335.220275296632</v>
      </c>
      <c r="F11" s="2">
        <v>1674</v>
      </c>
    </row>
    <row r="12" spans="1:6" ht="16.2" customHeight="1" x14ac:dyDescent="0.3">
      <c r="A12" s="10" t="s">
        <v>2684</v>
      </c>
      <c r="B12" s="12" t="s">
        <v>2713</v>
      </c>
      <c r="C12" s="58">
        <v>326.46530520186298</v>
      </c>
      <c r="D12" s="59">
        <v>305.87451217886502</v>
      </c>
      <c r="E12" s="57">
        <v>347.05609822486002</v>
      </c>
      <c r="F12" s="2">
        <v>1016</v>
      </c>
    </row>
    <row r="13" spans="1:6" ht="16.2" customHeight="1" x14ac:dyDescent="0.3">
      <c r="A13" s="10" t="s">
        <v>2685</v>
      </c>
      <c r="B13" s="12" t="s">
        <v>2713</v>
      </c>
      <c r="C13" s="58">
        <v>598.23881984498405</v>
      </c>
      <c r="D13" s="59">
        <v>573.16067318358296</v>
      </c>
      <c r="E13" s="57">
        <v>623.31696650638401</v>
      </c>
      <c r="F13" s="2">
        <v>2238</v>
      </c>
    </row>
    <row r="14" spans="1:6" ht="16.2" customHeight="1" x14ac:dyDescent="0.3">
      <c r="A14" s="10" t="s">
        <v>2686</v>
      </c>
      <c r="B14" s="12" t="s">
        <v>2713</v>
      </c>
      <c r="C14" s="58">
        <v>546.68535146117301</v>
      </c>
      <c r="D14" s="59">
        <v>526.28803160831899</v>
      </c>
      <c r="E14" s="57">
        <v>567.08267131402704</v>
      </c>
      <c r="F14" s="2">
        <v>2826</v>
      </c>
    </row>
    <row r="15" spans="1:6" ht="16.2" customHeight="1" x14ac:dyDescent="0.3">
      <c r="A15" s="10" t="s">
        <v>2687</v>
      </c>
      <c r="B15" s="12" t="s">
        <v>2713</v>
      </c>
      <c r="C15" s="58">
        <v>181.23826551990101</v>
      </c>
      <c r="D15" s="59">
        <v>166.55139053951001</v>
      </c>
      <c r="E15" s="57">
        <v>195.925140500292</v>
      </c>
      <c r="F15" s="2">
        <v>670</v>
      </c>
    </row>
    <row r="16" spans="1:6" ht="16.2" customHeight="1" x14ac:dyDescent="0.3">
      <c r="A16" s="10" t="s">
        <v>2688</v>
      </c>
      <c r="B16" s="12" t="s">
        <v>2713</v>
      </c>
      <c r="C16" s="58">
        <v>321.713064216156</v>
      </c>
      <c r="D16" s="59">
        <v>293.45029370023599</v>
      </c>
      <c r="E16" s="57">
        <v>349.97583473207601</v>
      </c>
      <c r="F16" s="2">
        <v>532</v>
      </c>
    </row>
    <row r="17" spans="1:6" ht="16.2" customHeight="1" x14ac:dyDescent="0.3">
      <c r="A17" s="10" t="s">
        <v>2689</v>
      </c>
      <c r="B17" s="12" t="s">
        <v>2713</v>
      </c>
      <c r="C17" s="58">
        <v>123.72283251670601</v>
      </c>
      <c r="D17" s="59">
        <v>109.336389456037</v>
      </c>
      <c r="E17" s="57">
        <v>138.109275577376</v>
      </c>
      <c r="F17" s="2">
        <v>313</v>
      </c>
    </row>
    <row r="18" spans="1:6" ht="16.2" customHeight="1" x14ac:dyDescent="0.3">
      <c r="A18" s="10" t="s">
        <v>2690</v>
      </c>
      <c r="B18" s="12" t="s">
        <v>2713</v>
      </c>
      <c r="C18" s="58">
        <v>128.21231648475401</v>
      </c>
      <c r="D18" s="59">
        <v>113.85915814822501</v>
      </c>
      <c r="E18" s="57">
        <v>142.565474821283</v>
      </c>
      <c r="F18" s="2">
        <v>352</v>
      </c>
    </row>
    <row r="19" spans="1:6" ht="16.2" customHeight="1" x14ac:dyDescent="0.3">
      <c r="A19" s="10" t="s">
        <v>2691</v>
      </c>
      <c r="B19" s="12" t="s">
        <v>2713</v>
      </c>
      <c r="C19" s="58">
        <v>106.139955289543</v>
      </c>
      <c r="D19" s="57">
        <v>92.5159307442824</v>
      </c>
      <c r="E19" s="57">
        <v>119.763979834805</v>
      </c>
      <c r="F19" s="17">
        <v>262</v>
      </c>
    </row>
    <row r="20" spans="1:6" ht="16.2" customHeight="1" x14ac:dyDescent="0.3">
      <c r="A20" s="10" t="s">
        <v>2692</v>
      </c>
      <c r="B20" s="12" t="s">
        <v>2713</v>
      </c>
      <c r="C20" s="58">
        <v>109.794593955875</v>
      </c>
      <c r="D20" s="60">
        <v>97.930719198255801</v>
      </c>
      <c r="E20" s="57">
        <v>121.658468713495</v>
      </c>
      <c r="F20" s="14">
        <v>344</v>
      </c>
    </row>
    <row r="21" spans="1:6" ht="16.2" customHeight="1" x14ac:dyDescent="0.3">
      <c r="A21" s="10" t="s">
        <v>2693</v>
      </c>
      <c r="B21" s="12" t="s">
        <v>2713</v>
      </c>
      <c r="C21" s="58">
        <v>170.30862190750699</v>
      </c>
      <c r="D21" s="60">
        <v>143.69709110233401</v>
      </c>
      <c r="E21" s="57">
        <v>196.92015271267999</v>
      </c>
      <c r="F21" s="14">
        <v>163</v>
      </c>
    </row>
    <row r="22" spans="1:6" ht="16.2" customHeight="1" x14ac:dyDescent="0.3">
      <c r="A22" s="10" t="s">
        <v>2694</v>
      </c>
      <c r="B22" s="12" t="s">
        <v>2713</v>
      </c>
      <c r="C22" s="58">
        <v>166.77554411120201</v>
      </c>
      <c r="D22" s="60">
        <v>138.53380914949099</v>
      </c>
      <c r="E22" s="57">
        <v>195.017279072912</v>
      </c>
      <c r="F22" s="14">
        <v>151</v>
      </c>
    </row>
    <row r="23" spans="1:6" ht="16.2" customHeight="1" x14ac:dyDescent="0.3">
      <c r="A23" s="10" t="s">
        <v>2695</v>
      </c>
      <c r="B23" s="12" t="s">
        <v>2713</v>
      </c>
      <c r="C23" s="61">
        <v>266.14242983987799</v>
      </c>
      <c r="D23" s="60">
        <v>208.03282636781501</v>
      </c>
      <c r="E23" s="57">
        <v>324.252033311942</v>
      </c>
      <c r="F23" s="14">
        <v>119</v>
      </c>
    </row>
    <row r="24" spans="1:6" ht="16.2" customHeight="1" x14ac:dyDescent="0.3">
      <c r="A24" s="10" t="s">
        <v>2696</v>
      </c>
      <c r="B24" s="12" t="s">
        <v>2713</v>
      </c>
      <c r="C24" s="61">
        <v>342.48007343931101</v>
      </c>
      <c r="D24" s="60">
        <v>297.892675921945</v>
      </c>
      <c r="E24" s="57">
        <v>387.06747095667703</v>
      </c>
      <c r="F24" s="14">
        <v>254</v>
      </c>
    </row>
    <row r="25" spans="1:6" ht="16.2" customHeight="1" x14ac:dyDescent="0.3">
      <c r="A25" s="10" t="s">
        <v>2697</v>
      </c>
      <c r="B25" s="12" t="s">
        <v>2713</v>
      </c>
      <c r="C25" s="61">
        <v>158.529608580672</v>
      </c>
      <c r="D25" s="60">
        <v>143.00657869453499</v>
      </c>
      <c r="E25" s="57">
        <v>174.05263846680799</v>
      </c>
      <c r="F25" s="14">
        <v>475</v>
      </c>
    </row>
    <row r="26" spans="1:6" ht="16.2" customHeight="1" x14ac:dyDescent="0.3">
      <c r="A26" s="10" t="s">
        <v>2698</v>
      </c>
      <c r="B26" s="12" t="s">
        <v>2713</v>
      </c>
      <c r="C26" s="61">
        <v>222.37826767137301</v>
      </c>
      <c r="D26" s="60">
        <v>207.23865749912599</v>
      </c>
      <c r="E26" s="57">
        <v>237.517877843619</v>
      </c>
      <c r="F26" s="14">
        <v>873</v>
      </c>
    </row>
    <row r="27" spans="1:6" ht="16.2" customHeight="1" x14ac:dyDescent="0.3">
      <c r="A27" s="10" t="s">
        <v>2699</v>
      </c>
      <c r="B27" s="12" t="s">
        <v>2713</v>
      </c>
      <c r="C27" s="62">
        <v>203.050116966856</v>
      </c>
      <c r="D27" s="60">
        <v>173.72759276838099</v>
      </c>
      <c r="E27" s="57">
        <v>232.372641165332</v>
      </c>
      <c r="F27" s="14">
        <v>223</v>
      </c>
    </row>
    <row r="28" spans="1:6" ht="16.2" customHeight="1" x14ac:dyDescent="0.3">
      <c r="A28" s="10" t="s">
        <v>2700</v>
      </c>
      <c r="B28" s="12" t="s">
        <v>2713</v>
      </c>
      <c r="C28" s="61">
        <v>542.20713057848297</v>
      </c>
      <c r="D28" s="60">
        <v>487.95541237889199</v>
      </c>
      <c r="E28" s="57">
        <v>596.45884877807498</v>
      </c>
      <c r="F28" s="14">
        <v>404</v>
      </c>
    </row>
    <row r="29" spans="1:6" ht="16.2" customHeight="1" x14ac:dyDescent="0.3">
      <c r="A29" s="10" t="s">
        <v>2701</v>
      </c>
      <c r="B29" s="12" t="s">
        <v>2713</v>
      </c>
      <c r="C29" s="61">
        <v>488.37252693741402</v>
      </c>
      <c r="D29" s="60">
        <v>456.44527437329299</v>
      </c>
      <c r="E29" s="57">
        <v>520.299779501535</v>
      </c>
      <c r="F29" s="14">
        <v>919</v>
      </c>
    </row>
    <row r="30" spans="1:6" ht="16.2" customHeight="1" x14ac:dyDescent="0.3">
      <c r="A30" s="10" t="s">
        <v>2702</v>
      </c>
      <c r="B30" s="12" t="s">
        <v>2713</v>
      </c>
      <c r="C30" s="61">
        <v>592.79552247039499</v>
      </c>
      <c r="D30" s="60">
        <v>558.88694006302899</v>
      </c>
      <c r="E30" s="57">
        <v>626.70410487776098</v>
      </c>
      <c r="F30" s="14">
        <v>1173</v>
      </c>
    </row>
    <row r="31" spans="1:6" ht="16.2" customHeight="1" x14ac:dyDescent="0.3">
      <c r="A31" s="10" t="s">
        <v>2703</v>
      </c>
      <c r="B31" s="12" t="s">
        <v>2713</v>
      </c>
      <c r="C31" s="58">
        <v>575.05489110022995</v>
      </c>
      <c r="D31" s="60">
        <v>531.96929812604799</v>
      </c>
      <c r="E31" s="57">
        <v>618.14048407441101</v>
      </c>
      <c r="F31" s="14">
        <v>728</v>
      </c>
    </row>
    <row r="32" spans="1:6" ht="16.2" customHeight="1" x14ac:dyDescent="0.3">
      <c r="A32" s="10" t="s">
        <v>2704</v>
      </c>
      <c r="B32" s="12" t="s">
        <v>2713</v>
      </c>
      <c r="C32" s="61">
        <v>306.40887434325799</v>
      </c>
      <c r="D32" s="60">
        <v>289.543865872281</v>
      </c>
      <c r="E32" s="57">
        <v>323.27388281423401</v>
      </c>
      <c r="F32" s="14">
        <v>1293</v>
      </c>
    </row>
    <row r="33" spans="1:6" ht="16.2" customHeight="1" x14ac:dyDescent="0.3">
      <c r="A33" s="10" t="s">
        <v>2705</v>
      </c>
      <c r="B33" s="12" t="s">
        <v>2713</v>
      </c>
      <c r="C33" s="61">
        <v>373.56347644022702</v>
      </c>
      <c r="D33" s="60">
        <v>335.63344625054998</v>
      </c>
      <c r="E33" s="57">
        <v>411.493506629904</v>
      </c>
      <c r="F33" s="14">
        <v>381</v>
      </c>
    </row>
    <row r="34" spans="1:6" ht="16.2" customHeight="1" x14ac:dyDescent="0.3">
      <c r="A34" s="10" t="s">
        <v>2706</v>
      </c>
      <c r="B34" s="12" t="s">
        <v>2713</v>
      </c>
      <c r="C34" s="58">
        <v>363.60290748012397</v>
      </c>
      <c r="D34" s="60">
        <v>337.55289953034202</v>
      </c>
      <c r="E34" s="57">
        <v>389.65291542990502</v>
      </c>
      <c r="F34" s="14">
        <v>786</v>
      </c>
    </row>
    <row r="35" spans="1:6" ht="16.2" customHeight="1" x14ac:dyDescent="0.3">
      <c r="A35" s="10" t="s">
        <v>2707</v>
      </c>
      <c r="B35" s="12" t="s">
        <v>2713</v>
      </c>
      <c r="C35" s="58">
        <v>246.30362848878599</v>
      </c>
      <c r="D35" s="60">
        <v>213.49457710720301</v>
      </c>
      <c r="E35" s="57">
        <v>279.11267987036803</v>
      </c>
      <c r="F35" s="14">
        <v>230</v>
      </c>
    </row>
    <row r="36" spans="1:6" ht="16.2" customHeight="1" x14ac:dyDescent="0.3">
      <c r="A36" s="10" t="s">
        <v>2708</v>
      </c>
      <c r="B36" s="12" t="s">
        <v>2713</v>
      </c>
      <c r="C36" s="61">
        <v>825.91066833516402</v>
      </c>
      <c r="D36" s="60">
        <v>775.61965308174501</v>
      </c>
      <c r="E36" s="57">
        <v>876.20168358858405</v>
      </c>
      <c r="F36" s="14">
        <v>1050</v>
      </c>
    </row>
    <row r="37" spans="1:6" ht="16.2" customHeight="1" x14ac:dyDescent="0.3">
      <c r="A37" s="10" t="s">
        <v>2709</v>
      </c>
      <c r="B37" s="12" t="s">
        <v>2713</v>
      </c>
      <c r="C37" s="61">
        <v>484.697061738831</v>
      </c>
      <c r="D37" s="60">
        <v>456.23855039723497</v>
      </c>
      <c r="E37" s="57">
        <v>513.15557308042605</v>
      </c>
      <c r="F37" s="14">
        <v>1188</v>
      </c>
    </row>
    <row r="38" spans="1:6" ht="16.2" customHeight="1" x14ac:dyDescent="0.3">
      <c r="A38" s="10" t="s">
        <v>2710</v>
      </c>
      <c r="B38" s="12" t="s">
        <v>2713</v>
      </c>
      <c r="C38" s="61">
        <v>1042.12571705306</v>
      </c>
      <c r="D38" s="60">
        <v>972.98503911679404</v>
      </c>
      <c r="E38" s="57">
        <v>1111.2663949893299</v>
      </c>
      <c r="F38" s="14">
        <v>886</v>
      </c>
    </row>
    <row r="39" spans="1:6" ht="16.2" customHeight="1" x14ac:dyDescent="0.3">
      <c r="A39" s="10" t="s">
        <v>2711</v>
      </c>
      <c r="B39" s="12" t="s">
        <v>2713</v>
      </c>
      <c r="C39" s="61">
        <v>449.15814319276097</v>
      </c>
      <c r="D39" s="60">
        <v>428.90910904572701</v>
      </c>
      <c r="E39" s="57">
        <v>469.40717733979602</v>
      </c>
      <c r="F39" s="14">
        <v>1940</v>
      </c>
    </row>
    <row r="40" spans="1:6" ht="16.2" customHeight="1" x14ac:dyDescent="0.3">
      <c r="A40" s="10" t="s">
        <v>2759</v>
      </c>
      <c r="B40" s="12" t="s">
        <v>2713</v>
      </c>
      <c r="C40" s="61">
        <v>150.47825170383101</v>
      </c>
      <c r="D40" s="60">
        <v>138.15777575720199</v>
      </c>
      <c r="E40" s="57">
        <v>162.798727650459</v>
      </c>
      <c r="F40" s="14">
        <v>639</v>
      </c>
    </row>
    <row r="41" spans="1:6" ht="16.2" customHeight="1" x14ac:dyDescent="0.3">
      <c r="A41" s="10" t="s">
        <v>2760</v>
      </c>
      <c r="B41" s="12" t="s">
        <v>2713</v>
      </c>
      <c r="C41" s="61">
        <v>371.04188926640097</v>
      </c>
      <c r="D41" s="60">
        <v>348.001687858742</v>
      </c>
      <c r="E41" s="57">
        <v>394.08209067406</v>
      </c>
      <c r="F41" s="14">
        <v>1014</v>
      </c>
    </row>
    <row r="42" spans="1:6" ht="16.2" customHeight="1" x14ac:dyDescent="0.3">
      <c r="A42" s="10" t="s">
        <v>2712</v>
      </c>
      <c r="B42" s="12" t="s">
        <v>2713</v>
      </c>
      <c r="C42" s="61">
        <v>303.52544897226397</v>
      </c>
      <c r="D42" s="60">
        <v>298.71699899780702</v>
      </c>
      <c r="E42" s="57">
        <v>308.33389894672098</v>
      </c>
      <c r="F42" s="14">
        <v>15709</v>
      </c>
    </row>
    <row r="43" spans="1:6" ht="16.2" customHeight="1" x14ac:dyDescent="0.3">
      <c r="A43" s="10" t="s">
        <v>2678</v>
      </c>
      <c r="B43" s="12" t="s">
        <v>2714</v>
      </c>
      <c r="C43" s="62">
        <v>20.805583657230699</v>
      </c>
      <c r="D43" s="60">
        <v>16.671152849801999</v>
      </c>
      <c r="E43" s="57">
        <v>24.940014464659399</v>
      </c>
      <c r="F43" s="14">
        <v>107</v>
      </c>
    </row>
    <row r="44" spans="1:6" ht="16.2" customHeight="1" x14ac:dyDescent="0.3">
      <c r="A44" s="10" t="s">
        <v>2679</v>
      </c>
      <c r="B44" s="12" t="s">
        <v>2714</v>
      </c>
      <c r="C44" s="61">
        <v>7.8881153477292303</v>
      </c>
      <c r="D44" s="60">
        <v>6.1334141475125401</v>
      </c>
      <c r="E44" s="57">
        <v>9.6428165479459196</v>
      </c>
      <c r="F44" s="14">
        <v>85</v>
      </c>
    </row>
    <row r="45" spans="1:6" ht="16.2" customHeight="1" x14ac:dyDescent="0.3">
      <c r="A45" s="10" t="s">
        <v>2680</v>
      </c>
      <c r="B45" s="12" t="s">
        <v>2714</v>
      </c>
      <c r="C45" s="61">
        <v>13.2691172906153</v>
      </c>
      <c r="D45" s="60">
        <v>10.1094562014133</v>
      </c>
      <c r="E45" s="57">
        <v>16.428778379817398</v>
      </c>
      <c r="F45" s="14">
        <v>78</v>
      </c>
    </row>
    <row r="46" spans="1:6" ht="16.2" customHeight="1" x14ac:dyDescent="0.3">
      <c r="A46" s="10" t="s">
        <v>2681</v>
      </c>
      <c r="B46" s="12" t="s">
        <v>2714</v>
      </c>
      <c r="C46" s="61">
        <v>17.573855747436099</v>
      </c>
      <c r="D46" s="60">
        <v>13.858843486237699</v>
      </c>
      <c r="E46" s="57">
        <v>21.288868008634498</v>
      </c>
      <c r="F46" s="14">
        <v>89</v>
      </c>
    </row>
    <row r="47" spans="1:6" ht="16.2" customHeight="1" x14ac:dyDescent="0.3">
      <c r="A47" s="10" t="s">
        <v>2682</v>
      </c>
      <c r="B47" s="12" t="s">
        <v>2714</v>
      </c>
      <c r="C47" s="61">
        <v>32.857857510218402</v>
      </c>
      <c r="D47" s="60">
        <v>28.2583270795513</v>
      </c>
      <c r="E47" s="57">
        <v>37.457387940885603</v>
      </c>
      <c r="F47" s="14">
        <v>198</v>
      </c>
    </row>
    <row r="48" spans="1:6" ht="16.2" customHeight="1" x14ac:dyDescent="0.3">
      <c r="A48" s="10" t="s">
        <v>2683</v>
      </c>
      <c r="B48" s="12" t="s">
        <v>2714</v>
      </c>
      <c r="C48" s="61">
        <v>26.034402369718201</v>
      </c>
      <c r="D48" s="60">
        <v>21.6015861096406</v>
      </c>
      <c r="E48" s="57">
        <v>30.467218629795699</v>
      </c>
      <c r="F48" s="14">
        <v>135</v>
      </c>
    </row>
    <row r="49" spans="1:6" ht="16.2" customHeight="1" x14ac:dyDescent="0.3">
      <c r="A49" s="10" t="s">
        <v>2684</v>
      </c>
      <c r="B49" s="12" t="s">
        <v>2714</v>
      </c>
      <c r="C49" s="62">
        <v>28.141242285477102</v>
      </c>
      <c r="D49" s="57">
        <v>21.940438168659298</v>
      </c>
      <c r="E49" s="57">
        <v>34.342046402294997</v>
      </c>
      <c r="F49" s="17">
        <v>83</v>
      </c>
    </row>
    <row r="50" spans="1:6" ht="16.2" customHeight="1" x14ac:dyDescent="0.3">
      <c r="A50" s="10" t="s">
        <v>2685</v>
      </c>
      <c r="B50" s="12" t="s">
        <v>2714</v>
      </c>
      <c r="C50" s="61">
        <v>52.582782028591097</v>
      </c>
      <c r="D50" s="60">
        <v>45.223344151561399</v>
      </c>
      <c r="E50" s="57">
        <v>59.942219905620703</v>
      </c>
      <c r="F50" s="14">
        <v>201</v>
      </c>
    </row>
    <row r="51" spans="1:6" ht="16.2" customHeight="1" x14ac:dyDescent="0.3">
      <c r="A51" s="10" t="s">
        <v>2686</v>
      </c>
      <c r="B51" s="12" t="s">
        <v>2714</v>
      </c>
      <c r="C51" s="58">
        <v>34.544561122164403</v>
      </c>
      <c r="D51" s="60">
        <v>29.394138610478201</v>
      </c>
      <c r="E51" s="57">
        <v>39.694983633850597</v>
      </c>
      <c r="F51" s="14">
        <v>178</v>
      </c>
    </row>
    <row r="52" spans="1:6" ht="16.2" customHeight="1" x14ac:dyDescent="0.3">
      <c r="A52" s="10" t="s">
        <v>2687</v>
      </c>
      <c r="B52" s="12" t="s">
        <v>2714</v>
      </c>
      <c r="C52" s="62">
        <v>14.812624045778</v>
      </c>
      <c r="D52" s="57">
        <v>10.5337028188489</v>
      </c>
      <c r="E52" s="57">
        <v>19.091545272707101</v>
      </c>
      <c r="F52" s="17">
        <v>53</v>
      </c>
    </row>
    <row r="53" spans="1:6" ht="16.2" customHeight="1" x14ac:dyDescent="0.3">
      <c r="A53" s="10" t="s">
        <v>2688</v>
      </c>
      <c r="B53" s="12" t="s">
        <v>2714</v>
      </c>
      <c r="C53" s="62">
        <v>33.969012204991003</v>
      </c>
      <c r="D53" s="63">
        <v>24.7126905787051</v>
      </c>
      <c r="E53" s="57">
        <v>43.225333831276799</v>
      </c>
      <c r="F53" s="36">
        <v>54</v>
      </c>
    </row>
    <row r="54" spans="1:6" ht="16.2" customHeight="1" x14ac:dyDescent="0.3">
      <c r="A54" s="10" t="s">
        <v>2689</v>
      </c>
      <c r="B54" s="12" t="s">
        <v>2714</v>
      </c>
      <c r="C54" s="62">
        <v>6.2124066145052401</v>
      </c>
      <c r="D54" s="63">
        <v>2.9252223364926802</v>
      </c>
      <c r="E54" s="57">
        <v>9.4995908925177908</v>
      </c>
      <c r="F54" s="36">
        <v>15</v>
      </c>
    </row>
    <row r="55" spans="1:6" ht="16.2" customHeight="1" x14ac:dyDescent="0.3">
      <c r="A55" s="10" t="s">
        <v>2690</v>
      </c>
      <c r="B55" s="12" t="s">
        <v>2714</v>
      </c>
      <c r="C55" s="62">
        <v>8.9696142560688799</v>
      </c>
      <c r="D55" s="63">
        <v>5.2551554254359303</v>
      </c>
      <c r="E55" s="57">
        <v>12.684073086701799</v>
      </c>
      <c r="F55" s="36">
        <v>26</v>
      </c>
    </row>
    <row r="56" spans="1:6" ht="16.2" customHeight="1" x14ac:dyDescent="0.3">
      <c r="A56" s="10" t="s">
        <v>2691</v>
      </c>
      <c r="B56" s="12" t="s">
        <v>2714</v>
      </c>
      <c r="C56" s="62">
        <v>7.1207565312932299</v>
      </c>
      <c r="D56" s="63">
        <v>3.6304175902862599</v>
      </c>
      <c r="E56" s="57">
        <v>10.6110954723002</v>
      </c>
      <c r="F56" s="36">
        <v>18</v>
      </c>
    </row>
    <row r="57" spans="1:6" ht="16.2" customHeight="1" x14ac:dyDescent="0.3">
      <c r="A57" s="10" t="s">
        <v>2692</v>
      </c>
      <c r="B57" s="12" t="s">
        <v>2714</v>
      </c>
      <c r="C57" s="62">
        <v>8.6334056964360801</v>
      </c>
      <c r="D57" s="63">
        <v>5.2415652546881697</v>
      </c>
      <c r="E57" s="57">
        <v>12.025246138184</v>
      </c>
      <c r="F57" s="36">
        <v>26</v>
      </c>
    </row>
    <row r="58" spans="1:6" ht="16.2" customHeight="1" x14ac:dyDescent="0.3">
      <c r="A58" s="10" t="s">
        <v>2693</v>
      </c>
      <c r="B58" s="12" t="s">
        <v>2714</v>
      </c>
      <c r="C58" s="62">
        <v>11.6616205717049</v>
      </c>
      <c r="D58" s="63">
        <v>4.6455503472127599</v>
      </c>
      <c r="E58" s="57">
        <v>18.677690796197101</v>
      </c>
      <c r="F58" s="36">
        <v>11</v>
      </c>
    </row>
    <row r="59" spans="1:6" ht="16.2" customHeight="1" x14ac:dyDescent="0.3">
      <c r="A59" s="8" t="s">
        <v>2694</v>
      </c>
      <c r="B59" s="12" t="s">
        <v>2714</v>
      </c>
      <c r="C59" s="129"/>
      <c r="D59" s="130"/>
      <c r="E59" s="130"/>
      <c r="F59" s="36">
        <v>8</v>
      </c>
    </row>
    <row r="60" spans="1:6" ht="16.2" customHeight="1" x14ac:dyDescent="0.3">
      <c r="A60" s="8" t="s">
        <v>2695</v>
      </c>
      <c r="B60" s="12" t="s">
        <v>2714</v>
      </c>
      <c r="C60" s="62">
        <v>26.717008373515299</v>
      </c>
      <c r="D60" s="63">
        <v>8.0673364256343003</v>
      </c>
      <c r="E60" s="57">
        <v>45.366680321396302</v>
      </c>
      <c r="F60" s="36">
        <v>11</v>
      </c>
    </row>
    <row r="61" spans="1:6" ht="16.2" customHeight="1" x14ac:dyDescent="0.3">
      <c r="A61" s="8" t="s">
        <v>2696</v>
      </c>
      <c r="B61" s="12" t="s">
        <v>2714</v>
      </c>
      <c r="C61" s="62">
        <v>25.166095045700398</v>
      </c>
      <c r="D61" s="63">
        <v>13.0158161319979</v>
      </c>
      <c r="E61" s="57">
        <v>37.316373959402803</v>
      </c>
      <c r="F61" s="36">
        <v>18</v>
      </c>
    </row>
    <row r="62" spans="1:6" ht="16.2" customHeight="1" x14ac:dyDescent="0.3">
      <c r="A62" s="8" t="s">
        <v>2697</v>
      </c>
      <c r="B62" s="12" t="s">
        <v>2714</v>
      </c>
      <c r="C62" s="62">
        <v>11.678761368015699</v>
      </c>
      <c r="D62" s="63">
        <v>7.1066031689796798</v>
      </c>
      <c r="E62" s="57">
        <v>16.250919567051799</v>
      </c>
      <c r="F62" s="36">
        <v>30</v>
      </c>
    </row>
    <row r="63" spans="1:6" ht="16.2" customHeight="1" x14ac:dyDescent="0.3">
      <c r="A63" s="8" t="s">
        <v>2698</v>
      </c>
      <c r="B63" s="12" t="s">
        <v>2714</v>
      </c>
      <c r="C63" s="62">
        <v>18.680139117868301</v>
      </c>
      <c r="D63" s="63">
        <v>14.1711754985478</v>
      </c>
      <c r="E63" s="57">
        <v>23.189102737188801</v>
      </c>
      <c r="F63" s="36">
        <v>70</v>
      </c>
    </row>
    <row r="64" spans="1:6" ht="16.2" customHeight="1" x14ac:dyDescent="0.3">
      <c r="A64" s="8" t="s">
        <v>2699</v>
      </c>
      <c r="B64" s="12" t="s">
        <v>2714</v>
      </c>
      <c r="C64" s="62">
        <v>16.234074049490498</v>
      </c>
      <c r="D64" s="63">
        <v>8.6160952697266495</v>
      </c>
      <c r="E64" s="57">
        <v>23.852052829254301</v>
      </c>
      <c r="F64" s="36">
        <v>19</v>
      </c>
    </row>
    <row r="65" spans="1:6" ht="16.2" customHeight="1" x14ac:dyDescent="0.3">
      <c r="A65" s="8" t="s">
        <v>2700</v>
      </c>
      <c r="B65" s="12" t="s">
        <v>2714</v>
      </c>
      <c r="C65" s="62">
        <v>30.6352202835802</v>
      </c>
      <c r="D65" s="63">
        <v>18.367092715012799</v>
      </c>
      <c r="E65" s="57">
        <v>42.903347852147498</v>
      </c>
      <c r="F65" s="36">
        <v>25</v>
      </c>
    </row>
    <row r="66" spans="1:6" ht="16.2" customHeight="1" x14ac:dyDescent="0.3">
      <c r="A66" s="8" t="s">
        <v>2701</v>
      </c>
      <c r="B66" s="12" t="s">
        <v>2714</v>
      </c>
      <c r="C66" s="62">
        <v>31.1258539725183</v>
      </c>
      <c r="D66" s="63">
        <v>23.095915336786799</v>
      </c>
      <c r="E66" s="57">
        <v>39.155792608249797</v>
      </c>
      <c r="F66" s="36">
        <v>59</v>
      </c>
    </row>
    <row r="67" spans="1:6" ht="16.2" customHeight="1" x14ac:dyDescent="0.3">
      <c r="A67" s="8" t="s">
        <v>2702</v>
      </c>
      <c r="B67" s="12" t="s">
        <v>2714</v>
      </c>
      <c r="C67" s="62">
        <v>31.289547474501401</v>
      </c>
      <c r="D67" s="63">
        <v>23.536688524056601</v>
      </c>
      <c r="E67" s="57">
        <v>39.0424064249463</v>
      </c>
      <c r="F67" s="36">
        <v>63</v>
      </c>
    </row>
    <row r="68" spans="1:6" ht="16.2" customHeight="1" x14ac:dyDescent="0.3">
      <c r="A68" s="8" t="s">
        <v>2703</v>
      </c>
      <c r="B68" s="12" t="s">
        <v>2714</v>
      </c>
      <c r="C68" s="62">
        <v>41.332677726069903</v>
      </c>
      <c r="D68" s="63">
        <v>29.5944290131279</v>
      </c>
      <c r="E68" s="57">
        <v>53.070926439011899</v>
      </c>
      <c r="F68" s="36">
        <v>51</v>
      </c>
    </row>
    <row r="69" spans="1:6" ht="16.2" customHeight="1" x14ac:dyDescent="0.3">
      <c r="A69" s="8" t="s">
        <v>2704</v>
      </c>
      <c r="B69" s="12" t="s">
        <v>2714</v>
      </c>
      <c r="C69" s="62">
        <v>25.926653442764799</v>
      </c>
      <c r="D69" s="63">
        <v>21.001390275156801</v>
      </c>
      <c r="E69" s="57">
        <v>30.851916610372701</v>
      </c>
      <c r="F69" s="36">
        <v>109</v>
      </c>
    </row>
    <row r="70" spans="1:6" ht="16.2" customHeight="1" x14ac:dyDescent="0.3">
      <c r="A70" s="8" t="s">
        <v>2705</v>
      </c>
      <c r="B70" s="12" t="s">
        <v>2714</v>
      </c>
      <c r="C70" s="62">
        <v>25.718261554658099</v>
      </c>
      <c r="D70" s="63">
        <v>15.704199422161301</v>
      </c>
      <c r="E70" s="57">
        <v>35.732323687155002</v>
      </c>
      <c r="F70" s="36">
        <v>26</v>
      </c>
    </row>
    <row r="71" spans="1:6" ht="16.2" customHeight="1" x14ac:dyDescent="0.3">
      <c r="A71" s="8" t="s">
        <v>2706</v>
      </c>
      <c r="B71" s="12" t="s">
        <v>2714</v>
      </c>
      <c r="C71" s="62">
        <v>29.509482150813501</v>
      </c>
      <c r="D71" s="63">
        <v>21.8462444782886</v>
      </c>
      <c r="E71" s="57">
        <v>37.172719823338298</v>
      </c>
      <c r="F71" s="36">
        <v>59</v>
      </c>
    </row>
    <row r="72" spans="1:6" ht="16.2" customHeight="1" x14ac:dyDescent="0.3">
      <c r="A72" s="8" t="s">
        <v>2707</v>
      </c>
      <c r="B72" s="12" t="s">
        <v>2714</v>
      </c>
      <c r="C72" s="62">
        <v>26.037017560627401</v>
      </c>
      <c r="D72" s="63">
        <v>15.2323304127308</v>
      </c>
      <c r="E72" s="57">
        <v>36.841704708523899</v>
      </c>
      <c r="F72" s="36">
        <v>24</v>
      </c>
    </row>
    <row r="73" spans="1:6" ht="16.2" customHeight="1" x14ac:dyDescent="0.3">
      <c r="A73" s="8" t="s">
        <v>2708</v>
      </c>
      <c r="B73" s="12" t="s">
        <v>2714</v>
      </c>
      <c r="C73" s="62">
        <v>62.7037404519087</v>
      </c>
      <c r="D73" s="63">
        <v>48.762725459340402</v>
      </c>
      <c r="E73" s="57">
        <v>76.644755444477099</v>
      </c>
      <c r="F73" s="36">
        <v>79</v>
      </c>
    </row>
    <row r="74" spans="1:6" ht="16.2" customHeight="1" x14ac:dyDescent="0.3">
      <c r="A74" s="8" t="s">
        <v>2709</v>
      </c>
      <c r="B74" s="12" t="s">
        <v>2714</v>
      </c>
      <c r="C74" s="62">
        <v>48.344041698628303</v>
      </c>
      <c r="D74" s="63">
        <v>39.603916747806402</v>
      </c>
      <c r="E74" s="57">
        <v>57.084166649450303</v>
      </c>
      <c r="F74" s="36">
        <v>122</v>
      </c>
    </row>
    <row r="75" spans="1:6" ht="16.2" customHeight="1" x14ac:dyDescent="0.3">
      <c r="A75" s="8" t="s">
        <v>2710</v>
      </c>
      <c r="B75" s="12" t="s">
        <v>2714</v>
      </c>
      <c r="C75" s="62">
        <v>55.934081159593703</v>
      </c>
      <c r="D75" s="63">
        <v>39.516690555722903</v>
      </c>
      <c r="E75" s="57">
        <v>72.351471763464502</v>
      </c>
      <c r="F75" s="36">
        <v>46</v>
      </c>
    </row>
    <row r="76" spans="1:6" ht="16.2" customHeight="1" x14ac:dyDescent="0.3">
      <c r="A76" s="8" t="s">
        <v>2711</v>
      </c>
      <c r="B76" s="12" t="s">
        <v>2714</v>
      </c>
      <c r="C76" s="62">
        <v>30.582666783372002</v>
      </c>
      <c r="D76" s="63">
        <v>25.2877528446372</v>
      </c>
      <c r="E76" s="57">
        <v>35.877580722106799</v>
      </c>
      <c r="F76" s="36">
        <v>132</v>
      </c>
    </row>
    <row r="77" spans="1:6" ht="16.2" customHeight="1" x14ac:dyDescent="0.3">
      <c r="A77" s="8" t="s">
        <v>2809</v>
      </c>
      <c r="B77" s="12" t="s">
        <v>2714</v>
      </c>
      <c r="C77" s="62">
        <v>12.1786235834916</v>
      </c>
      <c r="D77" s="63">
        <v>8.6580613222424905</v>
      </c>
      <c r="E77" s="57">
        <v>15.6991858447407</v>
      </c>
      <c r="F77" s="36">
        <v>52</v>
      </c>
    </row>
    <row r="78" spans="1:6" ht="16.2" customHeight="1" x14ac:dyDescent="0.3">
      <c r="A78" s="8" t="s">
        <v>2810</v>
      </c>
      <c r="B78" s="12" t="s">
        <v>2714</v>
      </c>
      <c r="C78" s="62">
        <v>31.4884671893806</v>
      </c>
      <c r="D78" s="63">
        <v>24.763416252369801</v>
      </c>
      <c r="E78" s="57">
        <v>38.213518126391399</v>
      </c>
      <c r="F78" s="36">
        <v>86</v>
      </c>
    </row>
    <row r="79" spans="1:6" ht="16.2" customHeight="1" x14ac:dyDescent="0.3">
      <c r="A79" s="8" t="s">
        <v>2712</v>
      </c>
      <c r="B79" s="12" t="s">
        <v>2714</v>
      </c>
      <c r="C79" s="62">
        <v>23.057012674129101</v>
      </c>
      <c r="D79" s="63">
        <v>21.703670924434899</v>
      </c>
      <c r="E79" s="57">
        <v>24.410354423823399</v>
      </c>
      <c r="F79" s="36">
        <v>1154</v>
      </c>
    </row>
  </sheetData>
  <hyperlinks>
    <hyperlink ref="A4" location="Contents!A1" display="Back to table of contents"/>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5"/>
  <sheetViews>
    <sheetView zoomScaleNormal="100" workbookViewId="0"/>
  </sheetViews>
  <sheetFormatPr defaultColWidth="9.33203125" defaultRowHeight="15.6" x14ac:dyDescent="0.3"/>
  <cols>
    <col min="1" max="1" width="16.6640625" style="7" customWidth="1"/>
    <col min="2" max="2" width="59.33203125" style="7" bestFit="1" customWidth="1"/>
    <col min="3" max="3" width="21.33203125" style="7" customWidth="1"/>
    <col min="4" max="4" width="16.6640625" style="41" customWidth="1"/>
    <col min="5" max="5" width="16.6640625" style="7" customWidth="1"/>
    <col min="6" max="6" width="16.6640625" style="42" customWidth="1"/>
    <col min="7" max="7" width="16.6640625" style="41" customWidth="1"/>
    <col min="8" max="8" width="16.6640625" style="7" customWidth="1"/>
    <col min="9" max="16384" width="9.33203125" style="7"/>
  </cols>
  <sheetData>
    <row r="1" spans="1:7" s="4" customFormat="1" x14ac:dyDescent="0.3">
      <c r="A1" s="3" t="s">
        <v>2806</v>
      </c>
      <c r="D1" s="13"/>
      <c r="F1" s="36"/>
      <c r="G1" s="13"/>
    </row>
    <row r="2" spans="1:7" s="4" customFormat="1" ht="15" x14ac:dyDescent="0.25">
      <c r="A2" s="5" t="s">
        <v>2844</v>
      </c>
      <c r="D2" s="13"/>
      <c r="F2" s="36"/>
      <c r="G2" s="13"/>
    </row>
    <row r="3" spans="1:7" s="4" customFormat="1" ht="15" x14ac:dyDescent="0.25">
      <c r="A3" s="5" t="s">
        <v>16</v>
      </c>
      <c r="D3" s="13"/>
      <c r="F3" s="36"/>
      <c r="G3" s="13"/>
    </row>
    <row r="4" spans="1:7" s="4" customFormat="1" ht="30" customHeight="1" x14ac:dyDescent="0.25">
      <c r="A4" s="6" t="s">
        <v>20</v>
      </c>
      <c r="D4" s="13"/>
      <c r="F4" s="36"/>
      <c r="G4" s="13"/>
    </row>
    <row r="5" spans="1:7" s="93" customFormat="1" ht="95.1" customHeight="1" thickBot="1" x14ac:dyDescent="0.35">
      <c r="A5" s="85" t="s">
        <v>72</v>
      </c>
      <c r="B5" s="86" t="s">
        <v>73</v>
      </c>
      <c r="C5" s="86" t="s">
        <v>74</v>
      </c>
      <c r="D5" s="92" t="s">
        <v>75</v>
      </c>
      <c r="E5" s="44" t="s">
        <v>42</v>
      </c>
      <c r="F5" s="88" t="s">
        <v>2677</v>
      </c>
    </row>
    <row r="6" spans="1:7" ht="30" customHeight="1" x14ac:dyDescent="0.3">
      <c r="A6" s="8" t="s">
        <v>117</v>
      </c>
      <c r="B6" s="11" t="s">
        <v>118</v>
      </c>
      <c r="C6" s="119" t="s">
        <v>119</v>
      </c>
      <c r="D6" s="17">
        <v>4763</v>
      </c>
      <c r="E6" s="67">
        <v>6</v>
      </c>
      <c r="F6" s="113">
        <v>125.97102666386699</v>
      </c>
      <c r="G6" s="7"/>
    </row>
    <row r="7" spans="1:7" ht="16.2" customHeight="1" x14ac:dyDescent="0.3">
      <c r="A7" s="8" t="s">
        <v>120</v>
      </c>
      <c r="B7" s="11" t="s">
        <v>121</v>
      </c>
      <c r="C7" s="119" t="s">
        <v>119</v>
      </c>
      <c r="D7" s="17">
        <v>5147</v>
      </c>
      <c r="E7" s="40">
        <v>25</v>
      </c>
      <c r="F7" s="50">
        <v>485.71983679813502</v>
      </c>
      <c r="G7" s="7"/>
    </row>
    <row r="8" spans="1:7" ht="16.2" customHeight="1" x14ac:dyDescent="0.3">
      <c r="A8" s="8" t="s">
        <v>122</v>
      </c>
      <c r="B8" s="11" t="s">
        <v>123</v>
      </c>
      <c r="C8" s="119" t="s">
        <v>119</v>
      </c>
      <c r="D8" s="17">
        <v>6935</v>
      </c>
      <c r="E8" s="40">
        <v>21</v>
      </c>
      <c r="F8" s="50">
        <v>302.81182408075</v>
      </c>
      <c r="G8" s="7"/>
    </row>
    <row r="9" spans="1:7" ht="16.2" customHeight="1" x14ac:dyDescent="0.3">
      <c r="A9" s="8" t="s">
        <v>124</v>
      </c>
      <c r="B9" s="11" t="s">
        <v>125</v>
      </c>
      <c r="C9" s="119" t="s">
        <v>119</v>
      </c>
      <c r="D9" s="17">
        <v>5610</v>
      </c>
      <c r="E9" s="40">
        <v>14</v>
      </c>
      <c r="F9" s="50">
        <v>249.554367201426</v>
      </c>
      <c r="G9" s="7"/>
    </row>
    <row r="10" spans="1:7" ht="16.2" customHeight="1" x14ac:dyDescent="0.3">
      <c r="A10" s="8" t="s">
        <v>126</v>
      </c>
      <c r="B10" s="11" t="s">
        <v>127</v>
      </c>
      <c r="C10" s="119" t="s">
        <v>119</v>
      </c>
      <c r="D10" s="17">
        <v>4513</v>
      </c>
      <c r="E10" s="40">
        <v>5</v>
      </c>
      <c r="F10" s="50">
        <v>110.791048083315</v>
      </c>
      <c r="G10" s="7"/>
    </row>
    <row r="11" spans="1:7" ht="16.2" customHeight="1" x14ac:dyDescent="0.3">
      <c r="A11" s="8" t="s">
        <v>128</v>
      </c>
      <c r="B11" s="11" t="s">
        <v>129</v>
      </c>
      <c r="C11" s="119" t="s">
        <v>119</v>
      </c>
      <c r="D11" s="17">
        <v>4023</v>
      </c>
      <c r="E11" s="40">
        <v>8</v>
      </c>
      <c r="F11" s="50">
        <v>198.856574695501</v>
      </c>
      <c r="G11" s="7"/>
    </row>
    <row r="12" spans="1:7" ht="16.2" customHeight="1" x14ac:dyDescent="0.3">
      <c r="A12" s="8" t="s">
        <v>130</v>
      </c>
      <c r="B12" s="11" t="s">
        <v>131</v>
      </c>
      <c r="C12" s="119" t="s">
        <v>119</v>
      </c>
      <c r="D12" s="17">
        <v>5021</v>
      </c>
      <c r="E12" s="40">
        <v>15</v>
      </c>
      <c r="F12" s="50">
        <v>298.74526986656002</v>
      </c>
      <c r="G12" s="7"/>
    </row>
    <row r="13" spans="1:7" ht="16.2" customHeight="1" x14ac:dyDescent="0.3">
      <c r="A13" s="8" t="s">
        <v>132</v>
      </c>
      <c r="B13" s="11" t="s">
        <v>133</v>
      </c>
      <c r="C13" s="119" t="s">
        <v>119</v>
      </c>
      <c r="D13" s="17">
        <v>5811</v>
      </c>
      <c r="E13" s="40">
        <v>9</v>
      </c>
      <c r="F13" s="50">
        <v>154.87867836861099</v>
      </c>
      <c r="G13" s="7"/>
    </row>
    <row r="14" spans="1:7" ht="16.2" customHeight="1" x14ac:dyDescent="0.3">
      <c r="A14" s="8" t="s">
        <v>134</v>
      </c>
      <c r="B14" s="11" t="s">
        <v>135</v>
      </c>
      <c r="C14" s="119" t="s">
        <v>119</v>
      </c>
      <c r="D14" s="17">
        <v>3816</v>
      </c>
      <c r="E14" s="40">
        <v>11</v>
      </c>
      <c r="F14" s="50">
        <v>288.25995807127902</v>
      </c>
      <c r="G14" s="7"/>
    </row>
    <row r="15" spans="1:7" ht="16.2" customHeight="1" x14ac:dyDescent="0.3">
      <c r="A15" s="8" t="s">
        <v>136</v>
      </c>
      <c r="B15" s="11" t="s">
        <v>137</v>
      </c>
      <c r="C15" s="119" t="s">
        <v>119</v>
      </c>
      <c r="D15" s="17">
        <v>4523</v>
      </c>
      <c r="E15" s="40">
        <v>11</v>
      </c>
      <c r="F15" s="50">
        <v>243.20141499005101</v>
      </c>
      <c r="G15" s="7"/>
    </row>
    <row r="16" spans="1:7" ht="16.2" customHeight="1" x14ac:dyDescent="0.3">
      <c r="A16" s="8" t="s">
        <v>138</v>
      </c>
      <c r="B16" s="11" t="s">
        <v>139</v>
      </c>
      <c r="C16" s="119" t="s">
        <v>119</v>
      </c>
      <c r="D16" s="17">
        <v>5608</v>
      </c>
      <c r="E16" s="40">
        <v>4</v>
      </c>
      <c r="F16" s="50">
        <v>71.326676176890203</v>
      </c>
      <c r="G16" s="7"/>
    </row>
    <row r="17" spans="1:7" ht="16.2" customHeight="1" x14ac:dyDescent="0.3">
      <c r="A17" s="8" t="s">
        <v>140</v>
      </c>
      <c r="B17" s="11" t="s">
        <v>141</v>
      </c>
      <c r="C17" s="119" t="s">
        <v>119</v>
      </c>
      <c r="D17" s="17">
        <v>3663</v>
      </c>
      <c r="E17" s="40">
        <v>8</v>
      </c>
      <c r="F17" s="50">
        <v>218.40021840021799</v>
      </c>
      <c r="G17" s="7"/>
    </row>
    <row r="18" spans="1:7" ht="16.2" customHeight="1" x14ac:dyDescent="0.3">
      <c r="A18" s="8" t="s">
        <v>142</v>
      </c>
      <c r="B18" s="11" t="s">
        <v>143</v>
      </c>
      <c r="C18" s="119" t="s">
        <v>119</v>
      </c>
      <c r="D18" s="17">
        <v>6230</v>
      </c>
      <c r="E18" s="40">
        <v>4</v>
      </c>
      <c r="F18" s="50">
        <v>64.2054574638844</v>
      </c>
      <c r="G18" s="7"/>
    </row>
    <row r="19" spans="1:7" ht="16.2" customHeight="1" x14ac:dyDescent="0.3">
      <c r="A19" s="8" t="s">
        <v>144</v>
      </c>
      <c r="B19" s="11" t="s">
        <v>145</v>
      </c>
      <c r="C19" s="119" t="s">
        <v>119</v>
      </c>
      <c r="D19" s="17">
        <v>3982</v>
      </c>
      <c r="E19" s="40">
        <v>4</v>
      </c>
      <c r="F19" s="50">
        <v>100.452034153692</v>
      </c>
      <c r="G19" s="7"/>
    </row>
    <row r="20" spans="1:7" ht="16.2" customHeight="1" x14ac:dyDescent="0.3">
      <c r="A20" s="8" t="s">
        <v>146</v>
      </c>
      <c r="B20" s="11" t="s">
        <v>147</v>
      </c>
      <c r="C20" s="119" t="s">
        <v>119</v>
      </c>
      <c r="D20" s="17">
        <v>2605</v>
      </c>
      <c r="E20" s="40">
        <v>3</v>
      </c>
      <c r="F20" s="50">
        <v>115.163147792706</v>
      </c>
      <c r="G20" s="7"/>
    </row>
    <row r="21" spans="1:7" ht="16.2" customHeight="1" x14ac:dyDescent="0.3">
      <c r="A21" s="8" t="s">
        <v>148</v>
      </c>
      <c r="B21" s="11" t="s">
        <v>149</v>
      </c>
      <c r="C21" s="119" t="s">
        <v>119</v>
      </c>
      <c r="D21" s="17">
        <v>4900</v>
      </c>
      <c r="E21" s="40">
        <v>4</v>
      </c>
      <c r="F21" s="50">
        <v>81.632653061224502</v>
      </c>
      <c r="G21" s="7"/>
    </row>
    <row r="22" spans="1:7" ht="16.2" customHeight="1" x14ac:dyDescent="0.3">
      <c r="A22" s="8" t="s">
        <v>150</v>
      </c>
      <c r="B22" s="11" t="s">
        <v>151</v>
      </c>
      <c r="C22" s="119" t="s">
        <v>119</v>
      </c>
      <c r="D22" s="17">
        <v>4960</v>
      </c>
      <c r="E22" s="40">
        <v>7</v>
      </c>
      <c r="F22" s="50">
        <v>141.129032258065</v>
      </c>
      <c r="G22" s="7"/>
    </row>
    <row r="23" spans="1:7" ht="16.2" customHeight="1" x14ac:dyDescent="0.3">
      <c r="A23" s="8" t="s">
        <v>152</v>
      </c>
      <c r="B23" s="11" t="s">
        <v>153</v>
      </c>
      <c r="C23" s="119" t="s">
        <v>119</v>
      </c>
      <c r="D23" s="17">
        <v>3929</v>
      </c>
      <c r="E23" s="40">
        <v>6</v>
      </c>
      <c r="F23" s="50">
        <v>152.71061338762999</v>
      </c>
      <c r="G23" s="7"/>
    </row>
    <row r="24" spans="1:7" ht="16.2" customHeight="1" x14ac:dyDescent="0.3">
      <c r="A24" s="8" t="s">
        <v>154</v>
      </c>
      <c r="B24" s="11" t="s">
        <v>155</v>
      </c>
      <c r="C24" s="119" t="s">
        <v>119</v>
      </c>
      <c r="D24" s="17">
        <v>5211</v>
      </c>
      <c r="E24" s="40">
        <v>9</v>
      </c>
      <c r="F24" s="50">
        <v>172.711571675302</v>
      </c>
      <c r="G24" s="7"/>
    </row>
    <row r="25" spans="1:7" ht="16.2" customHeight="1" x14ac:dyDescent="0.3">
      <c r="A25" s="8" t="s">
        <v>156</v>
      </c>
      <c r="B25" s="11" t="s">
        <v>157</v>
      </c>
      <c r="C25" s="119" t="s">
        <v>119</v>
      </c>
      <c r="D25" s="17">
        <v>3972</v>
      </c>
      <c r="E25" s="40">
        <v>3</v>
      </c>
      <c r="F25" s="50">
        <v>75.528700906344397</v>
      </c>
      <c r="G25" s="7"/>
    </row>
    <row r="26" spans="1:7" ht="16.2" customHeight="1" x14ac:dyDescent="0.3">
      <c r="A26" s="8" t="s">
        <v>158</v>
      </c>
      <c r="B26" s="11" t="s">
        <v>159</v>
      </c>
      <c r="C26" s="119" t="s">
        <v>119</v>
      </c>
      <c r="D26" s="17">
        <v>3475</v>
      </c>
      <c r="E26" s="40">
        <v>2</v>
      </c>
      <c r="F26" s="50">
        <v>57.5539568345324</v>
      </c>
      <c r="G26" s="7"/>
    </row>
    <row r="27" spans="1:7" ht="16.2" customHeight="1" x14ac:dyDescent="0.3">
      <c r="A27" s="8" t="s">
        <v>160</v>
      </c>
      <c r="B27" s="11" t="s">
        <v>161</v>
      </c>
      <c r="C27" s="119" t="s">
        <v>119</v>
      </c>
      <c r="D27" s="17">
        <v>5276</v>
      </c>
      <c r="E27" s="40">
        <v>21</v>
      </c>
      <c r="F27" s="50">
        <v>398.02880970432102</v>
      </c>
      <c r="G27" s="7"/>
    </row>
    <row r="28" spans="1:7" ht="16.2" customHeight="1" x14ac:dyDescent="0.3">
      <c r="A28" s="8" t="s">
        <v>162</v>
      </c>
      <c r="B28" s="11" t="s">
        <v>163</v>
      </c>
      <c r="C28" s="119" t="s">
        <v>119</v>
      </c>
      <c r="D28" s="17">
        <v>4167</v>
      </c>
      <c r="E28" s="40">
        <v>13</v>
      </c>
      <c r="F28" s="50">
        <v>311.97504199664002</v>
      </c>
      <c r="G28" s="7"/>
    </row>
    <row r="29" spans="1:7" ht="16.2" customHeight="1" x14ac:dyDescent="0.3">
      <c r="A29" s="8" t="s">
        <v>164</v>
      </c>
      <c r="B29" s="11" t="s">
        <v>165</v>
      </c>
      <c r="C29" s="119" t="s">
        <v>119</v>
      </c>
      <c r="D29" s="17">
        <v>3208</v>
      </c>
      <c r="E29" s="40">
        <v>1</v>
      </c>
      <c r="F29" s="50">
        <v>31.172069825436399</v>
      </c>
      <c r="G29" s="7"/>
    </row>
    <row r="30" spans="1:7" ht="16.2" customHeight="1" x14ac:dyDescent="0.3">
      <c r="A30" s="8" t="s">
        <v>166</v>
      </c>
      <c r="B30" s="11" t="s">
        <v>167</v>
      </c>
      <c r="C30" s="119" t="s">
        <v>119</v>
      </c>
      <c r="D30" s="17">
        <v>3956</v>
      </c>
      <c r="E30" s="40">
        <v>1</v>
      </c>
      <c r="F30" s="50">
        <v>25.278058645096099</v>
      </c>
      <c r="G30" s="7"/>
    </row>
    <row r="31" spans="1:7" ht="16.2" customHeight="1" x14ac:dyDescent="0.3">
      <c r="A31" s="8" t="s">
        <v>168</v>
      </c>
      <c r="B31" s="11" t="s">
        <v>169</v>
      </c>
      <c r="C31" s="119" t="s">
        <v>119</v>
      </c>
      <c r="D31" s="17">
        <v>6935</v>
      </c>
      <c r="E31" s="40">
        <v>8</v>
      </c>
      <c r="F31" s="50">
        <v>115.35688536409501</v>
      </c>
      <c r="G31" s="7"/>
    </row>
    <row r="32" spans="1:7" ht="16.2" customHeight="1" x14ac:dyDescent="0.3">
      <c r="A32" s="8" t="s">
        <v>170</v>
      </c>
      <c r="B32" s="11" t="s">
        <v>171</v>
      </c>
      <c r="C32" s="119" t="s">
        <v>119</v>
      </c>
      <c r="D32" s="17">
        <v>3856</v>
      </c>
      <c r="E32" s="40">
        <v>4</v>
      </c>
      <c r="F32" s="50">
        <v>103.734439834025</v>
      </c>
      <c r="G32" s="7"/>
    </row>
    <row r="33" spans="1:7" ht="16.2" customHeight="1" x14ac:dyDescent="0.3">
      <c r="A33" s="8" t="s">
        <v>172</v>
      </c>
      <c r="B33" s="11" t="s">
        <v>173</v>
      </c>
      <c r="C33" s="119" t="s">
        <v>119</v>
      </c>
      <c r="D33" s="17">
        <v>5653</v>
      </c>
      <c r="E33" s="40">
        <v>3</v>
      </c>
      <c r="F33" s="50">
        <v>53.069166814081001</v>
      </c>
      <c r="G33" s="7"/>
    </row>
    <row r="34" spans="1:7" ht="16.2" customHeight="1" x14ac:dyDescent="0.3">
      <c r="A34" s="8" t="s">
        <v>174</v>
      </c>
      <c r="B34" s="11" t="s">
        <v>175</v>
      </c>
      <c r="C34" s="119" t="s">
        <v>119</v>
      </c>
      <c r="D34" s="17">
        <v>4712</v>
      </c>
      <c r="E34" s="40">
        <v>3</v>
      </c>
      <c r="F34" s="50">
        <v>63.667232597623098</v>
      </c>
      <c r="G34" s="7"/>
    </row>
    <row r="35" spans="1:7" ht="16.2" customHeight="1" x14ac:dyDescent="0.3">
      <c r="A35" s="8" t="s">
        <v>176</v>
      </c>
      <c r="B35" s="11" t="s">
        <v>177</v>
      </c>
      <c r="C35" s="119" t="s">
        <v>119</v>
      </c>
      <c r="D35" s="17">
        <v>4131</v>
      </c>
      <c r="E35" s="40">
        <v>5</v>
      </c>
      <c r="F35" s="50">
        <v>121.036068748487</v>
      </c>
      <c r="G35" s="7"/>
    </row>
    <row r="36" spans="1:7" ht="16.2" customHeight="1" x14ac:dyDescent="0.3">
      <c r="A36" s="8" t="s">
        <v>178</v>
      </c>
      <c r="B36" s="11" t="s">
        <v>179</v>
      </c>
      <c r="C36" s="119" t="s">
        <v>119</v>
      </c>
      <c r="D36" s="17">
        <v>5441</v>
      </c>
      <c r="E36" s="40">
        <v>5</v>
      </c>
      <c r="F36" s="50">
        <v>91.894872266127507</v>
      </c>
      <c r="G36" s="7"/>
    </row>
    <row r="37" spans="1:7" ht="16.2" customHeight="1" x14ac:dyDescent="0.3">
      <c r="A37" s="8" t="s">
        <v>180</v>
      </c>
      <c r="B37" s="11" t="s">
        <v>181</v>
      </c>
      <c r="C37" s="119" t="s">
        <v>119</v>
      </c>
      <c r="D37" s="17">
        <v>3848</v>
      </c>
      <c r="E37" s="40">
        <v>26</v>
      </c>
      <c r="F37" s="50">
        <v>675.67567567567596</v>
      </c>
      <c r="G37" s="7"/>
    </row>
    <row r="38" spans="1:7" ht="16.2" customHeight="1" x14ac:dyDescent="0.3">
      <c r="A38" s="8" t="s">
        <v>182</v>
      </c>
      <c r="B38" s="11" t="s">
        <v>183</v>
      </c>
      <c r="C38" s="119" t="s">
        <v>119</v>
      </c>
      <c r="D38" s="17">
        <v>6189</v>
      </c>
      <c r="E38" s="40">
        <v>8</v>
      </c>
      <c r="F38" s="50">
        <v>129.26159314913599</v>
      </c>
      <c r="G38" s="7"/>
    </row>
    <row r="39" spans="1:7" ht="16.2" customHeight="1" x14ac:dyDescent="0.3">
      <c r="A39" s="8" t="s">
        <v>184</v>
      </c>
      <c r="B39" s="11" t="s">
        <v>185</v>
      </c>
      <c r="C39" s="119" t="s">
        <v>119</v>
      </c>
      <c r="D39" s="17">
        <v>5198</v>
      </c>
      <c r="E39" s="40">
        <v>15</v>
      </c>
      <c r="F39" s="50">
        <v>288.57252789534402</v>
      </c>
      <c r="G39" s="7"/>
    </row>
    <row r="40" spans="1:7" ht="16.2" customHeight="1" x14ac:dyDescent="0.3">
      <c r="A40" s="8" t="s">
        <v>186</v>
      </c>
      <c r="B40" s="11" t="s">
        <v>187</v>
      </c>
      <c r="C40" s="119" t="s">
        <v>119</v>
      </c>
      <c r="D40" s="17">
        <v>4491</v>
      </c>
      <c r="E40" s="40">
        <v>6</v>
      </c>
      <c r="F40" s="50">
        <v>133.60053440213801</v>
      </c>
      <c r="G40" s="7"/>
    </row>
    <row r="41" spans="1:7" ht="16.2" customHeight="1" x14ac:dyDescent="0.3">
      <c r="A41" s="8" t="s">
        <v>188</v>
      </c>
      <c r="B41" s="11" t="s">
        <v>189</v>
      </c>
      <c r="C41" s="119" t="s">
        <v>119</v>
      </c>
      <c r="D41" s="17">
        <v>4718</v>
      </c>
      <c r="E41" s="40">
        <v>14</v>
      </c>
      <c r="F41" s="50">
        <v>296.73590504450999</v>
      </c>
      <c r="G41" s="7"/>
    </row>
    <row r="42" spans="1:7" ht="16.2" customHeight="1" x14ac:dyDescent="0.3">
      <c r="A42" s="8" t="s">
        <v>190</v>
      </c>
      <c r="B42" s="11" t="s">
        <v>191</v>
      </c>
      <c r="C42" s="119" t="s">
        <v>119</v>
      </c>
      <c r="D42" s="17">
        <v>3401</v>
      </c>
      <c r="E42" s="40">
        <v>7</v>
      </c>
      <c r="F42" s="50">
        <v>205.82181711261401</v>
      </c>
      <c r="G42" s="7"/>
    </row>
    <row r="43" spans="1:7" ht="16.2" customHeight="1" x14ac:dyDescent="0.3">
      <c r="A43" s="8" t="s">
        <v>192</v>
      </c>
      <c r="B43" s="11" t="s">
        <v>193</v>
      </c>
      <c r="C43" s="119" t="s">
        <v>119</v>
      </c>
      <c r="D43" s="17">
        <v>5340</v>
      </c>
      <c r="E43" s="40">
        <v>10</v>
      </c>
      <c r="F43" s="50">
        <v>187.26591760299601</v>
      </c>
      <c r="G43" s="7"/>
    </row>
    <row r="44" spans="1:7" ht="16.2" customHeight="1" x14ac:dyDescent="0.3">
      <c r="A44" s="8" t="s">
        <v>194</v>
      </c>
      <c r="B44" s="11" t="s">
        <v>195</v>
      </c>
      <c r="C44" s="119" t="s">
        <v>119</v>
      </c>
      <c r="D44" s="17">
        <v>5032</v>
      </c>
      <c r="E44" s="40">
        <v>8</v>
      </c>
      <c r="F44" s="50">
        <v>158.98251192368801</v>
      </c>
      <c r="G44" s="7"/>
    </row>
    <row r="45" spans="1:7" ht="16.2" customHeight="1" x14ac:dyDescent="0.3">
      <c r="A45" s="8" t="s">
        <v>196</v>
      </c>
      <c r="B45" s="11" t="s">
        <v>197</v>
      </c>
      <c r="C45" s="119" t="s">
        <v>119</v>
      </c>
      <c r="D45" s="17">
        <v>6232</v>
      </c>
      <c r="E45" s="40">
        <v>10</v>
      </c>
      <c r="F45" s="50">
        <v>160.462130937099</v>
      </c>
      <c r="G45" s="7"/>
    </row>
    <row r="46" spans="1:7" ht="16.2" customHeight="1" x14ac:dyDescent="0.3">
      <c r="A46" s="8" t="s">
        <v>198</v>
      </c>
      <c r="B46" s="11" t="s">
        <v>199</v>
      </c>
      <c r="C46" s="119" t="s">
        <v>119</v>
      </c>
      <c r="D46" s="17">
        <v>4634</v>
      </c>
      <c r="E46" s="40">
        <v>4</v>
      </c>
      <c r="F46" s="50">
        <v>86.318515321536495</v>
      </c>
      <c r="G46" s="7"/>
    </row>
    <row r="47" spans="1:7" ht="16.2" customHeight="1" x14ac:dyDescent="0.3">
      <c r="A47" s="8" t="s">
        <v>200</v>
      </c>
      <c r="B47" s="11" t="s">
        <v>201</v>
      </c>
      <c r="C47" s="119" t="s">
        <v>119</v>
      </c>
      <c r="D47" s="17">
        <v>5298</v>
      </c>
      <c r="E47" s="40">
        <v>9</v>
      </c>
      <c r="F47" s="50">
        <v>169.87542468856199</v>
      </c>
      <c r="G47" s="7"/>
    </row>
    <row r="48" spans="1:7" ht="16.2" customHeight="1" x14ac:dyDescent="0.3">
      <c r="A48" s="8" t="s">
        <v>202</v>
      </c>
      <c r="B48" s="11" t="s">
        <v>203</v>
      </c>
      <c r="C48" s="119" t="s">
        <v>119</v>
      </c>
      <c r="D48" s="17">
        <v>5183</v>
      </c>
      <c r="E48" s="40">
        <v>14</v>
      </c>
      <c r="F48" s="50">
        <v>270.11383368705401</v>
      </c>
      <c r="G48" s="7"/>
    </row>
    <row r="49" spans="1:7" ht="16.2" customHeight="1" x14ac:dyDescent="0.3">
      <c r="A49" s="8" t="s">
        <v>204</v>
      </c>
      <c r="B49" s="11" t="s">
        <v>205</v>
      </c>
      <c r="C49" s="119" t="s">
        <v>119</v>
      </c>
      <c r="D49" s="17">
        <v>3919</v>
      </c>
      <c r="E49" s="40">
        <v>24</v>
      </c>
      <c r="F49" s="50">
        <v>612.40112273539205</v>
      </c>
      <c r="G49" s="7"/>
    </row>
    <row r="50" spans="1:7" ht="16.2" customHeight="1" x14ac:dyDescent="0.3">
      <c r="A50" s="8" t="s">
        <v>206</v>
      </c>
      <c r="B50" s="11" t="s">
        <v>207</v>
      </c>
      <c r="C50" s="119" t="s">
        <v>119</v>
      </c>
      <c r="D50" s="17">
        <v>4640</v>
      </c>
      <c r="E50" s="40">
        <v>5</v>
      </c>
      <c r="F50" s="50">
        <v>107.758620689655</v>
      </c>
      <c r="G50" s="7"/>
    </row>
    <row r="51" spans="1:7" ht="16.2" customHeight="1" x14ac:dyDescent="0.3">
      <c r="A51" s="8" t="s">
        <v>208</v>
      </c>
      <c r="B51" s="11" t="s">
        <v>209</v>
      </c>
      <c r="C51" s="119" t="s">
        <v>119</v>
      </c>
      <c r="D51" s="17">
        <v>4752</v>
      </c>
      <c r="E51" s="40">
        <v>3</v>
      </c>
      <c r="F51" s="50">
        <v>63.1313131313131</v>
      </c>
      <c r="G51" s="7"/>
    </row>
    <row r="52" spans="1:7" ht="16.2" customHeight="1" x14ac:dyDescent="0.3">
      <c r="A52" s="8" t="s">
        <v>210</v>
      </c>
      <c r="B52" s="11" t="s">
        <v>211</v>
      </c>
      <c r="C52" s="119" t="s">
        <v>119</v>
      </c>
      <c r="D52" s="17">
        <v>3656</v>
      </c>
      <c r="E52" s="40">
        <v>8</v>
      </c>
      <c r="F52" s="50">
        <v>218.818380743982</v>
      </c>
      <c r="G52" s="7"/>
    </row>
    <row r="53" spans="1:7" ht="16.2" customHeight="1" x14ac:dyDescent="0.3">
      <c r="A53" s="8" t="s">
        <v>212</v>
      </c>
      <c r="B53" s="11" t="s">
        <v>213</v>
      </c>
      <c r="C53" s="119" t="s">
        <v>119</v>
      </c>
      <c r="D53" s="17">
        <v>2598</v>
      </c>
      <c r="E53" s="40">
        <v>6</v>
      </c>
      <c r="F53" s="50">
        <v>230.94688221709001</v>
      </c>
      <c r="G53" s="7"/>
    </row>
    <row r="54" spans="1:7" ht="16.2" customHeight="1" x14ac:dyDescent="0.3">
      <c r="A54" s="8" t="s">
        <v>214</v>
      </c>
      <c r="B54" s="11" t="s">
        <v>215</v>
      </c>
      <c r="C54" s="119" t="s">
        <v>119</v>
      </c>
      <c r="D54" s="17">
        <v>3899</v>
      </c>
      <c r="E54" s="40">
        <v>8</v>
      </c>
      <c r="F54" s="50">
        <v>205.18081559374201</v>
      </c>
      <c r="G54" s="7"/>
    </row>
    <row r="55" spans="1:7" ht="16.2" customHeight="1" x14ac:dyDescent="0.3">
      <c r="A55" s="8" t="s">
        <v>216</v>
      </c>
      <c r="B55" s="11" t="s">
        <v>217</v>
      </c>
      <c r="C55" s="119" t="s">
        <v>218</v>
      </c>
      <c r="D55" s="17">
        <v>3019</v>
      </c>
      <c r="E55" s="40">
        <v>4</v>
      </c>
      <c r="F55" s="50">
        <v>132.49420337860201</v>
      </c>
      <c r="G55" s="7"/>
    </row>
    <row r="56" spans="1:7" ht="16.2" customHeight="1" x14ac:dyDescent="0.3">
      <c r="A56" s="10" t="s">
        <v>219</v>
      </c>
      <c r="B56" s="11" t="s">
        <v>220</v>
      </c>
      <c r="C56" s="119" t="s">
        <v>218</v>
      </c>
      <c r="D56" s="17">
        <v>5266</v>
      </c>
      <c r="E56" s="39">
        <v>2</v>
      </c>
      <c r="F56" s="49">
        <v>37.979491074819599</v>
      </c>
      <c r="G56" s="7"/>
    </row>
    <row r="57" spans="1:7" ht="16.2" customHeight="1" x14ac:dyDescent="0.3">
      <c r="A57" s="8" t="s">
        <v>221</v>
      </c>
      <c r="B57" s="11" t="s">
        <v>222</v>
      </c>
      <c r="C57" s="119" t="s">
        <v>218</v>
      </c>
      <c r="D57" s="17">
        <v>4471</v>
      </c>
      <c r="E57" s="40">
        <v>8</v>
      </c>
      <c r="F57" s="50">
        <v>178.93088794453101</v>
      </c>
      <c r="G57" s="7"/>
    </row>
    <row r="58" spans="1:7" ht="16.2" customHeight="1" x14ac:dyDescent="0.3">
      <c r="A58" s="8" t="s">
        <v>223</v>
      </c>
      <c r="B58" s="11" t="s">
        <v>224</v>
      </c>
      <c r="C58" s="119" t="s">
        <v>218</v>
      </c>
      <c r="D58" s="17">
        <v>4058</v>
      </c>
      <c r="E58" s="40">
        <v>4</v>
      </c>
      <c r="F58" s="50">
        <v>98.570724494825001</v>
      </c>
      <c r="G58" s="7"/>
    </row>
    <row r="59" spans="1:7" ht="16.2" customHeight="1" x14ac:dyDescent="0.3">
      <c r="A59" s="8" t="s">
        <v>225</v>
      </c>
      <c r="B59" s="11" t="s">
        <v>226</v>
      </c>
      <c r="C59" s="119" t="s">
        <v>218</v>
      </c>
      <c r="D59" s="17">
        <v>5616</v>
      </c>
      <c r="E59" s="40">
        <v>7</v>
      </c>
      <c r="F59" s="50">
        <v>124.64387464387499</v>
      </c>
      <c r="G59" s="7"/>
    </row>
    <row r="60" spans="1:7" ht="16.2" customHeight="1" x14ac:dyDescent="0.3">
      <c r="A60" s="8" t="s">
        <v>227</v>
      </c>
      <c r="B60" s="11" t="s">
        <v>228</v>
      </c>
      <c r="C60" s="119" t="s">
        <v>218</v>
      </c>
      <c r="D60" s="17">
        <v>4864</v>
      </c>
      <c r="E60" s="40">
        <v>3</v>
      </c>
      <c r="F60" s="50">
        <v>61.677631578947398</v>
      </c>
      <c r="G60" s="7"/>
    </row>
    <row r="61" spans="1:7" ht="16.2" customHeight="1" x14ac:dyDescent="0.3">
      <c r="A61" s="8" t="s">
        <v>229</v>
      </c>
      <c r="B61" s="11" t="s">
        <v>230</v>
      </c>
      <c r="C61" s="119" t="s">
        <v>218</v>
      </c>
      <c r="D61" s="17">
        <v>5139</v>
      </c>
      <c r="E61" s="40">
        <v>18</v>
      </c>
      <c r="F61" s="50">
        <v>350.26269702276699</v>
      </c>
      <c r="G61" s="7"/>
    </row>
    <row r="62" spans="1:7" ht="16.2" customHeight="1" x14ac:dyDescent="0.3">
      <c r="A62" s="8" t="s">
        <v>231</v>
      </c>
      <c r="B62" s="11" t="s">
        <v>232</v>
      </c>
      <c r="C62" s="119" t="s">
        <v>218</v>
      </c>
      <c r="D62" s="17">
        <v>5589</v>
      </c>
      <c r="E62" s="40">
        <v>19</v>
      </c>
      <c r="F62" s="50">
        <v>339.95348005009799</v>
      </c>
      <c r="G62" s="7"/>
    </row>
    <row r="63" spans="1:7" ht="16.2" customHeight="1" x14ac:dyDescent="0.3">
      <c r="A63" s="8" t="s">
        <v>233</v>
      </c>
      <c r="B63" s="11" t="s">
        <v>234</v>
      </c>
      <c r="C63" s="119" t="s">
        <v>218</v>
      </c>
      <c r="D63" s="17">
        <v>2878</v>
      </c>
      <c r="E63" s="40">
        <v>2</v>
      </c>
      <c r="F63" s="50">
        <v>69.492703266157093</v>
      </c>
      <c r="G63" s="7"/>
    </row>
    <row r="64" spans="1:7" ht="16.2" customHeight="1" x14ac:dyDescent="0.3">
      <c r="A64" s="8" t="s">
        <v>235</v>
      </c>
      <c r="B64" s="11" t="s">
        <v>236</v>
      </c>
      <c r="C64" s="119" t="s">
        <v>218</v>
      </c>
      <c r="D64" s="17">
        <v>4208</v>
      </c>
      <c r="E64" s="40">
        <v>8</v>
      </c>
      <c r="F64" s="50">
        <v>190.114068441065</v>
      </c>
      <c r="G64" s="7"/>
    </row>
    <row r="65" spans="1:7" ht="16.2" customHeight="1" x14ac:dyDescent="0.3">
      <c r="A65" s="8" t="s">
        <v>237</v>
      </c>
      <c r="B65" s="11" t="s">
        <v>238</v>
      </c>
      <c r="C65" s="119" t="s">
        <v>218</v>
      </c>
      <c r="D65" s="17">
        <v>5911</v>
      </c>
      <c r="E65" s="40">
        <v>7</v>
      </c>
      <c r="F65" s="50">
        <v>118.423278633057</v>
      </c>
      <c r="G65" s="7"/>
    </row>
    <row r="66" spans="1:7" ht="16.2" customHeight="1" x14ac:dyDescent="0.3">
      <c r="A66" s="8" t="s">
        <v>239</v>
      </c>
      <c r="B66" s="11" t="s">
        <v>240</v>
      </c>
      <c r="C66" s="119" t="s">
        <v>218</v>
      </c>
      <c r="D66" s="17">
        <v>5157</v>
      </c>
      <c r="E66" s="40">
        <v>1</v>
      </c>
      <c r="F66" s="50">
        <v>19.391118867558699</v>
      </c>
      <c r="G66" s="7"/>
    </row>
    <row r="67" spans="1:7" ht="16.2" customHeight="1" x14ac:dyDescent="0.3">
      <c r="A67" s="8" t="s">
        <v>241</v>
      </c>
      <c r="B67" s="11" t="s">
        <v>242</v>
      </c>
      <c r="C67" s="119" t="s">
        <v>218</v>
      </c>
      <c r="D67" s="17">
        <v>4173</v>
      </c>
      <c r="E67" s="40">
        <v>9</v>
      </c>
      <c r="F67" s="50">
        <v>215.67217828900101</v>
      </c>
      <c r="G67" s="7"/>
    </row>
    <row r="68" spans="1:7" ht="16.2" customHeight="1" x14ac:dyDescent="0.3">
      <c r="A68" s="8" t="s">
        <v>243</v>
      </c>
      <c r="B68" s="11" t="s">
        <v>244</v>
      </c>
      <c r="C68" s="119" t="s">
        <v>218</v>
      </c>
      <c r="D68" s="17">
        <v>2851</v>
      </c>
      <c r="E68" s="40">
        <v>6</v>
      </c>
      <c r="F68" s="50">
        <v>210.452472816556</v>
      </c>
      <c r="G68" s="7"/>
    </row>
    <row r="69" spans="1:7" ht="16.2" customHeight="1" x14ac:dyDescent="0.3">
      <c r="A69" s="8" t="s">
        <v>245</v>
      </c>
      <c r="B69" s="11" t="s">
        <v>246</v>
      </c>
      <c r="C69" s="119" t="s">
        <v>218</v>
      </c>
      <c r="D69" s="17">
        <v>4344</v>
      </c>
      <c r="E69" s="40">
        <v>16</v>
      </c>
      <c r="F69" s="50">
        <v>368.32412523020298</v>
      </c>
      <c r="G69" s="7"/>
    </row>
    <row r="70" spans="1:7" ht="16.2" customHeight="1" x14ac:dyDescent="0.3">
      <c r="A70" s="10" t="s">
        <v>247</v>
      </c>
      <c r="B70" s="11" t="s">
        <v>248</v>
      </c>
      <c r="C70" s="119" t="s">
        <v>218</v>
      </c>
      <c r="D70" s="17">
        <v>3903</v>
      </c>
      <c r="E70" s="40">
        <v>6</v>
      </c>
      <c r="F70" s="48">
        <v>153.72790161414301</v>
      </c>
      <c r="G70" s="7"/>
    </row>
    <row r="71" spans="1:7" ht="16.2" customHeight="1" x14ac:dyDescent="0.3">
      <c r="A71" s="8" t="s">
        <v>249</v>
      </c>
      <c r="B71" s="11" t="s">
        <v>250</v>
      </c>
      <c r="C71" s="119" t="s">
        <v>218</v>
      </c>
      <c r="D71" s="17">
        <v>6406</v>
      </c>
      <c r="E71" s="40">
        <v>2</v>
      </c>
      <c r="F71" s="50">
        <v>31.220730565095199</v>
      </c>
      <c r="G71" s="7"/>
    </row>
    <row r="72" spans="1:7" ht="16.2" customHeight="1" x14ac:dyDescent="0.3">
      <c r="A72" s="8" t="s">
        <v>251</v>
      </c>
      <c r="B72" s="11" t="s">
        <v>252</v>
      </c>
      <c r="C72" s="119" t="s">
        <v>218</v>
      </c>
      <c r="D72" s="17">
        <v>3468</v>
      </c>
      <c r="E72" s="40">
        <v>4</v>
      </c>
      <c r="F72" s="50">
        <v>115.340253748558</v>
      </c>
      <c r="G72" s="7"/>
    </row>
    <row r="73" spans="1:7" ht="16.2" customHeight="1" x14ac:dyDescent="0.3">
      <c r="A73" s="8" t="s">
        <v>253</v>
      </c>
      <c r="B73" s="11" t="s">
        <v>254</v>
      </c>
      <c r="C73" s="119" t="s">
        <v>218</v>
      </c>
      <c r="D73" s="17">
        <v>5263</v>
      </c>
      <c r="E73" s="40">
        <v>7</v>
      </c>
      <c r="F73" s="50">
        <v>133.00399011970401</v>
      </c>
      <c r="G73" s="7"/>
    </row>
    <row r="74" spans="1:7" ht="16.2" customHeight="1" x14ac:dyDescent="0.3">
      <c r="A74" s="8" t="s">
        <v>255</v>
      </c>
      <c r="B74" s="11" t="s">
        <v>256</v>
      </c>
      <c r="C74" s="119" t="s">
        <v>218</v>
      </c>
      <c r="D74" s="17">
        <v>5218</v>
      </c>
      <c r="E74" s="40">
        <v>8</v>
      </c>
      <c r="F74" s="50">
        <v>153.315446531238</v>
      </c>
      <c r="G74" s="7"/>
    </row>
    <row r="75" spans="1:7" ht="16.2" customHeight="1" x14ac:dyDescent="0.3">
      <c r="A75" s="8" t="s">
        <v>257</v>
      </c>
      <c r="B75" s="11" t="s">
        <v>258</v>
      </c>
      <c r="C75" s="119" t="s">
        <v>218</v>
      </c>
      <c r="D75" s="17">
        <v>7538</v>
      </c>
      <c r="E75" s="40">
        <v>5</v>
      </c>
      <c r="F75" s="50">
        <v>66.330591668877702</v>
      </c>
      <c r="G75" s="7"/>
    </row>
    <row r="76" spans="1:7" ht="16.2" customHeight="1" x14ac:dyDescent="0.3">
      <c r="A76" s="8" t="s">
        <v>259</v>
      </c>
      <c r="B76" s="11" t="s">
        <v>260</v>
      </c>
      <c r="C76" s="119" t="s">
        <v>218</v>
      </c>
      <c r="D76" s="17">
        <v>5864</v>
      </c>
      <c r="E76" s="40">
        <v>6</v>
      </c>
      <c r="F76" s="50">
        <v>102.31923601637099</v>
      </c>
      <c r="G76" s="7"/>
    </row>
    <row r="77" spans="1:7" ht="16.2" customHeight="1" x14ac:dyDescent="0.3">
      <c r="A77" s="8" t="s">
        <v>261</v>
      </c>
      <c r="B77" s="11" t="s">
        <v>262</v>
      </c>
      <c r="C77" s="119" t="s">
        <v>218</v>
      </c>
      <c r="D77" s="17">
        <v>3430</v>
      </c>
      <c r="E77" s="40"/>
      <c r="F77" s="50"/>
      <c r="G77" s="7"/>
    </row>
    <row r="78" spans="1:7" ht="16.2" customHeight="1" x14ac:dyDescent="0.3">
      <c r="A78" s="8" t="s">
        <v>263</v>
      </c>
      <c r="B78" s="11" t="s">
        <v>264</v>
      </c>
      <c r="C78" s="119" t="s">
        <v>218</v>
      </c>
      <c r="D78" s="17">
        <v>5095</v>
      </c>
      <c r="E78" s="40">
        <v>14</v>
      </c>
      <c r="F78" s="50">
        <v>274.77919528950002</v>
      </c>
      <c r="G78" s="7"/>
    </row>
    <row r="79" spans="1:7" ht="16.2" customHeight="1" x14ac:dyDescent="0.3">
      <c r="A79" s="8" t="s">
        <v>265</v>
      </c>
      <c r="B79" s="11" t="s">
        <v>266</v>
      </c>
      <c r="C79" s="119" t="s">
        <v>218</v>
      </c>
      <c r="D79" s="17">
        <v>3793</v>
      </c>
      <c r="E79" s="40">
        <v>7</v>
      </c>
      <c r="F79" s="50">
        <v>184.55048774057499</v>
      </c>
      <c r="G79" s="7"/>
    </row>
    <row r="80" spans="1:7" ht="16.2" customHeight="1" x14ac:dyDescent="0.3">
      <c r="A80" s="8" t="s">
        <v>267</v>
      </c>
      <c r="B80" s="11" t="s">
        <v>268</v>
      </c>
      <c r="C80" s="119" t="s">
        <v>218</v>
      </c>
      <c r="D80" s="17">
        <v>3881</v>
      </c>
      <c r="E80" s="40"/>
      <c r="F80" s="50"/>
      <c r="G80" s="7"/>
    </row>
    <row r="81" spans="1:7" ht="16.2" customHeight="1" x14ac:dyDescent="0.3">
      <c r="A81" s="8" t="s">
        <v>269</v>
      </c>
      <c r="B81" s="11" t="s">
        <v>270</v>
      </c>
      <c r="C81" s="119" t="s">
        <v>218</v>
      </c>
      <c r="D81" s="17">
        <v>4249</v>
      </c>
      <c r="E81" s="40">
        <v>2</v>
      </c>
      <c r="F81" s="50">
        <v>47.069898799717599</v>
      </c>
      <c r="G81" s="7"/>
    </row>
    <row r="82" spans="1:7" ht="16.2" customHeight="1" x14ac:dyDescent="0.3">
      <c r="A82" s="8" t="s">
        <v>271</v>
      </c>
      <c r="B82" s="11" t="s">
        <v>272</v>
      </c>
      <c r="C82" s="119" t="s">
        <v>218</v>
      </c>
      <c r="D82" s="17">
        <v>5317</v>
      </c>
      <c r="E82" s="40">
        <v>5</v>
      </c>
      <c r="F82" s="50">
        <v>94.037991348504804</v>
      </c>
      <c r="G82" s="7"/>
    </row>
    <row r="83" spans="1:7" ht="16.2" customHeight="1" x14ac:dyDescent="0.3">
      <c r="A83" s="8" t="s">
        <v>273</v>
      </c>
      <c r="B83" s="11" t="s">
        <v>274</v>
      </c>
      <c r="C83" s="119" t="s">
        <v>218</v>
      </c>
      <c r="D83" s="17">
        <v>6064</v>
      </c>
      <c r="E83" s="40">
        <v>13</v>
      </c>
      <c r="F83" s="50">
        <v>214.37994722955099</v>
      </c>
      <c r="G83" s="7"/>
    </row>
    <row r="84" spans="1:7" ht="16.2" customHeight="1" x14ac:dyDescent="0.3">
      <c r="A84" s="8" t="s">
        <v>275</v>
      </c>
      <c r="B84" s="11" t="s">
        <v>276</v>
      </c>
      <c r="C84" s="119" t="s">
        <v>218</v>
      </c>
      <c r="D84" s="17">
        <v>3966</v>
      </c>
      <c r="E84" s="40">
        <v>10</v>
      </c>
      <c r="F84" s="50">
        <v>252.143217347453</v>
      </c>
      <c r="G84" s="7"/>
    </row>
    <row r="85" spans="1:7" ht="16.2" customHeight="1" x14ac:dyDescent="0.3">
      <c r="A85" s="8" t="s">
        <v>277</v>
      </c>
      <c r="B85" s="11" t="s">
        <v>278</v>
      </c>
      <c r="C85" s="119" t="s">
        <v>218</v>
      </c>
      <c r="D85" s="17">
        <v>4761</v>
      </c>
      <c r="E85" s="40">
        <v>3</v>
      </c>
      <c r="F85" s="50">
        <v>63.011972274732202</v>
      </c>
      <c r="G85" s="7"/>
    </row>
    <row r="86" spans="1:7" ht="16.2" customHeight="1" x14ac:dyDescent="0.3">
      <c r="A86" s="8" t="s">
        <v>279</v>
      </c>
      <c r="B86" s="11" t="s">
        <v>280</v>
      </c>
      <c r="C86" s="119" t="s">
        <v>218</v>
      </c>
      <c r="D86" s="17">
        <v>6181</v>
      </c>
      <c r="E86" s="40">
        <v>6</v>
      </c>
      <c r="F86" s="50">
        <v>97.071671250606698</v>
      </c>
      <c r="G86" s="7"/>
    </row>
    <row r="87" spans="1:7" ht="16.2" customHeight="1" x14ac:dyDescent="0.3">
      <c r="A87" s="8" t="s">
        <v>281</v>
      </c>
      <c r="B87" s="11" t="s">
        <v>282</v>
      </c>
      <c r="C87" s="119" t="s">
        <v>218</v>
      </c>
      <c r="D87" s="17">
        <v>5053</v>
      </c>
      <c r="E87" s="40">
        <v>5</v>
      </c>
      <c r="F87" s="50">
        <v>98.9511181476351</v>
      </c>
      <c r="G87" s="7"/>
    </row>
    <row r="88" spans="1:7" ht="16.2" customHeight="1" x14ac:dyDescent="0.3">
      <c r="A88" s="8" t="s">
        <v>283</v>
      </c>
      <c r="B88" s="11" t="s">
        <v>284</v>
      </c>
      <c r="C88" s="119" t="s">
        <v>218</v>
      </c>
      <c r="D88" s="17">
        <v>3951</v>
      </c>
      <c r="E88" s="40">
        <v>6</v>
      </c>
      <c r="F88" s="50">
        <v>151.860288534548</v>
      </c>
      <c r="G88" s="7"/>
    </row>
    <row r="89" spans="1:7" ht="16.2" customHeight="1" x14ac:dyDescent="0.3">
      <c r="A89" s="8" t="s">
        <v>285</v>
      </c>
      <c r="B89" s="11" t="s">
        <v>286</v>
      </c>
      <c r="C89" s="119" t="s">
        <v>218</v>
      </c>
      <c r="D89" s="17">
        <v>5044</v>
      </c>
      <c r="E89" s="40">
        <v>15</v>
      </c>
      <c r="F89" s="50">
        <v>297.383029341792</v>
      </c>
      <c r="G89" s="7"/>
    </row>
    <row r="90" spans="1:7" ht="16.2" customHeight="1" x14ac:dyDescent="0.3">
      <c r="A90" s="8" t="s">
        <v>287</v>
      </c>
      <c r="B90" s="11" t="s">
        <v>288</v>
      </c>
      <c r="C90" s="119" t="s">
        <v>218</v>
      </c>
      <c r="D90" s="17">
        <v>4537</v>
      </c>
      <c r="E90" s="40">
        <v>4</v>
      </c>
      <c r="F90" s="50">
        <v>88.163985012122595</v>
      </c>
      <c r="G90" s="7"/>
    </row>
    <row r="91" spans="1:7" ht="16.2" customHeight="1" x14ac:dyDescent="0.3">
      <c r="A91" s="8" t="s">
        <v>289</v>
      </c>
      <c r="B91" s="11" t="s">
        <v>290</v>
      </c>
      <c r="C91" s="119" t="s">
        <v>218</v>
      </c>
      <c r="D91" s="17">
        <v>4116</v>
      </c>
      <c r="E91" s="40">
        <v>1</v>
      </c>
      <c r="F91" s="50">
        <v>24.2954324586978</v>
      </c>
      <c r="G91" s="7"/>
    </row>
    <row r="92" spans="1:7" ht="16.2" customHeight="1" x14ac:dyDescent="0.3">
      <c r="A92" s="8" t="s">
        <v>291</v>
      </c>
      <c r="B92" s="11" t="s">
        <v>292</v>
      </c>
      <c r="C92" s="119" t="s">
        <v>218</v>
      </c>
      <c r="D92" s="17">
        <v>2843</v>
      </c>
      <c r="E92" s="40">
        <v>2</v>
      </c>
      <c r="F92" s="50">
        <v>70.348223707351394</v>
      </c>
      <c r="G92" s="7"/>
    </row>
    <row r="93" spans="1:7" ht="16.2" customHeight="1" x14ac:dyDescent="0.3">
      <c r="A93" s="8" t="s">
        <v>293</v>
      </c>
      <c r="B93" s="11" t="s">
        <v>294</v>
      </c>
      <c r="C93" s="119" t="s">
        <v>218</v>
      </c>
      <c r="D93" s="17">
        <v>4373</v>
      </c>
      <c r="E93" s="40">
        <v>12</v>
      </c>
      <c r="F93" s="50">
        <v>274.41115938714802</v>
      </c>
      <c r="G93" s="7"/>
    </row>
    <row r="94" spans="1:7" ht="16.2" customHeight="1" x14ac:dyDescent="0.3">
      <c r="A94" s="8" t="s">
        <v>295</v>
      </c>
      <c r="B94" s="11" t="s">
        <v>296</v>
      </c>
      <c r="C94" s="119" t="s">
        <v>218</v>
      </c>
      <c r="D94" s="17">
        <v>3134</v>
      </c>
      <c r="E94" s="40">
        <v>4</v>
      </c>
      <c r="F94" s="50">
        <v>127.63241863433301</v>
      </c>
      <c r="G94" s="7"/>
    </row>
    <row r="95" spans="1:7" ht="16.2" customHeight="1" x14ac:dyDescent="0.3">
      <c r="A95" s="8" t="s">
        <v>297</v>
      </c>
      <c r="B95" s="11" t="s">
        <v>298</v>
      </c>
      <c r="C95" s="119" t="s">
        <v>218</v>
      </c>
      <c r="D95" s="17">
        <v>3765</v>
      </c>
      <c r="E95" s="40">
        <v>3</v>
      </c>
      <c r="F95" s="50">
        <v>79.681274900398407</v>
      </c>
      <c r="G95" s="7"/>
    </row>
    <row r="96" spans="1:7" ht="16.2" customHeight="1" x14ac:dyDescent="0.3">
      <c r="A96" s="8" t="s">
        <v>299</v>
      </c>
      <c r="B96" s="11" t="s">
        <v>300</v>
      </c>
      <c r="C96" s="119" t="s">
        <v>218</v>
      </c>
      <c r="D96" s="17">
        <v>3999</v>
      </c>
      <c r="E96" s="40">
        <v>7</v>
      </c>
      <c r="F96" s="50">
        <v>175.04376094023499</v>
      </c>
      <c r="G96" s="7"/>
    </row>
    <row r="97" spans="1:7" ht="16.2" customHeight="1" x14ac:dyDescent="0.3">
      <c r="A97" s="8" t="s">
        <v>301</v>
      </c>
      <c r="B97" s="11" t="s">
        <v>302</v>
      </c>
      <c r="C97" s="119" t="s">
        <v>218</v>
      </c>
      <c r="D97" s="17">
        <v>3830</v>
      </c>
      <c r="E97" s="40">
        <v>5</v>
      </c>
      <c r="F97" s="50">
        <v>130.548302872063</v>
      </c>
      <c r="G97" s="7"/>
    </row>
    <row r="98" spans="1:7" ht="16.2" customHeight="1" x14ac:dyDescent="0.3">
      <c r="A98" s="8" t="s">
        <v>303</v>
      </c>
      <c r="B98" s="11" t="s">
        <v>304</v>
      </c>
      <c r="C98" s="119" t="s">
        <v>218</v>
      </c>
      <c r="D98" s="17">
        <v>3164</v>
      </c>
      <c r="E98" s="40">
        <v>4</v>
      </c>
      <c r="F98" s="50">
        <v>126.42225031605599</v>
      </c>
      <c r="G98" s="7"/>
    </row>
    <row r="99" spans="1:7" ht="16.2" customHeight="1" x14ac:dyDescent="0.3">
      <c r="A99" s="8" t="s">
        <v>305</v>
      </c>
      <c r="B99" s="11" t="s">
        <v>306</v>
      </c>
      <c r="C99" s="119" t="s">
        <v>218</v>
      </c>
      <c r="D99" s="17">
        <v>2915</v>
      </c>
      <c r="E99" s="40">
        <v>4</v>
      </c>
      <c r="F99" s="50">
        <v>137.22126929674101</v>
      </c>
      <c r="G99" s="7"/>
    </row>
    <row r="100" spans="1:7" ht="16.2" customHeight="1" x14ac:dyDescent="0.3">
      <c r="A100" s="8" t="s">
        <v>307</v>
      </c>
      <c r="B100" s="11" t="s">
        <v>308</v>
      </c>
      <c r="C100" s="119" t="s">
        <v>218</v>
      </c>
      <c r="D100" s="17">
        <v>5026</v>
      </c>
      <c r="E100" s="40">
        <v>10</v>
      </c>
      <c r="F100" s="50">
        <v>198.96538002387601</v>
      </c>
      <c r="G100" s="7"/>
    </row>
    <row r="101" spans="1:7" ht="16.2" customHeight="1" x14ac:dyDescent="0.3">
      <c r="A101" s="8" t="s">
        <v>309</v>
      </c>
      <c r="B101" s="11" t="s">
        <v>310</v>
      </c>
      <c r="C101" s="119" t="s">
        <v>218</v>
      </c>
      <c r="D101" s="17">
        <v>2563</v>
      </c>
      <c r="E101" s="40">
        <v>9</v>
      </c>
      <c r="F101" s="50">
        <v>351.150994927819</v>
      </c>
      <c r="G101" s="7"/>
    </row>
    <row r="102" spans="1:7" ht="16.2" customHeight="1" x14ac:dyDescent="0.3">
      <c r="A102" s="8" t="s">
        <v>311</v>
      </c>
      <c r="B102" s="11" t="s">
        <v>312</v>
      </c>
      <c r="C102" s="119" t="s">
        <v>218</v>
      </c>
      <c r="D102" s="17">
        <v>3146</v>
      </c>
      <c r="E102" s="40">
        <v>3</v>
      </c>
      <c r="F102" s="50">
        <v>95.359186268277199</v>
      </c>
      <c r="G102" s="7"/>
    </row>
    <row r="103" spans="1:7" ht="16.2" customHeight="1" x14ac:dyDescent="0.3">
      <c r="A103" s="8" t="s">
        <v>313</v>
      </c>
      <c r="B103" s="11" t="s">
        <v>314</v>
      </c>
      <c r="C103" s="119" t="s">
        <v>218</v>
      </c>
      <c r="D103" s="17">
        <v>4378</v>
      </c>
      <c r="E103" s="40">
        <v>5</v>
      </c>
      <c r="F103" s="50">
        <v>114.207400639561</v>
      </c>
      <c r="G103" s="7"/>
    </row>
    <row r="104" spans="1:7" ht="16.2" customHeight="1" x14ac:dyDescent="0.3">
      <c r="A104" s="8" t="s">
        <v>315</v>
      </c>
      <c r="B104" s="11" t="s">
        <v>316</v>
      </c>
      <c r="C104" s="119" t="s">
        <v>218</v>
      </c>
      <c r="D104" s="17">
        <v>4393</v>
      </c>
      <c r="E104" s="40">
        <v>11</v>
      </c>
      <c r="F104" s="50">
        <v>250.39836102890999</v>
      </c>
      <c r="G104" s="7"/>
    </row>
    <row r="105" spans="1:7" ht="16.2" customHeight="1" x14ac:dyDescent="0.3">
      <c r="A105" s="8" t="s">
        <v>317</v>
      </c>
      <c r="B105" s="11" t="s">
        <v>318</v>
      </c>
      <c r="C105" s="119" t="s">
        <v>218</v>
      </c>
      <c r="D105" s="17">
        <v>2361</v>
      </c>
      <c r="E105" s="40">
        <v>4</v>
      </c>
      <c r="F105" s="50">
        <v>169.41973739940701</v>
      </c>
      <c r="G105" s="7"/>
    </row>
    <row r="106" spans="1:7" ht="16.2" customHeight="1" x14ac:dyDescent="0.3">
      <c r="A106" s="8" t="s">
        <v>319</v>
      </c>
      <c r="B106" s="11" t="s">
        <v>320</v>
      </c>
      <c r="C106" s="119" t="s">
        <v>218</v>
      </c>
      <c r="D106" s="17">
        <v>5859</v>
      </c>
      <c r="E106" s="40">
        <v>31</v>
      </c>
      <c r="F106" s="50">
        <v>529.100529100529</v>
      </c>
      <c r="G106" s="7"/>
    </row>
    <row r="107" spans="1:7" ht="16.2" customHeight="1" x14ac:dyDescent="0.3">
      <c r="A107" s="8" t="s">
        <v>321</v>
      </c>
      <c r="B107" s="11" t="s">
        <v>322</v>
      </c>
      <c r="C107" s="119" t="s">
        <v>218</v>
      </c>
      <c r="D107" s="17">
        <v>4120</v>
      </c>
      <c r="E107" s="40">
        <v>9</v>
      </c>
      <c r="F107" s="50">
        <v>218.44660194174801</v>
      </c>
      <c r="G107" s="7"/>
    </row>
    <row r="108" spans="1:7" ht="16.2" customHeight="1" x14ac:dyDescent="0.3">
      <c r="A108" s="8" t="s">
        <v>323</v>
      </c>
      <c r="B108" s="11" t="s">
        <v>324</v>
      </c>
      <c r="C108" s="119" t="s">
        <v>218</v>
      </c>
      <c r="D108" s="17">
        <v>7815</v>
      </c>
      <c r="E108" s="40">
        <v>13</v>
      </c>
      <c r="F108" s="50">
        <v>166.346769033909</v>
      </c>
      <c r="G108" s="7"/>
    </row>
    <row r="109" spans="1:7" ht="16.2" customHeight="1" x14ac:dyDescent="0.3">
      <c r="A109" s="8" t="s">
        <v>325</v>
      </c>
      <c r="B109" s="11" t="s">
        <v>326</v>
      </c>
      <c r="C109" s="119" t="s">
        <v>218</v>
      </c>
      <c r="D109" s="17">
        <v>6359</v>
      </c>
      <c r="E109" s="40">
        <v>10</v>
      </c>
      <c r="F109" s="50">
        <v>157.257430413587</v>
      </c>
      <c r="G109" s="7"/>
    </row>
    <row r="110" spans="1:7" ht="16.2" customHeight="1" x14ac:dyDescent="0.3">
      <c r="A110" s="8" t="s">
        <v>327</v>
      </c>
      <c r="B110" s="11" t="s">
        <v>328</v>
      </c>
      <c r="C110" s="119" t="s">
        <v>218</v>
      </c>
      <c r="D110" s="17">
        <v>4019</v>
      </c>
      <c r="E110" s="40">
        <v>7</v>
      </c>
      <c r="F110" s="50">
        <v>174.17267977108699</v>
      </c>
      <c r="G110" s="7"/>
    </row>
    <row r="111" spans="1:7" ht="16.2" customHeight="1" x14ac:dyDescent="0.3">
      <c r="A111" s="8" t="s">
        <v>329</v>
      </c>
      <c r="B111" s="11" t="s">
        <v>330</v>
      </c>
      <c r="C111" s="119" t="s">
        <v>218</v>
      </c>
      <c r="D111" s="17">
        <v>2226</v>
      </c>
      <c r="E111" s="40">
        <v>5</v>
      </c>
      <c r="F111" s="50">
        <v>224.618149146451</v>
      </c>
      <c r="G111" s="7"/>
    </row>
    <row r="112" spans="1:7" ht="16.2" customHeight="1" x14ac:dyDescent="0.3">
      <c r="A112" s="8" t="s">
        <v>331</v>
      </c>
      <c r="B112" s="11" t="s">
        <v>332</v>
      </c>
      <c r="C112" s="119" t="s">
        <v>218</v>
      </c>
      <c r="D112" s="17">
        <v>2479</v>
      </c>
      <c r="E112" s="40">
        <v>5</v>
      </c>
      <c r="F112" s="50">
        <v>201.69423154497801</v>
      </c>
      <c r="G112" s="7"/>
    </row>
    <row r="113" spans="1:7" ht="16.2" customHeight="1" x14ac:dyDescent="0.3">
      <c r="A113" s="8" t="s">
        <v>333</v>
      </c>
      <c r="B113" s="11" t="s">
        <v>334</v>
      </c>
      <c r="C113" s="119" t="s">
        <v>218</v>
      </c>
      <c r="D113" s="17">
        <v>3371</v>
      </c>
      <c r="E113" s="40">
        <v>5</v>
      </c>
      <c r="F113" s="50">
        <v>148.32393948383299</v>
      </c>
      <c r="G113" s="7"/>
    </row>
    <row r="114" spans="1:7" ht="16.2" customHeight="1" x14ac:dyDescent="0.3">
      <c r="A114" s="8" t="s">
        <v>335</v>
      </c>
      <c r="B114" s="11" t="s">
        <v>336</v>
      </c>
      <c r="C114" s="119" t="s">
        <v>337</v>
      </c>
      <c r="D114" s="17">
        <v>5461</v>
      </c>
      <c r="E114" s="40">
        <v>11</v>
      </c>
      <c r="F114" s="50">
        <v>201.42830983336401</v>
      </c>
      <c r="G114" s="7"/>
    </row>
    <row r="115" spans="1:7" ht="16.2" customHeight="1" x14ac:dyDescent="0.3">
      <c r="A115" s="8" t="s">
        <v>338</v>
      </c>
      <c r="B115" s="11" t="s">
        <v>339</v>
      </c>
      <c r="C115" s="119" t="s">
        <v>337</v>
      </c>
      <c r="D115" s="17">
        <v>6688</v>
      </c>
      <c r="E115" s="40">
        <v>18</v>
      </c>
      <c r="F115" s="50">
        <v>269.13875598086099</v>
      </c>
      <c r="G115" s="7"/>
    </row>
    <row r="116" spans="1:7" ht="16.2" customHeight="1" x14ac:dyDescent="0.3">
      <c r="A116" s="8" t="s">
        <v>340</v>
      </c>
      <c r="B116" s="11" t="s">
        <v>341</v>
      </c>
      <c r="C116" s="119" t="s">
        <v>337</v>
      </c>
      <c r="D116" s="17">
        <v>2728</v>
      </c>
      <c r="E116" s="40">
        <v>9</v>
      </c>
      <c r="F116" s="50">
        <v>329.91202346041098</v>
      </c>
      <c r="G116" s="7"/>
    </row>
    <row r="117" spans="1:7" ht="16.2" customHeight="1" x14ac:dyDescent="0.3">
      <c r="A117" s="8" t="s">
        <v>342</v>
      </c>
      <c r="B117" s="11" t="s">
        <v>343</v>
      </c>
      <c r="C117" s="119" t="s">
        <v>337</v>
      </c>
      <c r="D117" s="17">
        <v>5011</v>
      </c>
      <c r="E117" s="40">
        <v>18</v>
      </c>
      <c r="F117" s="50">
        <v>359.20973857513502</v>
      </c>
      <c r="G117" s="7"/>
    </row>
    <row r="118" spans="1:7" ht="16.2" customHeight="1" x14ac:dyDescent="0.3">
      <c r="A118" s="8" t="s">
        <v>344</v>
      </c>
      <c r="B118" s="11" t="s">
        <v>345</v>
      </c>
      <c r="C118" s="119" t="s">
        <v>337</v>
      </c>
      <c r="D118" s="17">
        <v>5317</v>
      </c>
      <c r="E118" s="40">
        <v>17</v>
      </c>
      <c r="F118" s="50">
        <v>319.72917058491601</v>
      </c>
      <c r="G118" s="7"/>
    </row>
    <row r="119" spans="1:7" ht="16.2" customHeight="1" x14ac:dyDescent="0.3">
      <c r="A119" s="8" t="s">
        <v>346</v>
      </c>
      <c r="B119" s="11" t="s">
        <v>347</v>
      </c>
      <c r="C119" s="119" t="s">
        <v>337</v>
      </c>
      <c r="D119" s="17">
        <v>5269</v>
      </c>
      <c r="E119" s="40">
        <v>12</v>
      </c>
      <c r="F119" s="50">
        <v>227.74720060732599</v>
      </c>
      <c r="G119" s="7"/>
    </row>
    <row r="120" spans="1:7" ht="16.2" customHeight="1" x14ac:dyDescent="0.3">
      <c r="A120" s="8" t="s">
        <v>348</v>
      </c>
      <c r="B120" s="11" t="s">
        <v>349</v>
      </c>
      <c r="C120" s="119" t="s">
        <v>337</v>
      </c>
      <c r="D120" s="17">
        <v>3186</v>
      </c>
      <c r="E120" s="40">
        <v>4</v>
      </c>
      <c r="F120" s="50">
        <v>125.549278091651</v>
      </c>
      <c r="G120" s="7"/>
    </row>
    <row r="121" spans="1:7" ht="16.2" customHeight="1" x14ac:dyDescent="0.3">
      <c r="A121" s="8" t="s">
        <v>350</v>
      </c>
      <c r="B121" s="11" t="s">
        <v>351</v>
      </c>
      <c r="C121" s="119" t="s">
        <v>337</v>
      </c>
      <c r="D121" s="17">
        <v>5233</v>
      </c>
      <c r="E121" s="40">
        <v>11</v>
      </c>
      <c r="F121" s="50">
        <v>210.204471622396</v>
      </c>
      <c r="G121" s="7"/>
    </row>
    <row r="122" spans="1:7" ht="16.2" customHeight="1" x14ac:dyDescent="0.3">
      <c r="A122" s="8" t="s">
        <v>352</v>
      </c>
      <c r="B122" s="11" t="s">
        <v>353</v>
      </c>
      <c r="C122" s="119" t="s">
        <v>337</v>
      </c>
      <c r="D122" s="17">
        <v>3540</v>
      </c>
      <c r="E122" s="40">
        <v>8</v>
      </c>
      <c r="F122" s="50">
        <v>225.98870056497199</v>
      </c>
      <c r="G122" s="7"/>
    </row>
    <row r="123" spans="1:7" ht="16.2" customHeight="1" x14ac:dyDescent="0.3">
      <c r="A123" s="8" t="s">
        <v>354</v>
      </c>
      <c r="B123" s="11" t="s">
        <v>355</v>
      </c>
      <c r="C123" s="119" t="s">
        <v>337</v>
      </c>
      <c r="D123" s="17">
        <v>4642</v>
      </c>
      <c r="E123" s="40">
        <v>14</v>
      </c>
      <c r="F123" s="50">
        <v>301.59414045670002</v>
      </c>
      <c r="G123" s="7"/>
    </row>
    <row r="124" spans="1:7" ht="16.2" customHeight="1" x14ac:dyDescent="0.3">
      <c r="A124" s="8" t="s">
        <v>356</v>
      </c>
      <c r="B124" s="11" t="s">
        <v>357</v>
      </c>
      <c r="C124" s="119" t="s">
        <v>337</v>
      </c>
      <c r="D124" s="17">
        <v>5071</v>
      </c>
      <c r="E124" s="40">
        <v>6</v>
      </c>
      <c r="F124" s="50">
        <v>118.31985801617</v>
      </c>
      <c r="G124" s="7"/>
    </row>
    <row r="125" spans="1:7" ht="16.2" customHeight="1" x14ac:dyDescent="0.3">
      <c r="A125" s="8" t="s">
        <v>358</v>
      </c>
      <c r="B125" s="11" t="s">
        <v>359</v>
      </c>
      <c r="C125" s="119" t="s">
        <v>337</v>
      </c>
      <c r="D125" s="17">
        <v>4533</v>
      </c>
      <c r="E125" s="40">
        <v>12</v>
      </c>
      <c r="F125" s="50">
        <v>264.72534745201898</v>
      </c>
      <c r="G125" s="7"/>
    </row>
    <row r="126" spans="1:7" ht="16.2" customHeight="1" x14ac:dyDescent="0.3">
      <c r="A126" s="8" t="s">
        <v>360</v>
      </c>
      <c r="B126" s="11" t="s">
        <v>361</v>
      </c>
      <c r="C126" s="119" t="s">
        <v>337</v>
      </c>
      <c r="D126" s="17">
        <v>2901</v>
      </c>
      <c r="E126" s="40">
        <v>3</v>
      </c>
      <c r="F126" s="50">
        <v>103.41261633919299</v>
      </c>
      <c r="G126" s="7"/>
    </row>
    <row r="127" spans="1:7" ht="16.2" customHeight="1" x14ac:dyDescent="0.3">
      <c r="A127" s="8" t="s">
        <v>362</v>
      </c>
      <c r="B127" s="11" t="s">
        <v>363</v>
      </c>
      <c r="C127" s="119" t="s">
        <v>337</v>
      </c>
      <c r="D127" s="17">
        <v>5447</v>
      </c>
      <c r="E127" s="40">
        <v>25</v>
      </c>
      <c r="F127" s="50">
        <v>458.968239397834</v>
      </c>
      <c r="G127" s="7"/>
    </row>
    <row r="128" spans="1:7" ht="16.2" customHeight="1" x14ac:dyDescent="0.3">
      <c r="A128" s="8" t="s">
        <v>364</v>
      </c>
      <c r="B128" s="11" t="s">
        <v>365</v>
      </c>
      <c r="C128" s="119" t="s">
        <v>337</v>
      </c>
      <c r="D128" s="17">
        <v>4666</v>
      </c>
      <c r="E128" s="40">
        <v>5</v>
      </c>
      <c r="F128" s="50">
        <v>107.158165452207</v>
      </c>
      <c r="G128" s="7"/>
    </row>
    <row r="129" spans="1:7" ht="16.2" customHeight="1" x14ac:dyDescent="0.3">
      <c r="A129" s="8" t="s">
        <v>366</v>
      </c>
      <c r="B129" s="11" t="s">
        <v>367</v>
      </c>
      <c r="C129" s="119" t="s">
        <v>337</v>
      </c>
      <c r="D129" s="17">
        <v>3752</v>
      </c>
      <c r="E129" s="40">
        <v>3</v>
      </c>
      <c r="F129" s="50">
        <v>79.957356076759098</v>
      </c>
      <c r="G129" s="7"/>
    </row>
    <row r="130" spans="1:7" ht="16.2" customHeight="1" x14ac:dyDescent="0.3">
      <c r="A130" s="8" t="s">
        <v>368</v>
      </c>
      <c r="B130" s="11" t="s">
        <v>369</v>
      </c>
      <c r="C130" s="119" t="s">
        <v>337</v>
      </c>
      <c r="D130" s="17">
        <v>3533</v>
      </c>
      <c r="E130" s="40">
        <v>7</v>
      </c>
      <c r="F130" s="50">
        <v>198.13189923577701</v>
      </c>
      <c r="G130" s="7"/>
    </row>
    <row r="131" spans="1:7" ht="16.2" customHeight="1" x14ac:dyDescent="0.3">
      <c r="A131" s="8" t="s">
        <v>370</v>
      </c>
      <c r="B131" s="11" t="s">
        <v>371</v>
      </c>
      <c r="C131" s="119" t="s">
        <v>337</v>
      </c>
      <c r="D131" s="17">
        <v>3444</v>
      </c>
      <c r="E131" s="40">
        <v>7</v>
      </c>
      <c r="F131" s="50">
        <v>203.252032520325</v>
      </c>
      <c r="G131" s="7"/>
    </row>
    <row r="132" spans="1:7" ht="16.2" customHeight="1" x14ac:dyDescent="0.3">
      <c r="A132" s="8" t="s">
        <v>372</v>
      </c>
      <c r="B132" s="11" t="s">
        <v>373</v>
      </c>
      <c r="C132" s="119" t="s">
        <v>337</v>
      </c>
      <c r="D132" s="17">
        <v>3783</v>
      </c>
      <c r="E132" s="40">
        <v>6</v>
      </c>
      <c r="F132" s="50">
        <v>158.60428231562301</v>
      </c>
      <c r="G132" s="7"/>
    </row>
    <row r="133" spans="1:7" ht="16.2" customHeight="1" x14ac:dyDescent="0.3">
      <c r="A133" s="8" t="s">
        <v>374</v>
      </c>
      <c r="B133" s="11" t="s">
        <v>375</v>
      </c>
      <c r="C133" s="119" t="s">
        <v>337</v>
      </c>
      <c r="D133" s="17">
        <v>5429</v>
      </c>
      <c r="E133" s="40">
        <v>17</v>
      </c>
      <c r="F133" s="50">
        <v>313.133173696813</v>
      </c>
      <c r="G133" s="7"/>
    </row>
    <row r="134" spans="1:7" ht="16.2" customHeight="1" x14ac:dyDescent="0.3">
      <c r="A134" s="8" t="s">
        <v>376</v>
      </c>
      <c r="B134" s="11" t="s">
        <v>377</v>
      </c>
      <c r="C134" s="119" t="s">
        <v>337</v>
      </c>
      <c r="D134" s="17">
        <v>4431</v>
      </c>
      <c r="E134" s="40">
        <v>10</v>
      </c>
      <c r="F134" s="50">
        <v>225.68269013766599</v>
      </c>
      <c r="G134" s="7"/>
    </row>
    <row r="135" spans="1:7" ht="16.2" customHeight="1" x14ac:dyDescent="0.3">
      <c r="A135" s="8" t="s">
        <v>378</v>
      </c>
      <c r="B135" s="11" t="s">
        <v>379</v>
      </c>
      <c r="C135" s="119" t="s">
        <v>337</v>
      </c>
      <c r="D135" s="17">
        <v>4739</v>
      </c>
      <c r="E135" s="40">
        <v>10</v>
      </c>
      <c r="F135" s="50">
        <v>211.01498206372699</v>
      </c>
      <c r="G135" s="7"/>
    </row>
    <row r="136" spans="1:7" ht="16.2" customHeight="1" x14ac:dyDescent="0.3">
      <c r="A136" s="8" t="s">
        <v>380</v>
      </c>
      <c r="B136" s="11" t="s">
        <v>381</v>
      </c>
      <c r="C136" s="119" t="s">
        <v>337</v>
      </c>
      <c r="D136" s="17">
        <v>4784</v>
      </c>
      <c r="E136" s="40">
        <v>24</v>
      </c>
      <c r="F136" s="50">
        <v>501.67224080267601</v>
      </c>
      <c r="G136" s="7"/>
    </row>
    <row r="137" spans="1:7" ht="16.2" customHeight="1" x14ac:dyDescent="0.3">
      <c r="A137" s="8" t="s">
        <v>382</v>
      </c>
      <c r="B137" s="11" t="s">
        <v>383</v>
      </c>
      <c r="C137" s="119" t="s">
        <v>337</v>
      </c>
      <c r="D137" s="17">
        <v>2825</v>
      </c>
      <c r="E137" s="40">
        <v>4</v>
      </c>
      <c r="F137" s="50">
        <v>141.59292035398201</v>
      </c>
      <c r="G137" s="7"/>
    </row>
    <row r="138" spans="1:7" ht="16.2" customHeight="1" x14ac:dyDescent="0.3">
      <c r="A138" s="10" t="s">
        <v>384</v>
      </c>
      <c r="B138" s="11" t="s">
        <v>385</v>
      </c>
      <c r="C138" s="119" t="s">
        <v>337</v>
      </c>
      <c r="D138" s="17">
        <v>5900</v>
      </c>
      <c r="E138" s="38">
        <v>25</v>
      </c>
      <c r="F138" s="47">
        <v>423.72881355932202</v>
      </c>
      <c r="G138" s="7"/>
    </row>
    <row r="139" spans="1:7" ht="16.2" customHeight="1" x14ac:dyDescent="0.3">
      <c r="A139" s="8" t="s">
        <v>386</v>
      </c>
      <c r="B139" s="11" t="s">
        <v>387</v>
      </c>
      <c r="C139" s="119" t="s">
        <v>337</v>
      </c>
      <c r="D139" s="17">
        <v>3507</v>
      </c>
      <c r="E139" s="40">
        <v>6</v>
      </c>
      <c r="F139" s="50">
        <v>171.08639863130901</v>
      </c>
      <c r="G139" s="7"/>
    </row>
    <row r="140" spans="1:7" ht="16.2" customHeight="1" x14ac:dyDescent="0.3">
      <c r="A140" s="8" t="s">
        <v>388</v>
      </c>
      <c r="B140" s="11" t="s">
        <v>389</v>
      </c>
      <c r="C140" s="119" t="s">
        <v>390</v>
      </c>
      <c r="D140" s="17">
        <v>3747</v>
      </c>
      <c r="E140" s="40">
        <v>6</v>
      </c>
      <c r="F140" s="50">
        <v>160.12810248198599</v>
      </c>
      <c r="G140" s="7"/>
    </row>
    <row r="141" spans="1:7" ht="16.2" customHeight="1" x14ac:dyDescent="0.3">
      <c r="A141" s="8" t="s">
        <v>391</v>
      </c>
      <c r="B141" s="11" t="s">
        <v>392</v>
      </c>
      <c r="C141" s="119" t="s">
        <v>390</v>
      </c>
      <c r="D141" s="17">
        <v>5660</v>
      </c>
      <c r="E141" s="40">
        <v>9</v>
      </c>
      <c r="F141" s="50">
        <v>159.010600706714</v>
      </c>
      <c r="G141" s="7"/>
    </row>
    <row r="142" spans="1:7" ht="16.2" customHeight="1" x14ac:dyDescent="0.3">
      <c r="A142" s="8" t="s">
        <v>393</v>
      </c>
      <c r="B142" s="11" t="s">
        <v>394</v>
      </c>
      <c r="C142" s="119" t="s">
        <v>390</v>
      </c>
      <c r="D142" s="17">
        <v>2568</v>
      </c>
      <c r="E142" s="40"/>
      <c r="F142" s="50"/>
      <c r="G142" s="7"/>
    </row>
    <row r="143" spans="1:7" ht="16.2" customHeight="1" x14ac:dyDescent="0.3">
      <c r="A143" s="8" t="s">
        <v>395</v>
      </c>
      <c r="B143" s="11" t="s">
        <v>396</v>
      </c>
      <c r="C143" s="119" t="s">
        <v>390</v>
      </c>
      <c r="D143" s="17">
        <v>5606</v>
      </c>
      <c r="E143" s="40">
        <v>6</v>
      </c>
      <c r="F143" s="50">
        <v>107.028184088477</v>
      </c>
      <c r="G143" s="7"/>
    </row>
    <row r="144" spans="1:7" ht="16.2" customHeight="1" x14ac:dyDescent="0.3">
      <c r="A144" s="8" t="s">
        <v>397</v>
      </c>
      <c r="B144" s="11" t="s">
        <v>398</v>
      </c>
      <c r="C144" s="119" t="s">
        <v>390</v>
      </c>
      <c r="D144" s="17">
        <v>2261</v>
      </c>
      <c r="E144" s="40">
        <v>6</v>
      </c>
      <c r="F144" s="50">
        <v>265.36930561698398</v>
      </c>
      <c r="G144" s="7"/>
    </row>
    <row r="145" spans="1:7" ht="16.2" customHeight="1" x14ac:dyDescent="0.3">
      <c r="A145" s="8" t="s">
        <v>399</v>
      </c>
      <c r="B145" s="11" t="s">
        <v>400</v>
      </c>
      <c r="C145" s="119" t="s">
        <v>390</v>
      </c>
      <c r="D145" s="17">
        <v>3095</v>
      </c>
      <c r="E145" s="40">
        <v>4</v>
      </c>
      <c r="F145" s="50">
        <v>129.24071082391001</v>
      </c>
      <c r="G145" s="7"/>
    </row>
    <row r="146" spans="1:7" ht="16.2" customHeight="1" x14ac:dyDescent="0.3">
      <c r="A146" s="8" t="s">
        <v>401</v>
      </c>
      <c r="B146" s="11" t="s">
        <v>402</v>
      </c>
      <c r="C146" s="119" t="s">
        <v>390</v>
      </c>
      <c r="D146" s="17">
        <v>3587</v>
      </c>
      <c r="E146" s="40">
        <v>3</v>
      </c>
      <c r="F146" s="50">
        <v>83.635349874547003</v>
      </c>
      <c r="G146" s="7"/>
    </row>
    <row r="147" spans="1:7" ht="16.2" customHeight="1" x14ac:dyDescent="0.3">
      <c r="A147" s="8" t="s">
        <v>403</v>
      </c>
      <c r="B147" s="11" t="s">
        <v>404</v>
      </c>
      <c r="C147" s="119" t="s">
        <v>390</v>
      </c>
      <c r="D147" s="17">
        <v>2436</v>
      </c>
      <c r="E147" s="40">
        <v>3</v>
      </c>
      <c r="F147" s="50">
        <v>123.15270935960601</v>
      </c>
      <c r="G147" s="7"/>
    </row>
    <row r="148" spans="1:7" ht="16.2" customHeight="1" x14ac:dyDescent="0.3">
      <c r="A148" s="8" t="s">
        <v>405</v>
      </c>
      <c r="B148" s="11" t="s">
        <v>406</v>
      </c>
      <c r="C148" s="119" t="s">
        <v>390</v>
      </c>
      <c r="D148" s="17">
        <v>3380</v>
      </c>
      <c r="E148" s="40">
        <v>2</v>
      </c>
      <c r="F148" s="50">
        <v>59.171597633136102</v>
      </c>
      <c r="G148" s="7"/>
    </row>
    <row r="149" spans="1:7" ht="16.2" customHeight="1" x14ac:dyDescent="0.3">
      <c r="A149" s="8" t="s">
        <v>407</v>
      </c>
      <c r="B149" s="11" t="s">
        <v>408</v>
      </c>
      <c r="C149" s="119" t="s">
        <v>390</v>
      </c>
      <c r="D149" s="17">
        <v>2851</v>
      </c>
      <c r="E149" s="40">
        <v>1</v>
      </c>
      <c r="F149" s="50">
        <v>35.075412136092602</v>
      </c>
      <c r="G149" s="7"/>
    </row>
    <row r="150" spans="1:7" ht="16.2" customHeight="1" x14ac:dyDescent="0.3">
      <c r="A150" s="8" t="s">
        <v>409</v>
      </c>
      <c r="B150" s="11" t="s">
        <v>410</v>
      </c>
      <c r="C150" s="119" t="s">
        <v>390</v>
      </c>
      <c r="D150" s="17">
        <v>4524</v>
      </c>
      <c r="E150" s="40">
        <v>9</v>
      </c>
      <c r="F150" s="50">
        <v>198.93899204243999</v>
      </c>
      <c r="G150" s="7"/>
    </row>
    <row r="151" spans="1:7" ht="16.2" customHeight="1" x14ac:dyDescent="0.3">
      <c r="A151" s="8" t="s">
        <v>411</v>
      </c>
      <c r="B151" s="11" t="s">
        <v>412</v>
      </c>
      <c r="C151" s="119" t="s">
        <v>390</v>
      </c>
      <c r="D151" s="17">
        <v>2424</v>
      </c>
      <c r="E151" s="40">
        <v>3</v>
      </c>
      <c r="F151" s="50">
        <v>123.762376237624</v>
      </c>
      <c r="G151" s="7"/>
    </row>
    <row r="152" spans="1:7" ht="16.2" customHeight="1" x14ac:dyDescent="0.3">
      <c r="A152" s="8" t="s">
        <v>413</v>
      </c>
      <c r="B152" s="11" t="s">
        <v>414</v>
      </c>
      <c r="C152" s="119" t="s">
        <v>390</v>
      </c>
      <c r="D152" s="17">
        <v>3562</v>
      </c>
      <c r="E152" s="40">
        <v>6</v>
      </c>
      <c r="F152" s="50">
        <v>168.44469399213901</v>
      </c>
      <c r="G152" s="7"/>
    </row>
    <row r="153" spans="1:7" ht="16.2" customHeight="1" x14ac:dyDescent="0.3">
      <c r="A153" s="8" t="s">
        <v>415</v>
      </c>
      <c r="B153" s="11" t="s">
        <v>416</v>
      </c>
      <c r="C153" s="119" t="s">
        <v>390</v>
      </c>
      <c r="D153" s="17">
        <v>2590</v>
      </c>
      <c r="E153" s="40">
        <v>4</v>
      </c>
      <c r="F153" s="50">
        <v>154.440154440154</v>
      </c>
      <c r="G153" s="7"/>
    </row>
    <row r="154" spans="1:7" ht="16.2" customHeight="1" x14ac:dyDescent="0.3">
      <c r="A154" s="8" t="s">
        <v>417</v>
      </c>
      <c r="B154" s="11" t="s">
        <v>418</v>
      </c>
      <c r="C154" s="119" t="s">
        <v>390</v>
      </c>
      <c r="D154" s="17">
        <v>3024</v>
      </c>
      <c r="E154" s="40">
        <v>8</v>
      </c>
      <c r="F154" s="50">
        <v>264.55026455026501</v>
      </c>
      <c r="G154" s="7"/>
    </row>
    <row r="155" spans="1:7" ht="16.2" customHeight="1" x14ac:dyDescent="0.3">
      <c r="A155" s="8" t="s">
        <v>419</v>
      </c>
      <c r="B155" s="11" t="s">
        <v>420</v>
      </c>
      <c r="C155" s="119" t="s">
        <v>390</v>
      </c>
      <c r="D155" s="17">
        <v>4995</v>
      </c>
      <c r="E155" s="40">
        <v>30</v>
      </c>
      <c r="F155" s="50">
        <v>600.60060060060096</v>
      </c>
      <c r="G155" s="7"/>
    </row>
    <row r="156" spans="1:7" ht="16.2" customHeight="1" x14ac:dyDescent="0.3">
      <c r="A156" s="8" t="s">
        <v>421</v>
      </c>
      <c r="B156" s="11" t="s">
        <v>422</v>
      </c>
      <c r="C156" s="119" t="s">
        <v>390</v>
      </c>
      <c r="D156" s="17">
        <v>4254</v>
      </c>
      <c r="E156" s="40">
        <v>11</v>
      </c>
      <c r="F156" s="50">
        <v>258.58015984955301</v>
      </c>
      <c r="G156" s="7"/>
    </row>
    <row r="157" spans="1:7" ht="16.2" customHeight="1" x14ac:dyDescent="0.3">
      <c r="A157" s="8" t="s">
        <v>423</v>
      </c>
      <c r="B157" s="11" t="s">
        <v>424</v>
      </c>
      <c r="C157" s="119" t="s">
        <v>390</v>
      </c>
      <c r="D157" s="17">
        <v>6770</v>
      </c>
      <c r="E157" s="40">
        <v>8</v>
      </c>
      <c r="F157" s="50">
        <v>118.168389955687</v>
      </c>
      <c r="G157" s="7"/>
    </row>
    <row r="158" spans="1:7" ht="16.2" customHeight="1" x14ac:dyDescent="0.3">
      <c r="A158" s="8" t="s">
        <v>425</v>
      </c>
      <c r="B158" s="11" t="s">
        <v>426</v>
      </c>
      <c r="C158" s="119" t="s">
        <v>390</v>
      </c>
      <c r="D158" s="17">
        <v>4244</v>
      </c>
      <c r="E158" s="40">
        <v>12</v>
      </c>
      <c r="F158" s="50">
        <v>282.75212064090499</v>
      </c>
      <c r="G158" s="7"/>
    </row>
    <row r="159" spans="1:7" ht="16.2" customHeight="1" x14ac:dyDescent="0.3">
      <c r="A159" s="8" t="s">
        <v>427</v>
      </c>
      <c r="B159" s="11" t="s">
        <v>428</v>
      </c>
      <c r="C159" s="119" t="s">
        <v>390</v>
      </c>
      <c r="D159" s="17">
        <v>4126</v>
      </c>
      <c r="E159" s="40">
        <v>11</v>
      </c>
      <c r="F159" s="50">
        <v>266.60203587009198</v>
      </c>
      <c r="G159" s="7"/>
    </row>
    <row r="160" spans="1:7" ht="16.2" customHeight="1" x14ac:dyDescent="0.3">
      <c r="A160" s="8" t="s">
        <v>429</v>
      </c>
      <c r="B160" s="11" t="s">
        <v>430</v>
      </c>
      <c r="C160" s="119" t="s">
        <v>390</v>
      </c>
      <c r="D160" s="17">
        <v>2855</v>
      </c>
      <c r="E160" s="40">
        <v>3</v>
      </c>
      <c r="F160" s="50">
        <v>105.07880910682999</v>
      </c>
      <c r="G160" s="7"/>
    </row>
    <row r="161" spans="1:7" ht="16.2" customHeight="1" x14ac:dyDescent="0.3">
      <c r="A161" s="8" t="s">
        <v>431</v>
      </c>
      <c r="B161" s="11" t="s">
        <v>432</v>
      </c>
      <c r="C161" s="119" t="s">
        <v>390</v>
      </c>
      <c r="D161" s="17">
        <v>3881</v>
      </c>
      <c r="E161" s="40">
        <v>11</v>
      </c>
      <c r="F161" s="50">
        <v>283.43210512754399</v>
      </c>
      <c r="G161" s="7"/>
    </row>
    <row r="162" spans="1:7" ht="16.2" customHeight="1" x14ac:dyDescent="0.3">
      <c r="A162" s="8" t="s">
        <v>433</v>
      </c>
      <c r="B162" s="11" t="s">
        <v>434</v>
      </c>
      <c r="C162" s="119" t="s">
        <v>390</v>
      </c>
      <c r="D162" s="17">
        <v>2990</v>
      </c>
      <c r="E162" s="40">
        <v>9</v>
      </c>
      <c r="F162" s="50">
        <v>301.00334448160498</v>
      </c>
      <c r="G162" s="7"/>
    </row>
    <row r="163" spans="1:7" x14ac:dyDescent="0.3">
      <c r="A163" s="8" t="s">
        <v>435</v>
      </c>
      <c r="B163" s="11" t="s">
        <v>436</v>
      </c>
      <c r="C163" s="43" t="s">
        <v>437</v>
      </c>
      <c r="D163" s="17">
        <v>4167</v>
      </c>
      <c r="E163" s="40">
        <v>28</v>
      </c>
      <c r="F163" s="50">
        <v>671.94624430045599</v>
      </c>
    </row>
    <row r="164" spans="1:7" x14ac:dyDescent="0.3">
      <c r="A164" s="8" t="s">
        <v>438</v>
      </c>
      <c r="B164" s="11" t="s">
        <v>439</v>
      </c>
      <c r="C164" s="43" t="s">
        <v>437</v>
      </c>
      <c r="D164" s="17">
        <v>5335</v>
      </c>
      <c r="E164" s="40">
        <v>11</v>
      </c>
      <c r="F164" s="50">
        <v>206.185567010309</v>
      </c>
    </row>
    <row r="165" spans="1:7" x14ac:dyDescent="0.3">
      <c r="A165" s="8" t="s">
        <v>440</v>
      </c>
      <c r="B165" s="11" t="s">
        <v>441</v>
      </c>
      <c r="C165" s="43" t="s">
        <v>437</v>
      </c>
      <c r="D165" s="17">
        <v>2869</v>
      </c>
      <c r="E165" s="40">
        <v>11</v>
      </c>
      <c r="F165" s="50">
        <v>383.408853258975</v>
      </c>
    </row>
    <row r="166" spans="1:7" x14ac:dyDescent="0.3">
      <c r="A166" s="8" t="s">
        <v>442</v>
      </c>
      <c r="B166" s="11" t="s">
        <v>443</v>
      </c>
      <c r="C166" s="43" t="s">
        <v>437</v>
      </c>
      <c r="D166" s="17">
        <v>4625</v>
      </c>
      <c r="E166" s="40">
        <v>13</v>
      </c>
      <c r="F166" s="50">
        <v>281.08108108108098</v>
      </c>
    </row>
    <row r="167" spans="1:7" x14ac:dyDescent="0.3">
      <c r="A167" s="8" t="s">
        <v>444</v>
      </c>
      <c r="B167" s="11" t="s">
        <v>445</v>
      </c>
      <c r="C167" s="43" t="s">
        <v>437</v>
      </c>
      <c r="D167" s="17">
        <v>2280</v>
      </c>
      <c r="E167" s="40">
        <v>4</v>
      </c>
      <c r="F167" s="50">
        <v>175.438596491228</v>
      </c>
    </row>
    <row r="168" spans="1:7" x14ac:dyDescent="0.3">
      <c r="A168" s="8" t="s">
        <v>446</v>
      </c>
      <c r="B168" s="11" t="s">
        <v>447</v>
      </c>
      <c r="C168" s="43" t="s">
        <v>437</v>
      </c>
      <c r="D168" s="17">
        <v>4640</v>
      </c>
      <c r="E168" s="40">
        <v>15</v>
      </c>
      <c r="F168" s="50">
        <v>323.27586206896598</v>
      </c>
    </row>
    <row r="169" spans="1:7" x14ac:dyDescent="0.3">
      <c r="A169" s="8" t="s">
        <v>448</v>
      </c>
      <c r="B169" s="11" t="s">
        <v>449</v>
      </c>
      <c r="C169" s="43" t="s">
        <v>437</v>
      </c>
      <c r="D169" s="17">
        <v>3644</v>
      </c>
      <c r="E169" s="40">
        <v>5</v>
      </c>
      <c r="F169" s="50">
        <v>137.211855104281</v>
      </c>
    </row>
    <row r="170" spans="1:7" x14ac:dyDescent="0.3">
      <c r="A170" s="8" t="s">
        <v>450</v>
      </c>
      <c r="B170" s="11" t="s">
        <v>451</v>
      </c>
      <c r="C170" s="43" t="s">
        <v>437</v>
      </c>
      <c r="D170" s="17">
        <v>5087</v>
      </c>
      <c r="E170" s="40">
        <v>17</v>
      </c>
      <c r="F170" s="50">
        <v>334.18517790446202</v>
      </c>
    </row>
    <row r="171" spans="1:7" x14ac:dyDescent="0.3">
      <c r="A171" s="8" t="s">
        <v>452</v>
      </c>
      <c r="B171" s="11" t="s">
        <v>453</v>
      </c>
      <c r="C171" s="43" t="s">
        <v>437</v>
      </c>
      <c r="D171" s="17">
        <v>5115</v>
      </c>
      <c r="E171" s="40">
        <v>35</v>
      </c>
      <c r="F171" s="50">
        <v>684.26197458455499</v>
      </c>
    </row>
    <row r="172" spans="1:7" x14ac:dyDescent="0.3">
      <c r="A172" s="8" t="s">
        <v>454</v>
      </c>
      <c r="B172" s="11" t="s">
        <v>455</v>
      </c>
      <c r="C172" s="43" t="s">
        <v>437</v>
      </c>
      <c r="D172" s="17">
        <v>4443</v>
      </c>
      <c r="E172" s="40">
        <v>10</v>
      </c>
      <c r="F172" s="50">
        <v>225.07314877335099</v>
      </c>
    </row>
    <row r="173" spans="1:7" x14ac:dyDescent="0.3">
      <c r="A173" s="8" t="s">
        <v>456</v>
      </c>
      <c r="B173" s="11" t="s">
        <v>457</v>
      </c>
      <c r="C173" s="43" t="s">
        <v>437</v>
      </c>
      <c r="D173" s="17">
        <v>5704</v>
      </c>
      <c r="E173" s="40">
        <v>12</v>
      </c>
      <c r="F173" s="50">
        <v>210.378681626928</v>
      </c>
    </row>
    <row r="174" spans="1:7" x14ac:dyDescent="0.3">
      <c r="A174" s="8" t="s">
        <v>458</v>
      </c>
      <c r="B174" s="11" t="s">
        <v>459</v>
      </c>
      <c r="C174" s="43" t="s">
        <v>437</v>
      </c>
      <c r="D174" s="17">
        <v>3381</v>
      </c>
      <c r="E174" s="40">
        <v>10</v>
      </c>
      <c r="F174" s="50">
        <v>295.770482105886</v>
      </c>
    </row>
    <row r="175" spans="1:7" x14ac:dyDescent="0.3">
      <c r="A175" s="8" t="s">
        <v>460</v>
      </c>
      <c r="B175" s="11" t="s">
        <v>461</v>
      </c>
      <c r="C175" s="43" t="s">
        <v>462</v>
      </c>
      <c r="D175" s="17">
        <v>3719</v>
      </c>
      <c r="E175" s="40">
        <v>16</v>
      </c>
      <c r="F175" s="50">
        <v>430.22317827373001</v>
      </c>
    </row>
    <row r="176" spans="1:7" x14ac:dyDescent="0.3">
      <c r="A176" s="8" t="s">
        <v>463</v>
      </c>
      <c r="B176" s="11" t="s">
        <v>464</v>
      </c>
      <c r="C176" s="43" t="s">
        <v>462</v>
      </c>
      <c r="D176" s="17">
        <v>2538</v>
      </c>
      <c r="E176" s="40">
        <v>15</v>
      </c>
      <c r="F176" s="50">
        <v>591.01654846335703</v>
      </c>
    </row>
    <row r="177" spans="1:6" x14ac:dyDescent="0.3">
      <c r="A177" s="8" t="s">
        <v>465</v>
      </c>
      <c r="B177" s="11" t="s">
        <v>466</v>
      </c>
      <c r="C177" s="43" t="s">
        <v>462</v>
      </c>
      <c r="D177" s="17">
        <v>3381</v>
      </c>
      <c r="E177" s="40">
        <v>22</v>
      </c>
      <c r="F177" s="50">
        <v>650.69506063294898</v>
      </c>
    </row>
    <row r="178" spans="1:6" x14ac:dyDescent="0.3">
      <c r="A178" s="8" t="s">
        <v>467</v>
      </c>
      <c r="B178" s="11" t="s">
        <v>468</v>
      </c>
      <c r="C178" s="43" t="s">
        <v>462</v>
      </c>
      <c r="D178" s="17">
        <v>3596</v>
      </c>
      <c r="E178" s="40">
        <v>12</v>
      </c>
      <c r="F178" s="50">
        <v>333.70411568409298</v>
      </c>
    </row>
    <row r="179" spans="1:6" x14ac:dyDescent="0.3">
      <c r="A179" s="8" t="s">
        <v>469</v>
      </c>
      <c r="B179" s="11" t="s">
        <v>470</v>
      </c>
      <c r="C179" s="43" t="s">
        <v>462</v>
      </c>
      <c r="D179" s="17">
        <v>2163</v>
      </c>
      <c r="E179" s="40">
        <v>5</v>
      </c>
      <c r="F179" s="50">
        <v>231.16042533518299</v>
      </c>
    </row>
    <row r="180" spans="1:6" x14ac:dyDescent="0.3">
      <c r="A180" s="8" t="s">
        <v>471</v>
      </c>
      <c r="B180" s="11" t="s">
        <v>472</v>
      </c>
      <c r="C180" s="43" t="s">
        <v>462</v>
      </c>
      <c r="D180" s="17">
        <v>2475</v>
      </c>
      <c r="E180" s="40">
        <v>9</v>
      </c>
      <c r="F180" s="50">
        <v>363.63636363636402</v>
      </c>
    </row>
    <row r="181" spans="1:6" x14ac:dyDescent="0.3">
      <c r="A181" s="8" t="s">
        <v>473</v>
      </c>
      <c r="B181" s="11" t="s">
        <v>474</v>
      </c>
      <c r="C181" s="43" t="s">
        <v>462</v>
      </c>
      <c r="D181" s="17">
        <v>4881</v>
      </c>
      <c r="E181" s="40">
        <v>11</v>
      </c>
      <c r="F181" s="50">
        <v>225.36365498873201</v>
      </c>
    </row>
    <row r="182" spans="1:6" x14ac:dyDescent="0.3">
      <c r="A182" s="8" t="s">
        <v>475</v>
      </c>
      <c r="B182" s="11" t="s">
        <v>476</v>
      </c>
      <c r="C182" s="43" t="s">
        <v>462</v>
      </c>
      <c r="D182" s="17">
        <v>5401</v>
      </c>
      <c r="E182" s="40">
        <v>9</v>
      </c>
      <c r="F182" s="50">
        <v>166.63580818367001</v>
      </c>
    </row>
    <row r="183" spans="1:6" x14ac:dyDescent="0.3">
      <c r="A183" s="8" t="s">
        <v>477</v>
      </c>
      <c r="B183" s="11" t="s">
        <v>478</v>
      </c>
      <c r="C183" s="43" t="s">
        <v>462</v>
      </c>
      <c r="D183" s="17">
        <v>3560</v>
      </c>
      <c r="E183" s="40">
        <v>7</v>
      </c>
      <c r="F183" s="50">
        <v>196.629213483146</v>
      </c>
    </row>
    <row r="184" spans="1:6" x14ac:dyDescent="0.3">
      <c r="A184" s="8" t="s">
        <v>479</v>
      </c>
      <c r="B184" s="11" t="s">
        <v>480</v>
      </c>
      <c r="C184" s="43" t="s">
        <v>462</v>
      </c>
      <c r="D184" s="17">
        <v>5241</v>
      </c>
      <c r="E184" s="40">
        <v>4</v>
      </c>
      <c r="F184" s="50">
        <v>76.321312726578896</v>
      </c>
    </row>
    <row r="185" spans="1:6" x14ac:dyDescent="0.3">
      <c r="A185" s="8" t="s">
        <v>481</v>
      </c>
      <c r="B185" s="11" t="s">
        <v>482</v>
      </c>
      <c r="C185" s="43" t="s">
        <v>462</v>
      </c>
      <c r="D185" s="17">
        <v>4739</v>
      </c>
      <c r="E185" s="40">
        <v>8</v>
      </c>
      <c r="F185" s="50">
        <v>168.811985650981</v>
      </c>
    </row>
    <row r="186" spans="1:6" x14ac:dyDescent="0.3">
      <c r="A186" s="8" t="s">
        <v>483</v>
      </c>
      <c r="B186" s="11" t="s">
        <v>484</v>
      </c>
      <c r="C186" s="43" t="s">
        <v>462</v>
      </c>
      <c r="D186" s="17">
        <v>4141</v>
      </c>
      <c r="E186" s="40">
        <v>15</v>
      </c>
      <c r="F186" s="50">
        <v>362.23134508572798</v>
      </c>
    </row>
    <row r="187" spans="1:6" x14ac:dyDescent="0.3">
      <c r="A187" s="8" t="s">
        <v>485</v>
      </c>
      <c r="B187" s="11" t="s">
        <v>486</v>
      </c>
      <c r="C187" s="43" t="s">
        <v>462</v>
      </c>
      <c r="D187" s="17">
        <v>2405</v>
      </c>
      <c r="E187" s="40">
        <v>1</v>
      </c>
      <c r="F187" s="50">
        <v>41.580041580041602</v>
      </c>
    </row>
    <row r="188" spans="1:6" x14ac:dyDescent="0.3">
      <c r="A188" s="8" t="s">
        <v>487</v>
      </c>
      <c r="B188" s="11" t="s">
        <v>488</v>
      </c>
      <c r="C188" s="43" t="s">
        <v>462</v>
      </c>
      <c r="D188" s="17">
        <v>3717</v>
      </c>
      <c r="E188" s="40">
        <v>8</v>
      </c>
      <c r="F188" s="50">
        <v>215.22733387140201</v>
      </c>
    </row>
    <row r="189" spans="1:6" x14ac:dyDescent="0.3">
      <c r="A189" s="8" t="s">
        <v>489</v>
      </c>
      <c r="B189" s="11" t="s">
        <v>490</v>
      </c>
      <c r="C189" s="43" t="s">
        <v>462</v>
      </c>
      <c r="D189" s="17">
        <v>4610</v>
      </c>
      <c r="E189" s="40">
        <v>5</v>
      </c>
      <c r="F189" s="50">
        <v>108.459869848156</v>
      </c>
    </row>
    <row r="190" spans="1:6" x14ac:dyDescent="0.3">
      <c r="A190" s="8" t="s">
        <v>491</v>
      </c>
      <c r="B190" s="11" t="s">
        <v>492</v>
      </c>
      <c r="C190" s="43" t="s">
        <v>462</v>
      </c>
      <c r="D190" s="17">
        <v>4007</v>
      </c>
      <c r="E190" s="40">
        <v>6</v>
      </c>
      <c r="F190" s="50">
        <v>149.737958572498</v>
      </c>
    </row>
    <row r="191" spans="1:6" x14ac:dyDescent="0.3">
      <c r="A191" s="8" t="s">
        <v>493</v>
      </c>
      <c r="B191" s="11" t="s">
        <v>494</v>
      </c>
      <c r="C191" s="43" t="s">
        <v>462</v>
      </c>
      <c r="D191" s="17">
        <v>4465</v>
      </c>
      <c r="E191" s="40">
        <v>6</v>
      </c>
      <c r="F191" s="50">
        <v>134.37849944009</v>
      </c>
    </row>
    <row r="192" spans="1:6" x14ac:dyDescent="0.3">
      <c r="A192" s="8" t="s">
        <v>495</v>
      </c>
      <c r="B192" s="11" t="s">
        <v>496</v>
      </c>
      <c r="C192" s="43" t="s">
        <v>462</v>
      </c>
      <c r="D192" s="17">
        <v>3514</v>
      </c>
      <c r="E192" s="40">
        <v>5</v>
      </c>
      <c r="F192" s="50">
        <v>142.287990893569</v>
      </c>
    </row>
    <row r="193" spans="1:6" x14ac:dyDescent="0.3">
      <c r="A193" s="8" t="s">
        <v>497</v>
      </c>
      <c r="B193" s="11" t="s">
        <v>498</v>
      </c>
      <c r="C193" s="43" t="s">
        <v>462</v>
      </c>
      <c r="D193" s="17">
        <v>5528</v>
      </c>
      <c r="E193" s="40">
        <v>7</v>
      </c>
      <c r="F193" s="50">
        <v>126.628075253256</v>
      </c>
    </row>
    <row r="194" spans="1:6" x14ac:dyDescent="0.3">
      <c r="A194" s="8" t="s">
        <v>499</v>
      </c>
      <c r="B194" s="11" t="s">
        <v>500</v>
      </c>
      <c r="C194" s="43" t="s">
        <v>462</v>
      </c>
      <c r="D194" s="17">
        <v>4619</v>
      </c>
      <c r="E194" s="40">
        <v>7</v>
      </c>
      <c r="F194" s="50">
        <v>151.54795410262</v>
      </c>
    </row>
    <row r="195" spans="1:6" x14ac:dyDescent="0.3">
      <c r="A195" s="8" t="s">
        <v>501</v>
      </c>
      <c r="B195" s="11" t="s">
        <v>502</v>
      </c>
      <c r="C195" s="43" t="s">
        <v>462</v>
      </c>
      <c r="D195" s="17">
        <v>3464</v>
      </c>
      <c r="E195" s="40">
        <v>4</v>
      </c>
      <c r="F195" s="50">
        <v>115.473441108545</v>
      </c>
    </row>
    <row r="196" spans="1:6" x14ac:dyDescent="0.3">
      <c r="A196" s="8" t="s">
        <v>503</v>
      </c>
      <c r="B196" s="11" t="s">
        <v>504</v>
      </c>
      <c r="C196" s="43" t="s">
        <v>462</v>
      </c>
      <c r="D196" s="17">
        <v>3422</v>
      </c>
      <c r="E196" s="40">
        <v>9</v>
      </c>
      <c r="F196" s="50">
        <v>263.00409117475198</v>
      </c>
    </row>
    <row r="197" spans="1:6" x14ac:dyDescent="0.3">
      <c r="A197" s="8" t="s">
        <v>505</v>
      </c>
      <c r="B197" s="11" t="s">
        <v>506</v>
      </c>
      <c r="C197" s="43" t="s">
        <v>462</v>
      </c>
      <c r="D197" s="17">
        <v>3091</v>
      </c>
      <c r="E197" s="40">
        <v>8</v>
      </c>
      <c r="F197" s="50">
        <v>258.815917178907</v>
      </c>
    </row>
    <row r="198" spans="1:6" x14ac:dyDescent="0.3">
      <c r="A198" s="8" t="s">
        <v>507</v>
      </c>
      <c r="B198" s="11" t="s">
        <v>508</v>
      </c>
      <c r="C198" s="43" t="s">
        <v>462</v>
      </c>
      <c r="D198" s="17">
        <v>2694</v>
      </c>
      <c r="E198" s="40">
        <v>3</v>
      </c>
      <c r="F198" s="50">
        <v>111.358574610245</v>
      </c>
    </row>
    <row r="199" spans="1:6" x14ac:dyDescent="0.3">
      <c r="A199" s="8" t="s">
        <v>509</v>
      </c>
      <c r="B199" s="11" t="s">
        <v>510</v>
      </c>
      <c r="C199" s="43" t="s">
        <v>462</v>
      </c>
      <c r="D199" s="17">
        <v>2734</v>
      </c>
      <c r="E199" s="40">
        <v>3</v>
      </c>
      <c r="F199" s="50">
        <v>109.72933430870501</v>
      </c>
    </row>
    <row r="200" spans="1:6" x14ac:dyDescent="0.3">
      <c r="A200" s="8" t="s">
        <v>511</v>
      </c>
      <c r="B200" s="11" t="s">
        <v>512</v>
      </c>
      <c r="C200" s="43" t="s">
        <v>462</v>
      </c>
      <c r="D200" s="17">
        <v>3334</v>
      </c>
      <c r="E200" s="40">
        <v>8</v>
      </c>
      <c r="F200" s="50">
        <v>239.95200959808</v>
      </c>
    </row>
    <row r="201" spans="1:6" x14ac:dyDescent="0.3">
      <c r="A201" s="8" t="s">
        <v>513</v>
      </c>
      <c r="B201" s="11" t="s">
        <v>514</v>
      </c>
      <c r="C201" s="43" t="s">
        <v>462</v>
      </c>
      <c r="D201" s="17">
        <v>3373</v>
      </c>
      <c r="E201" s="40">
        <v>1</v>
      </c>
      <c r="F201" s="50">
        <v>29.647198339756901</v>
      </c>
    </row>
    <row r="202" spans="1:6" x14ac:dyDescent="0.3">
      <c r="A202" s="8" t="s">
        <v>515</v>
      </c>
      <c r="B202" s="11" t="s">
        <v>516</v>
      </c>
      <c r="C202" s="43" t="s">
        <v>462</v>
      </c>
      <c r="D202" s="17">
        <v>2920</v>
      </c>
      <c r="E202" s="40">
        <v>1</v>
      </c>
      <c r="F202" s="50">
        <v>34.246575342465803</v>
      </c>
    </row>
    <row r="203" spans="1:6" x14ac:dyDescent="0.3">
      <c r="A203" s="8" t="s">
        <v>517</v>
      </c>
      <c r="B203" s="11" t="s">
        <v>518</v>
      </c>
      <c r="C203" s="43" t="s">
        <v>462</v>
      </c>
      <c r="D203" s="17">
        <v>2769</v>
      </c>
      <c r="E203" s="40">
        <v>6</v>
      </c>
      <c r="F203" s="50">
        <v>216.68472372697701</v>
      </c>
    </row>
    <row r="204" spans="1:6" x14ac:dyDescent="0.3">
      <c r="A204" s="8" t="s">
        <v>519</v>
      </c>
      <c r="B204" s="11" t="s">
        <v>520</v>
      </c>
      <c r="C204" s="43" t="s">
        <v>462</v>
      </c>
      <c r="D204" s="17">
        <v>4035</v>
      </c>
      <c r="E204" s="40">
        <v>5</v>
      </c>
      <c r="F204" s="50">
        <v>123.915737298637</v>
      </c>
    </row>
    <row r="205" spans="1:6" x14ac:dyDescent="0.3">
      <c r="A205" s="8" t="s">
        <v>521</v>
      </c>
      <c r="B205" s="11" t="s">
        <v>522</v>
      </c>
      <c r="C205" s="43" t="s">
        <v>462</v>
      </c>
      <c r="D205" s="17">
        <v>3330</v>
      </c>
      <c r="E205" s="40">
        <v>2</v>
      </c>
      <c r="F205" s="50">
        <v>60.060060060060103</v>
      </c>
    </row>
    <row r="206" spans="1:6" x14ac:dyDescent="0.3">
      <c r="A206" s="8" t="s">
        <v>523</v>
      </c>
      <c r="B206" s="11" t="s">
        <v>524</v>
      </c>
      <c r="C206" s="43" t="s">
        <v>462</v>
      </c>
      <c r="D206" s="17">
        <v>4905</v>
      </c>
      <c r="E206" s="40">
        <v>15</v>
      </c>
      <c r="F206" s="50">
        <v>305.81039755351702</v>
      </c>
    </row>
    <row r="207" spans="1:6" x14ac:dyDescent="0.3">
      <c r="A207" s="8" t="s">
        <v>525</v>
      </c>
      <c r="B207" s="11" t="s">
        <v>526</v>
      </c>
      <c r="C207" s="43" t="s">
        <v>462</v>
      </c>
      <c r="D207" s="17">
        <v>3714</v>
      </c>
      <c r="E207" s="40">
        <v>6</v>
      </c>
      <c r="F207" s="50">
        <v>161.550888529887</v>
      </c>
    </row>
    <row r="208" spans="1:6" x14ac:dyDescent="0.3">
      <c r="A208" s="8" t="s">
        <v>527</v>
      </c>
      <c r="B208" s="11" t="s">
        <v>528</v>
      </c>
      <c r="C208" s="43" t="s">
        <v>462</v>
      </c>
      <c r="D208" s="17">
        <v>3736</v>
      </c>
      <c r="E208" s="40">
        <v>7</v>
      </c>
      <c r="F208" s="50">
        <v>187.36616702355499</v>
      </c>
    </row>
    <row r="209" spans="1:6" x14ac:dyDescent="0.3">
      <c r="A209" s="8" t="s">
        <v>529</v>
      </c>
      <c r="B209" s="11" t="s">
        <v>530</v>
      </c>
      <c r="C209" s="43" t="s">
        <v>462</v>
      </c>
      <c r="D209" s="17">
        <v>3959</v>
      </c>
      <c r="E209" s="40">
        <v>7</v>
      </c>
      <c r="F209" s="50">
        <v>176.81232634503701</v>
      </c>
    </row>
    <row r="210" spans="1:6" x14ac:dyDescent="0.3">
      <c r="A210" s="8" t="s">
        <v>531</v>
      </c>
      <c r="B210" s="11" t="s">
        <v>532</v>
      </c>
      <c r="C210" s="43" t="s">
        <v>462</v>
      </c>
      <c r="D210" s="17">
        <v>2464</v>
      </c>
      <c r="E210" s="40">
        <v>4</v>
      </c>
      <c r="F210" s="50">
        <v>162.33766233766201</v>
      </c>
    </row>
    <row r="211" spans="1:6" x14ac:dyDescent="0.3">
      <c r="A211" s="8" t="s">
        <v>533</v>
      </c>
      <c r="B211" s="11" t="s">
        <v>534</v>
      </c>
      <c r="C211" s="43" t="s">
        <v>462</v>
      </c>
      <c r="D211" s="17">
        <v>3115</v>
      </c>
      <c r="E211" s="40">
        <v>3</v>
      </c>
      <c r="F211" s="50">
        <v>96.308186195826707</v>
      </c>
    </row>
    <row r="212" spans="1:6" x14ac:dyDescent="0.3">
      <c r="A212" s="8" t="s">
        <v>535</v>
      </c>
      <c r="B212" s="11" t="s">
        <v>536</v>
      </c>
      <c r="C212" s="43" t="s">
        <v>462</v>
      </c>
      <c r="D212" s="17">
        <v>5535</v>
      </c>
      <c r="E212" s="40">
        <v>9</v>
      </c>
      <c r="F212" s="50">
        <v>162.60162601626001</v>
      </c>
    </row>
    <row r="213" spans="1:6" x14ac:dyDescent="0.3">
      <c r="A213" s="8" t="s">
        <v>537</v>
      </c>
      <c r="B213" s="11" t="s">
        <v>538</v>
      </c>
      <c r="C213" s="43" t="s">
        <v>462</v>
      </c>
      <c r="D213" s="17">
        <v>2873</v>
      </c>
      <c r="E213" s="40">
        <v>6</v>
      </c>
      <c r="F213" s="50">
        <v>208.840932822833</v>
      </c>
    </row>
    <row r="214" spans="1:6" x14ac:dyDescent="0.3">
      <c r="A214" s="8" t="s">
        <v>539</v>
      </c>
      <c r="B214" s="11" t="s">
        <v>540</v>
      </c>
      <c r="C214" s="43" t="s">
        <v>462</v>
      </c>
      <c r="D214" s="17">
        <v>4123</v>
      </c>
      <c r="E214" s="40">
        <v>5</v>
      </c>
      <c r="F214" s="50">
        <v>121.27091923356799</v>
      </c>
    </row>
    <row r="215" spans="1:6" x14ac:dyDescent="0.3">
      <c r="A215" s="8" t="s">
        <v>541</v>
      </c>
      <c r="B215" s="11" t="s">
        <v>542</v>
      </c>
      <c r="C215" s="43" t="s">
        <v>543</v>
      </c>
      <c r="D215" s="17">
        <v>5784</v>
      </c>
      <c r="E215" s="40">
        <v>8</v>
      </c>
      <c r="F215" s="50">
        <v>138.312586445367</v>
      </c>
    </row>
    <row r="216" spans="1:6" x14ac:dyDescent="0.3">
      <c r="A216" s="8" t="s">
        <v>544</v>
      </c>
      <c r="B216" s="11" t="s">
        <v>545</v>
      </c>
      <c r="C216" s="43" t="s">
        <v>543</v>
      </c>
      <c r="D216" s="17">
        <v>7509</v>
      </c>
      <c r="E216" s="40">
        <v>23</v>
      </c>
      <c r="F216" s="50">
        <v>306.29910773738197</v>
      </c>
    </row>
    <row r="217" spans="1:6" x14ac:dyDescent="0.3">
      <c r="A217" s="8" t="s">
        <v>546</v>
      </c>
      <c r="B217" s="11" t="s">
        <v>547</v>
      </c>
      <c r="C217" s="43" t="s">
        <v>543</v>
      </c>
      <c r="D217" s="17">
        <v>5555</v>
      </c>
      <c r="E217" s="40">
        <v>15</v>
      </c>
      <c r="F217" s="50">
        <v>270.02700270026997</v>
      </c>
    </row>
    <row r="218" spans="1:6" x14ac:dyDescent="0.3">
      <c r="A218" s="8" t="s">
        <v>548</v>
      </c>
      <c r="B218" s="11" t="s">
        <v>549</v>
      </c>
      <c r="C218" s="43" t="s">
        <v>543</v>
      </c>
      <c r="D218" s="17">
        <v>4805</v>
      </c>
      <c r="E218" s="40">
        <v>7</v>
      </c>
      <c r="F218" s="50">
        <v>145.68158168574399</v>
      </c>
    </row>
    <row r="219" spans="1:6" x14ac:dyDescent="0.3">
      <c r="A219" s="8" t="s">
        <v>550</v>
      </c>
      <c r="B219" s="11" t="s">
        <v>551</v>
      </c>
      <c r="C219" s="43" t="s">
        <v>543</v>
      </c>
      <c r="D219" s="17">
        <v>5552</v>
      </c>
      <c r="E219" s="40">
        <v>22</v>
      </c>
      <c r="F219" s="50">
        <v>396.25360230547602</v>
      </c>
    </row>
    <row r="220" spans="1:6" x14ac:dyDescent="0.3">
      <c r="A220" s="8" t="s">
        <v>552</v>
      </c>
      <c r="B220" s="11" t="s">
        <v>553</v>
      </c>
      <c r="C220" s="43" t="s">
        <v>543</v>
      </c>
      <c r="D220" s="17">
        <v>4778</v>
      </c>
      <c r="E220" s="40">
        <v>15</v>
      </c>
      <c r="F220" s="50">
        <v>313.93888656341602</v>
      </c>
    </row>
    <row r="221" spans="1:6" x14ac:dyDescent="0.3">
      <c r="A221" s="8" t="s">
        <v>554</v>
      </c>
      <c r="B221" s="11" t="s">
        <v>555</v>
      </c>
      <c r="C221" s="43" t="s">
        <v>543</v>
      </c>
      <c r="D221" s="17">
        <v>4817</v>
      </c>
      <c r="E221" s="40">
        <v>19</v>
      </c>
      <c r="F221" s="50">
        <v>394.43637118538498</v>
      </c>
    </row>
    <row r="222" spans="1:6" x14ac:dyDescent="0.3">
      <c r="A222" s="8" t="s">
        <v>556</v>
      </c>
      <c r="B222" s="11" t="s">
        <v>557</v>
      </c>
      <c r="C222" s="43" t="s">
        <v>543</v>
      </c>
      <c r="D222" s="17">
        <v>5769</v>
      </c>
      <c r="E222" s="40">
        <v>9</v>
      </c>
      <c r="F222" s="50">
        <v>156.00624024960999</v>
      </c>
    </row>
    <row r="223" spans="1:6" x14ac:dyDescent="0.3">
      <c r="A223" s="8" t="s">
        <v>558</v>
      </c>
      <c r="B223" s="11" t="s">
        <v>559</v>
      </c>
      <c r="C223" s="43" t="s">
        <v>543</v>
      </c>
      <c r="D223" s="17">
        <v>3199</v>
      </c>
      <c r="E223" s="40">
        <v>8</v>
      </c>
      <c r="F223" s="50">
        <v>250.07814942169401</v>
      </c>
    </row>
    <row r="224" spans="1:6" x14ac:dyDescent="0.3">
      <c r="A224" s="8" t="s">
        <v>560</v>
      </c>
      <c r="B224" s="11" t="s">
        <v>561</v>
      </c>
      <c r="C224" s="43" t="s">
        <v>543</v>
      </c>
      <c r="D224" s="17">
        <v>4241</v>
      </c>
      <c r="E224" s="40">
        <v>14</v>
      </c>
      <c r="F224" s="50">
        <v>330.110822919123</v>
      </c>
    </row>
    <row r="225" spans="1:6" x14ac:dyDescent="0.3">
      <c r="A225" s="8" t="s">
        <v>562</v>
      </c>
      <c r="B225" s="11" t="s">
        <v>563</v>
      </c>
      <c r="C225" s="43" t="s">
        <v>543</v>
      </c>
      <c r="D225" s="17">
        <v>4424</v>
      </c>
      <c r="E225" s="40">
        <v>11</v>
      </c>
      <c r="F225" s="50">
        <v>248.643761301989</v>
      </c>
    </row>
    <row r="226" spans="1:6" x14ac:dyDescent="0.3">
      <c r="A226" s="8" t="s">
        <v>564</v>
      </c>
      <c r="B226" s="11" t="s">
        <v>565</v>
      </c>
      <c r="C226" s="43" t="s">
        <v>543</v>
      </c>
      <c r="D226" s="17">
        <v>3114</v>
      </c>
      <c r="E226" s="40">
        <v>11</v>
      </c>
      <c r="F226" s="50">
        <v>353.24341682723201</v>
      </c>
    </row>
    <row r="227" spans="1:6" x14ac:dyDescent="0.3">
      <c r="A227" s="8" t="s">
        <v>566</v>
      </c>
      <c r="B227" s="11" t="s">
        <v>567</v>
      </c>
      <c r="C227" s="43" t="s">
        <v>543</v>
      </c>
      <c r="D227" s="17">
        <v>2742</v>
      </c>
      <c r="E227" s="40">
        <v>12</v>
      </c>
      <c r="F227" s="50">
        <v>437.63676148796498</v>
      </c>
    </row>
    <row r="228" spans="1:6" x14ac:dyDescent="0.3">
      <c r="A228" s="8" t="s">
        <v>568</v>
      </c>
      <c r="B228" s="11" t="s">
        <v>569</v>
      </c>
      <c r="C228" s="43" t="s">
        <v>543</v>
      </c>
      <c r="D228" s="17">
        <v>5146</v>
      </c>
      <c r="E228" s="40">
        <v>29</v>
      </c>
      <c r="F228" s="50">
        <v>563.54450058297698</v>
      </c>
    </row>
    <row r="229" spans="1:6" x14ac:dyDescent="0.3">
      <c r="A229" s="8" t="s">
        <v>570</v>
      </c>
      <c r="B229" s="11" t="s">
        <v>571</v>
      </c>
      <c r="C229" s="43" t="s">
        <v>543</v>
      </c>
      <c r="D229" s="17">
        <v>3688</v>
      </c>
      <c r="E229" s="40">
        <v>10</v>
      </c>
      <c r="F229" s="50">
        <v>271.14967462038999</v>
      </c>
    </row>
    <row r="230" spans="1:6" x14ac:dyDescent="0.3">
      <c r="A230" s="10" t="s">
        <v>572</v>
      </c>
      <c r="B230" s="11" t="s">
        <v>573</v>
      </c>
      <c r="C230" s="43" t="s">
        <v>543</v>
      </c>
      <c r="D230" s="17">
        <v>4373</v>
      </c>
      <c r="E230" s="40">
        <v>9</v>
      </c>
      <c r="F230" s="49">
        <v>205.80836954036101</v>
      </c>
    </row>
    <row r="231" spans="1:6" x14ac:dyDescent="0.3">
      <c r="A231" s="8" t="s">
        <v>574</v>
      </c>
      <c r="B231" s="11" t="s">
        <v>575</v>
      </c>
      <c r="C231" s="43" t="s">
        <v>543</v>
      </c>
      <c r="D231" s="17">
        <v>6520</v>
      </c>
      <c r="E231" s="40">
        <v>17</v>
      </c>
      <c r="F231" s="50">
        <v>260.73619631901801</v>
      </c>
    </row>
    <row r="232" spans="1:6" x14ac:dyDescent="0.3">
      <c r="A232" s="8" t="s">
        <v>576</v>
      </c>
      <c r="B232" s="11" t="s">
        <v>577</v>
      </c>
      <c r="C232" s="43" t="s">
        <v>543</v>
      </c>
      <c r="D232" s="17">
        <v>6100</v>
      </c>
      <c r="E232" s="40">
        <v>11</v>
      </c>
      <c r="F232" s="50">
        <v>180.32786885245901</v>
      </c>
    </row>
    <row r="233" spans="1:6" x14ac:dyDescent="0.3">
      <c r="A233" s="8" t="s">
        <v>578</v>
      </c>
      <c r="B233" s="11" t="s">
        <v>579</v>
      </c>
      <c r="C233" s="43" t="s">
        <v>543</v>
      </c>
      <c r="D233" s="17">
        <v>6392</v>
      </c>
      <c r="E233" s="40">
        <v>32</v>
      </c>
      <c r="F233" s="50">
        <v>500.62578222778501</v>
      </c>
    </row>
    <row r="234" spans="1:6" x14ac:dyDescent="0.3">
      <c r="A234" s="8" t="s">
        <v>580</v>
      </c>
      <c r="B234" s="11" t="s">
        <v>581</v>
      </c>
      <c r="C234" s="43" t="s">
        <v>543</v>
      </c>
      <c r="D234" s="17">
        <v>5237</v>
      </c>
      <c r="E234" s="40">
        <v>28</v>
      </c>
      <c r="F234" s="50">
        <v>534.65724651517996</v>
      </c>
    </row>
    <row r="235" spans="1:6" x14ac:dyDescent="0.3">
      <c r="A235" s="8" t="s">
        <v>582</v>
      </c>
      <c r="B235" s="11" t="s">
        <v>583</v>
      </c>
      <c r="C235" s="43" t="s">
        <v>543</v>
      </c>
      <c r="D235" s="17">
        <v>3288</v>
      </c>
      <c r="E235" s="40">
        <v>9</v>
      </c>
      <c r="F235" s="50">
        <v>273.72262773722599</v>
      </c>
    </row>
    <row r="236" spans="1:6" x14ac:dyDescent="0.3">
      <c r="A236" s="8" t="s">
        <v>584</v>
      </c>
      <c r="B236" s="11" t="s">
        <v>585</v>
      </c>
      <c r="C236" s="43" t="s">
        <v>543</v>
      </c>
      <c r="D236" s="17">
        <v>4085</v>
      </c>
      <c r="E236" s="40">
        <v>13</v>
      </c>
      <c r="F236" s="50">
        <v>318.23745410036702</v>
      </c>
    </row>
    <row r="237" spans="1:6" x14ac:dyDescent="0.3">
      <c r="A237" s="8" t="s">
        <v>586</v>
      </c>
      <c r="B237" s="11" t="s">
        <v>587</v>
      </c>
      <c r="C237" s="43" t="s">
        <v>543</v>
      </c>
      <c r="D237" s="17">
        <v>4770</v>
      </c>
      <c r="E237" s="40">
        <v>14</v>
      </c>
      <c r="F237" s="50">
        <v>293.50104821802898</v>
      </c>
    </row>
    <row r="238" spans="1:6" x14ac:dyDescent="0.3">
      <c r="A238" s="8" t="s">
        <v>588</v>
      </c>
      <c r="B238" s="11" t="s">
        <v>589</v>
      </c>
      <c r="C238" s="43" t="s">
        <v>543</v>
      </c>
      <c r="D238" s="17">
        <v>3683</v>
      </c>
      <c r="E238" s="40">
        <v>15</v>
      </c>
      <c r="F238" s="50">
        <v>407.27667662231897</v>
      </c>
    </row>
    <row r="239" spans="1:6" x14ac:dyDescent="0.3">
      <c r="A239" s="8" t="s">
        <v>590</v>
      </c>
      <c r="B239" s="11" t="s">
        <v>591</v>
      </c>
      <c r="C239" s="43" t="s">
        <v>543</v>
      </c>
      <c r="D239" s="17">
        <v>4670</v>
      </c>
      <c r="E239" s="40">
        <v>29</v>
      </c>
      <c r="F239" s="50">
        <v>620.98501070663804</v>
      </c>
    </row>
    <row r="240" spans="1:6" x14ac:dyDescent="0.3">
      <c r="A240" s="8" t="s">
        <v>592</v>
      </c>
      <c r="B240" s="11" t="s">
        <v>593</v>
      </c>
      <c r="C240" s="43" t="s">
        <v>543</v>
      </c>
      <c r="D240" s="17">
        <v>3813</v>
      </c>
      <c r="E240" s="40">
        <v>15</v>
      </c>
      <c r="F240" s="50">
        <v>393.39103068449998</v>
      </c>
    </row>
    <row r="241" spans="1:6" x14ac:dyDescent="0.3">
      <c r="A241" s="8" t="s">
        <v>594</v>
      </c>
      <c r="B241" s="11" t="s">
        <v>595</v>
      </c>
      <c r="C241" s="43" t="s">
        <v>543</v>
      </c>
      <c r="D241" s="17">
        <v>4406</v>
      </c>
      <c r="E241" s="40">
        <v>20</v>
      </c>
      <c r="F241" s="50">
        <v>453.92646391284597</v>
      </c>
    </row>
    <row r="242" spans="1:6" x14ac:dyDescent="0.3">
      <c r="A242" s="8" t="s">
        <v>596</v>
      </c>
      <c r="B242" s="11" t="s">
        <v>597</v>
      </c>
      <c r="C242" s="43" t="s">
        <v>543</v>
      </c>
      <c r="D242" s="17">
        <v>4250</v>
      </c>
      <c r="E242" s="40">
        <v>11</v>
      </c>
      <c r="F242" s="50">
        <v>258.82352941176498</v>
      </c>
    </row>
    <row r="243" spans="1:6" x14ac:dyDescent="0.3">
      <c r="A243" s="8" t="s">
        <v>598</v>
      </c>
      <c r="B243" s="11" t="s">
        <v>599</v>
      </c>
      <c r="C243" s="43" t="s">
        <v>543</v>
      </c>
      <c r="D243" s="17">
        <v>5564</v>
      </c>
      <c r="E243" s="40">
        <v>24</v>
      </c>
      <c r="F243" s="50">
        <v>431.344356578001</v>
      </c>
    </row>
    <row r="244" spans="1:6" x14ac:dyDescent="0.3">
      <c r="A244" s="8" t="s">
        <v>600</v>
      </c>
      <c r="B244" s="11" t="s">
        <v>601</v>
      </c>
      <c r="C244" s="43" t="s">
        <v>543</v>
      </c>
      <c r="D244" s="17">
        <v>6025</v>
      </c>
      <c r="E244" s="40">
        <v>17</v>
      </c>
      <c r="F244" s="50">
        <v>282.15767634854802</v>
      </c>
    </row>
    <row r="245" spans="1:6" x14ac:dyDescent="0.3">
      <c r="A245" s="8" t="s">
        <v>602</v>
      </c>
      <c r="B245" s="11" t="s">
        <v>603</v>
      </c>
      <c r="C245" s="43" t="s">
        <v>543</v>
      </c>
      <c r="D245" s="17">
        <v>4521</v>
      </c>
      <c r="E245" s="40">
        <v>4</v>
      </c>
      <c r="F245" s="50">
        <v>88.476000884759998</v>
      </c>
    </row>
    <row r="246" spans="1:6" x14ac:dyDescent="0.3">
      <c r="A246" s="8" t="s">
        <v>604</v>
      </c>
      <c r="B246" s="11" t="s">
        <v>605</v>
      </c>
      <c r="C246" s="43" t="s">
        <v>606</v>
      </c>
      <c r="D246" s="17">
        <v>3134</v>
      </c>
      <c r="E246" s="40">
        <v>23</v>
      </c>
      <c r="F246" s="50">
        <v>733.88640714741496</v>
      </c>
    </row>
    <row r="247" spans="1:6" x14ac:dyDescent="0.3">
      <c r="A247" s="8" t="s">
        <v>607</v>
      </c>
      <c r="B247" s="11" t="s">
        <v>608</v>
      </c>
      <c r="C247" s="43" t="s">
        <v>606</v>
      </c>
      <c r="D247" s="17">
        <v>4171</v>
      </c>
      <c r="E247" s="40">
        <v>25</v>
      </c>
      <c r="F247" s="50">
        <v>599.37664828578295</v>
      </c>
    </row>
    <row r="248" spans="1:6" x14ac:dyDescent="0.3">
      <c r="A248" s="8" t="s">
        <v>609</v>
      </c>
      <c r="B248" s="11" t="s">
        <v>610</v>
      </c>
      <c r="C248" s="43" t="s">
        <v>606</v>
      </c>
      <c r="D248" s="17">
        <v>4922</v>
      </c>
      <c r="E248" s="40">
        <v>9</v>
      </c>
      <c r="F248" s="50">
        <v>182.85249898415299</v>
      </c>
    </row>
    <row r="249" spans="1:6" x14ac:dyDescent="0.3">
      <c r="A249" s="8" t="s">
        <v>611</v>
      </c>
      <c r="B249" s="11" t="s">
        <v>612</v>
      </c>
      <c r="C249" s="43" t="s">
        <v>606</v>
      </c>
      <c r="D249" s="17">
        <v>3050</v>
      </c>
      <c r="E249" s="40">
        <v>9</v>
      </c>
      <c r="F249" s="50">
        <v>295.08196721311498</v>
      </c>
    </row>
    <row r="250" spans="1:6" x14ac:dyDescent="0.3">
      <c r="A250" s="8" t="s">
        <v>613</v>
      </c>
      <c r="B250" s="11" t="s">
        <v>614</v>
      </c>
      <c r="C250" s="43" t="s">
        <v>606</v>
      </c>
      <c r="D250" s="17">
        <v>3891</v>
      </c>
      <c r="E250" s="40">
        <v>10</v>
      </c>
      <c r="F250" s="50">
        <v>257.00334104343398</v>
      </c>
    </row>
    <row r="251" spans="1:6" x14ac:dyDescent="0.3">
      <c r="A251" s="8" t="s">
        <v>615</v>
      </c>
      <c r="B251" s="11" t="s">
        <v>616</v>
      </c>
      <c r="C251" s="43" t="s">
        <v>606</v>
      </c>
      <c r="D251" s="17">
        <v>4718</v>
      </c>
      <c r="E251" s="40">
        <v>10</v>
      </c>
      <c r="F251" s="50">
        <v>211.954217888936</v>
      </c>
    </row>
    <row r="252" spans="1:6" x14ac:dyDescent="0.3">
      <c r="A252" s="8" t="s">
        <v>617</v>
      </c>
      <c r="B252" s="11" t="s">
        <v>618</v>
      </c>
      <c r="C252" s="43" t="s">
        <v>606</v>
      </c>
      <c r="D252" s="17">
        <v>2581</v>
      </c>
      <c r="E252" s="40">
        <v>20</v>
      </c>
      <c r="F252" s="50">
        <v>774.89345215032904</v>
      </c>
    </row>
    <row r="253" spans="1:6" x14ac:dyDescent="0.3">
      <c r="A253" s="8" t="s">
        <v>619</v>
      </c>
      <c r="B253" s="11" t="s">
        <v>620</v>
      </c>
      <c r="C253" s="43" t="s">
        <v>606</v>
      </c>
      <c r="D253" s="17">
        <v>4718</v>
      </c>
      <c r="E253" s="40">
        <v>18</v>
      </c>
      <c r="F253" s="50">
        <v>381.51759220008501</v>
      </c>
    </row>
    <row r="254" spans="1:6" x14ac:dyDescent="0.3">
      <c r="A254" s="8" t="s">
        <v>621</v>
      </c>
      <c r="B254" s="11" t="s">
        <v>622</v>
      </c>
      <c r="C254" s="43" t="s">
        <v>606</v>
      </c>
      <c r="D254" s="17">
        <v>3840</v>
      </c>
      <c r="E254" s="40">
        <v>14</v>
      </c>
      <c r="F254" s="50">
        <v>364.58333333333297</v>
      </c>
    </row>
    <row r="255" spans="1:6" x14ac:dyDescent="0.3">
      <c r="A255" s="8" t="s">
        <v>623</v>
      </c>
      <c r="B255" s="11" t="s">
        <v>624</v>
      </c>
      <c r="C255" s="43" t="s">
        <v>606</v>
      </c>
      <c r="D255" s="17">
        <v>3634</v>
      </c>
      <c r="E255" s="40">
        <v>13</v>
      </c>
      <c r="F255" s="50">
        <v>357.73252614199203</v>
      </c>
    </row>
    <row r="256" spans="1:6" x14ac:dyDescent="0.3">
      <c r="A256" s="8" t="s">
        <v>625</v>
      </c>
      <c r="B256" s="11" t="s">
        <v>626</v>
      </c>
      <c r="C256" s="43" t="s">
        <v>606</v>
      </c>
      <c r="D256" s="17">
        <v>6289</v>
      </c>
      <c r="E256" s="40">
        <v>17</v>
      </c>
      <c r="F256" s="50">
        <v>270.313245349022</v>
      </c>
    </row>
    <row r="257" spans="1:6" x14ac:dyDescent="0.3">
      <c r="A257" s="8" t="s">
        <v>627</v>
      </c>
      <c r="B257" s="11" t="s">
        <v>628</v>
      </c>
      <c r="C257" s="43" t="s">
        <v>606</v>
      </c>
      <c r="D257" s="17">
        <v>4068</v>
      </c>
      <c r="E257" s="40">
        <v>6</v>
      </c>
      <c r="F257" s="50">
        <v>147.49262536873201</v>
      </c>
    </row>
    <row r="258" spans="1:6" x14ac:dyDescent="0.3">
      <c r="A258" s="8" t="s">
        <v>629</v>
      </c>
      <c r="B258" s="11" t="s">
        <v>630</v>
      </c>
      <c r="C258" s="43" t="s">
        <v>606</v>
      </c>
      <c r="D258" s="17">
        <v>2530</v>
      </c>
      <c r="E258" s="40">
        <v>9</v>
      </c>
      <c r="F258" s="50">
        <v>355.73122529644297</v>
      </c>
    </row>
    <row r="259" spans="1:6" x14ac:dyDescent="0.3">
      <c r="A259" s="8" t="s">
        <v>631</v>
      </c>
      <c r="B259" s="11" t="s">
        <v>632</v>
      </c>
      <c r="C259" s="43" t="s">
        <v>606</v>
      </c>
      <c r="D259" s="17">
        <v>3796</v>
      </c>
      <c r="E259" s="40">
        <v>11</v>
      </c>
      <c r="F259" s="50">
        <v>289.778714436249</v>
      </c>
    </row>
    <row r="260" spans="1:6" x14ac:dyDescent="0.3">
      <c r="A260" s="8" t="s">
        <v>633</v>
      </c>
      <c r="B260" s="11" t="s">
        <v>634</v>
      </c>
      <c r="C260" s="43" t="s">
        <v>606</v>
      </c>
      <c r="D260" s="17">
        <v>2716</v>
      </c>
      <c r="E260" s="40">
        <v>7</v>
      </c>
      <c r="F260" s="50">
        <v>257.73195876288702</v>
      </c>
    </row>
    <row r="261" spans="1:6" x14ac:dyDescent="0.3">
      <c r="A261" s="8" t="s">
        <v>635</v>
      </c>
      <c r="B261" s="11" t="s">
        <v>636</v>
      </c>
      <c r="C261" s="43" t="s">
        <v>606</v>
      </c>
      <c r="D261" s="17">
        <v>4701</v>
      </c>
      <c r="E261" s="40">
        <v>9</v>
      </c>
      <c r="F261" s="50">
        <v>191.44862795149999</v>
      </c>
    </row>
    <row r="262" spans="1:6" x14ac:dyDescent="0.3">
      <c r="A262" s="8" t="s">
        <v>637</v>
      </c>
      <c r="B262" s="11" t="s">
        <v>638</v>
      </c>
      <c r="C262" s="43" t="s">
        <v>606</v>
      </c>
      <c r="D262" s="17">
        <v>5510</v>
      </c>
      <c r="E262" s="40">
        <v>30</v>
      </c>
      <c r="F262" s="50">
        <v>544.46460980036295</v>
      </c>
    </row>
    <row r="263" spans="1:6" x14ac:dyDescent="0.3">
      <c r="A263" s="8" t="s">
        <v>639</v>
      </c>
      <c r="B263" s="11" t="s">
        <v>640</v>
      </c>
      <c r="C263" s="43" t="s">
        <v>606</v>
      </c>
      <c r="D263" s="17">
        <v>4385</v>
      </c>
      <c r="E263" s="40">
        <v>13</v>
      </c>
      <c r="F263" s="50">
        <v>296.465222348917</v>
      </c>
    </row>
    <row r="264" spans="1:6" x14ac:dyDescent="0.3">
      <c r="A264" s="8" t="s">
        <v>641</v>
      </c>
      <c r="B264" s="11" t="s">
        <v>642</v>
      </c>
      <c r="C264" s="43" t="s">
        <v>606</v>
      </c>
      <c r="D264" s="17">
        <v>4307</v>
      </c>
      <c r="E264" s="40">
        <v>19</v>
      </c>
      <c r="F264" s="50">
        <v>441.142326445322</v>
      </c>
    </row>
    <row r="265" spans="1:6" x14ac:dyDescent="0.3">
      <c r="A265" s="8" t="s">
        <v>643</v>
      </c>
      <c r="B265" s="11" t="s">
        <v>644</v>
      </c>
      <c r="C265" s="43" t="s">
        <v>606</v>
      </c>
      <c r="D265" s="17">
        <v>2787</v>
      </c>
      <c r="E265" s="40">
        <v>11</v>
      </c>
      <c r="F265" s="50">
        <v>394.68963042698198</v>
      </c>
    </row>
    <row r="266" spans="1:6" x14ac:dyDescent="0.3">
      <c r="A266" s="8" t="s">
        <v>645</v>
      </c>
      <c r="B266" s="11" t="s">
        <v>646</v>
      </c>
      <c r="C266" s="43" t="s">
        <v>606</v>
      </c>
      <c r="D266" s="17">
        <v>3151</v>
      </c>
      <c r="E266" s="40">
        <v>14</v>
      </c>
      <c r="F266" s="50">
        <v>444.30339574738201</v>
      </c>
    </row>
    <row r="267" spans="1:6" x14ac:dyDescent="0.3">
      <c r="A267" s="8" t="s">
        <v>647</v>
      </c>
      <c r="B267" s="11" t="s">
        <v>648</v>
      </c>
      <c r="C267" s="43" t="s">
        <v>606</v>
      </c>
      <c r="D267" s="17">
        <v>2805</v>
      </c>
      <c r="E267" s="40">
        <v>12</v>
      </c>
      <c r="F267" s="50">
        <v>427.80748663101599</v>
      </c>
    </row>
    <row r="268" spans="1:6" x14ac:dyDescent="0.3">
      <c r="A268" s="8" t="s">
        <v>649</v>
      </c>
      <c r="B268" s="11" t="s">
        <v>650</v>
      </c>
      <c r="C268" s="43" t="s">
        <v>606</v>
      </c>
      <c r="D268" s="17">
        <v>3605</v>
      </c>
      <c r="E268" s="40">
        <v>9</v>
      </c>
      <c r="F268" s="50">
        <v>249.65325936199699</v>
      </c>
    </row>
    <row r="269" spans="1:6" x14ac:dyDescent="0.3">
      <c r="A269" s="8" t="s">
        <v>651</v>
      </c>
      <c r="B269" s="11" t="s">
        <v>652</v>
      </c>
      <c r="C269" s="43" t="s">
        <v>606</v>
      </c>
      <c r="D269" s="17">
        <v>5796</v>
      </c>
      <c r="E269" s="40">
        <v>10</v>
      </c>
      <c r="F269" s="50">
        <v>172.53278122843301</v>
      </c>
    </row>
    <row r="270" spans="1:6" x14ac:dyDescent="0.3">
      <c r="A270" s="8" t="s">
        <v>653</v>
      </c>
      <c r="B270" s="11" t="s">
        <v>654</v>
      </c>
      <c r="C270" s="43" t="s">
        <v>606</v>
      </c>
      <c r="D270" s="17">
        <v>4513</v>
      </c>
      <c r="E270" s="40">
        <v>25</v>
      </c>
      <c r="F270" s="50">
        <v>553.95524041657404</v>
      </c>
    </row>
    <row r="271" spans="1:6" x14ac:dyDescent="0.3">
      <c r="A271" s="8" t="s">
        <v>655</v>
      </c>
      <c r="B271" s="11" t="s">
        <v>656</v>
      </c>
      <c r="C271" s="43" t="s">
        <v>606</v>
      </c>
      <c r="D271" s="17">
        <v>4819</v>
      </c>
      <c r="E271" s="40">
        <v>11</v>
      </c>
      <c r="F271" s="50">
        <v>228.263125129695</v>
      </c>
    </row>
    <row r="272" spans="1:6" x14ac:dyDescent="0.3">
      <c r="A272" s="8" t="s">
        <v>657</v>
      </c>
      <c r="B272" s="11" t="s">
        <v>658</v>
      </c>
      <c r="C272" s="43" t="s">
        <v>606</v>
      </c>
      <c r="D272" s="17">
        <v>3741</v>
      </c>
      <c r="E272" s="40">
        <v>14</v>
      </c>
      <c r="F272" s="50">
        <v>374.23148890670899</v>
      </c>
    </row>
    <row r="273" spans="1:6" x14ac:dyDescent="0.3">
      <c r="A273" s="8" t="s">
        <v>659</v>
      </c>
      <c r="B273" s="11" t="s">
        <v>660</v>
      </c>
      <c r="C273" s="43" t="s">
        <v>606</v>
      </c>
      <c r="D273" s="17">
        <v>6125</v>
      </c>
      <c r="E273" s="40">
        <v>12</v>
      </c>
      <c r="F273" s="50">
        <v>195.91836734693899</v>
      </c>
    </row>
    <row r="274" spans="1:6" x14ac:dyDescent="0.3">
      <c r="A274" s="8" t="s">
        <v>661</v>
      </c>
      <c r="B274" s="11" t="s">
        <v>662</v>
      </c>
      <c r="C274" s="43" t="s">
        <v>606</v>
      </c>
      <c r="D274" s="17">
        <v>4696</v>
      </c>
      <c r="E274" s="40">
        <v>27</v>
      </c>
      <c r="F274" s="50">
        <v>574.95741056218105</v>
      </c>
    </row>
    <row r="275" spans="1:6" x14ac:dyDescent="0.3">
      <c r="A275" s="8" t="s">
        <v>663</v>
      </c>
      <c r="B275" s="11" t="s">
        <v>664</v>
      </c>
      <c r="C275" s="43" t="s">
        <v>606</v>
      </c>
      <c r="D275" s="17">
        <v>2601</v>
      </c>
      <c r="E275" s="40">
        <v>13</v>
      </c>
      <c r="F275" s="50">
        <v>499.80776624375198</v>
      </c>
    </row>
    <row r="276" spans="1:6" x14ac:dyDescent="0.3">
      <c r="A276" s="8" t="s">
        <v>665</v>
      </c>
      <c r="B276" s="11" t="s">
        <v>666</v>
      </c>
      <c r="C276" s="43" t="s">
        <v>667</v>
      </c>
      <c r="D276" s="17">
        <v>2725</v>
      </c>
      <c r="E276" s="40">
        <v>8</v>
      </c>
      <c r="F276" s="50">
        <v>293.57798165137598</v>
      </c>
    </row>
    <row r="277" spans="1:6" x14ac:dyDescent="0.3">
      <c r="A277" s="8" t="s">
        <v>668</v>
      </c>
      <c r="B277" s="11" t="s">
        <v>669</v>
      </c>
      <c r="C277" s="43" t="s">
        <v>667</v>
      </c>
      <c r="D277" s="17">
        <v>3442</v>
      </c>
      <c r="E277" s="40">
        <v>14</v>
      </c>
      <c r="F277" s="50">
        <v>406.74026728646101</v>
      </c>
    </row>
    <row r="278" spans="1:6" x14ac:dyDescent="0.3">
      <c r="A278" s="8" t="s">
        <v>670</v>
      </c>
      <c r="B278" s="11" t="s">
        <v>671</v>
      </c>
      <c r="C278" s="43" t="s">
        <v>667</v>
      </c>
      <c r="D278" s="17">
        <v>3257</v>
      </c>
      <c r="E278" s="40">
        <v>8</v>
      </c>
      <c r="F278" s="50">
        <v>245.624808105619</v>
      </c>
    </row>
    <row r="279" spans="1:6" x14ac:dyDescent="0.3">
      <c r="A279" s="8" t="s">
        <v>672</v>
      </c>
      <c r="B279" s="11" t="s">
        <v>673</v>
      </c>
      <c r="C279" s="43" t="s">
        <v>667</v>
      </c>
      <c r="D279" s="17">
        <v>4148</v>
      </c>
      <c r="E279" s="40">
        <v>14</v>
      </c>
      <c r="F279" s="50">
        <v>337.51205400192902</v>
      </c>
    </row>
    <row r="280" spans="1:6" x14ac:dyDescent="0.3">
      <c r="A280" s="8" t="s">
        <v>674</v>
      </c>
      <c r="B280" s="11" t="s">
        <v>675</v>
      </c>
      <c r="C280" s="43" t="s">
        <v>667</v>
      </c>
      <c r="D280" s="17">
        <v>3324</v>
      </c>
      <c r="E280" s="40">
        <v>10</v>
      </c>
      <c r="F280" s="50">
        <v>300.84235860409098</v>
      </c>
    </row>
    <row r="281" spans="1:6" x14ac:dyDescent="0.3">
      <c r="A281" s="8" t="s">
        <v>676</v>
      </c>
      <c r="B281" s="11" t="s">
        <v>677</v>
      </c>
      <c r="C281" s="43" t="s">
        <v>667</v>
      </c>
      <c r="D281" s="17">
        <v>3756</v>
      </c>
      <c r="E281" s="40">
        <v>16</v>
      </c>
      <c r="F281" s="50">
        <v>425.98509052183198</v>
      </c>
    </row>
    <row r="282" spans="1:6" x14ac:dyDescent="0.3">
      <c r="A282" s="8" t="s">
        <v>678</v>
      </c>
      <c r="B282" s="11" t="s">
        <v>679</v>
      </c>
      <c r="C282" s="43" t="s">
        <v>667</v>
      </c>
      <c r="D282" s="17">
        <v>4429</v>
      </c>
      <c r="E282" s="40">
        <v>31</v>
      </c>
      <c r="F282" s="50">
        <v>699.93226461955305</v>
      </c>
    </row>
    <row r="283" spans="1:6" x14ac:dyDescent="0.3">
      <c r="A283" s="8" t="s">
        <v>680</v>
      </c>
      <c r="B283" s="11" t="s">
        <v>681</v>
      </c>
      <c r="C283" s="43" t="s">
        <v>667</v>
      </c>
      <c r="D283" s="17">
        <v>4189</v>
      </c>
      <c r="E283" s="40">
        <v>10</v>
      </c>
      <c r="F283" s="50">
        <v>238.72045834328</v>
      </c>
    </row>
    <row r="284" spans="1:6" x14ac:dyDescent="0.3">
      <c r="A284" s="8" t="s">
        <v>682</v>
      </c>
      <c r="B284" s="11" t="s">
        <v>683</v>
      </c>
      <c r="C284" s="43" t="s">
        <v>667</v>
      </c>
      <c r="D284" s="17">
        <v>2806</v>
      </c>
      <c r="E284" s="40">
        <v>6</v>
      </c>
      <c r="F284" s="50">
        <v>213.82751247327201</v>
      </c>
    </row>
    <row r="285" spans="1:6" x14ac:dyDescent="0.3">
      <c r="A285" s="8" t="s">
        <v>684</v>
      </c>
      <c r="B285" s="11" t="s">
        <v>685</v>
      </c>
      <c r="C285" s="43" t="s">
        <v>667</v>
      </c>
      <c r="D285" s="17">
        <v>3628</v>
      </c>
      <c r="E285" s="40">
        <v>31</v>
      </c>
      <c r="F285" s="50">
        <v>854.46527012127899</v>
      </c>
    </row>
    <row r="286" spans="1:6" x14ac:dyDescent="0.3">
      <c r="A286" s="8" t="s">
        <v>686</v>
      </c>
      <c r="B286" s="11" t="s">
        <v>687</v>
      </c>
      <c r="C286" s="43" t="s">
        <v>667</v>
      </c>
      <c r="D286" s="17">
        <v>3231</v>
      </c>
      <c r="E286" s="40">
        <v>10</v>
      </c>
      <c r="F286" s="50">
        <v>309.50170225936199</v>
      </c>
    </row>
    <row r="287" spans="1:6" x14ac:dyDescent="0.3">
      <c r="A287" s="8" t="s">
        <v>688</v>
      </c>
      <c r="B287" s="11" t="s">
        <v>689</v>
      </c>
      <c r="C287" s="43" t="s">
        <v>667</v>
      </c>
      <c r="D287" s="17">
        <v>2898</v>
      </c>
      <c r="E287" s="40">
        <v>3</v>
      </c>
      <c r="F287" s="50">
        <v>103.51966873706</v>
      </c>
    </row>
    <row r="288" spans="1:6" x14ac:dyDescent="0.3">
      <c r="A288" s="8" t="s">
        <v>690</v>
      </c>
      <c r="B288" s="11" t="s">
        <v>691</v>
      </c>
      <c r="C288" s="43" t="s">
        <v>667</v>
      </c>
      <c r="D288" s="17">
        <v>2820</v>
      </c>
      <c r="E288" s="40">
        <v>4</v>
      </c>
      <c r="F288" s="50">
        <v>141.84397163120599</v>
      </c>
    </row>
    <row r="289" spans="1:6" x14ac:dyDescent="0.3">
      <c r="A289" s="8" t="s">
        <v>692</v>
      </c>
      <c r="B289" s="11" t="s">
        <v>693</v>
      </c>
      <c r="C289" s="43" t="s">
        <v>667</v>
      </c>
      <c r="D289" s="17">
        <v>5026</v>
      </c>
      <c r="E289" s="40">
        <v>16</v>
      </c>
      <c r="F289" s="50">
        <v>318.34460803820099</v>
      </c>
    </row>
    <row r="290" spans="1:6" x14ac:dyDescent="0.3">
      <c r="A290" s="8" t="s">
        <v>694</v>
      </c>
      <c r="B290" s="11" t="s">
        <v>695</v>
      </c>
      <c r="C290" s="43" t="s">
        <v>667</v>
      </c>
      <c r="D290" s="17">
        <v>6368</v>
      </c>
      <c r="E290" s="40">
        <v>20</v>
      </c>
      <c r="F290" s="50">
        <v>314.070351758794</v>
      </c>
    </row>
    <row r="291" spans="1:6" x14ac:dyDescent="0.3">
      <c r="A291" s="8" t="s">
        <v>696</v>
      </c>
      <c r="B291" s="11" t="s">
        <v>697</v>
      </c>
      <c r="C291" s="43" t="s">
        <v>667</v>
      </c>
      <c r="D291" s="17">
        <v>5744</v>
      </c>
      <c r="E291" s="40">
        <v>26</v>
      </c>
      <c r="F291" s="50">
        <v>452.64623955431802</v>
      </c>
    </row>
    <row r="292" spans="1:6" x14ac:dyDescent="0.3">
      <c r="A292" s="8" t="s">
        <v>698</v>
      </c>
      <c r="B292" s="11" t="s">
        <v>699</v>
      </c>
      <c r="C292" s="43" t="s">
        <v>667</v>
      </c>
      <c r="D292" s="17">
        <v>2419</v>
      </c>
      <c r="E292" s="40">
        <v>4</v>
      </c>
      <c r="F292" s="50">
        <v>165.35758577924801</v>
      </c>
    </row>
    <row r="293" spans="1:6" x14ac:dyDescent="0.3">
      <c r="A293" s="8" t="s">
        <v>700</v>
      </c>
      <c r="B293" s="11" t="s">
        <v>701</v>
      </c>
      <c r="C293" s="43" t="s">
        <v>667</v>
      </c>
      <c r="D293" s="17">
        <v>4136</v>
      </c>
      <c r="E293" s="40">
        <v>18</v>
      </c>
      <c r="F293" s="50">
        <v>435.20309477756302</v>
      </c>
    </row>
    <row r="294" spans="1:6" x14ac:dyDescent="0.3">
      <c r="A294" s="8" t="s">
        <v>702</v>
      </c>
      <c r="B294" s="11" t="s">
        <v>703</v>
      </c>
      <c r="C294" s="43" t="s">
        <v>667</v>
      </c>
      <c r="D294" s="17">
        <v>5099</v>
      </c>
      <c r="E294" s="40">
        <v>9</v>
      </c>
      <c r="F294" s="50">
        <v>176.50519709746999</v>
      </c>
    </row>
    <row r="295" spans="1:6" x14ac:dyDescent="0.3">
      <c r="A295" s="8" t="s">
        <v>704</v>
      </c>
      <c r="B295" s="11" t="s">
        <v>705</v>
      </c>
      <c r="C295" s="43" t="s">
        <v>667</v>
      </c>
      <c r="D295" s="17">
        <v>3323</v>
      </c>
      <c r="E295" s="40">
        <v>4</v>
      </c>
      <c r="F295" s="50">
        <v>120.373156786037</v>
      </c>
    </row>
    <row r="296" spans="1:6" x14ac:dyDescent="0.3">
      <c r="A296" s="8" t="s">
        <v>706</v>
      </c>
      <c r="B296" s="11" t="s">
        <v>707</v>
      </c>
      <c r="C296" s="43" t="s">
        <v>667</v>
      </c>
      <c r="D296" s="17">
        <v>3408</v>
      </c>
      <c r="E296" s="40">
        <v>7</v>
      </c>
      <c r="F296" s="50">
        <v>205.39906103286401</v>
      </c>
    </row>
    <row r="297" spans="1:6" x14ac:dyDescent="0.3">
      <c r="A297" s="8" t="s">
        <v>708</v>
      </c>
      <c r="B297" s="11" t="s">
        <v>709</v>
      </c>
      <c r="C297" s="43" t="s">
        <v>667</v>
      </c>
      <c r="D297" s="17">
        <v>4193</v>
      </c>
      <c r="E297" s="40">
        <v>20</v>
      </c>
      <c r="F297" s="50">
        <v>476.98545194371599</v>
      </c>
    </row>
    <row r="298" spans="1:6" x14ac:dyDescent="0.3">
      <c r="A298" s="8" t="s">
        <v>710</v>
      </c>
      <c r="B298" s="11" t="s">
        <v>711</v>
      </c>
      <c r="C298" s="43" t="s">
        <v>667</v>
      </c>
      <c r="D298" s="17">
        <v>4131</v>
      </c>
      <c r="E298" s="40">
        <v>10</v>
      </c>
      <c r="F298" s="50">
        <v>242.07213749697399</v>
      </c>
    </row>
    <row r="299" spans="1:6" x14ac:dyDescent="0.3">
      <c r="A299" s="8" t="s">
        <v>712</v>
      </c>
      <c r="B299" s="11" t="s">
        <v>713</v>
      </c>
      <c r="C299" s="43" t="s">
        <v>667</v>
      </c>
      <c r="D299" s="17">
        <v>5568</v>
      </c>
      <c r="E299" s="40">
        <v>13</v>
      </c>
      <c r="F299" s="50">
        <v>233.47701149425299</v>
      </c>
    </row>
    <row r="300" spans="1:6" x14ac:dyDescent="0.3">
      <c r="A300" s="8" t="s">
        <v>714</v>
      </c>
      <c r="B300" s="11" t="s">
        <v>715</v>
      </c>
      <c r="C300" s="43" t="s">
        <v>667</v>
      </c>
      <c r="D300" s="17">
        <v>2860</v>
      </c>
      <c r="E300" s="40">
        <v>4</v>
      </c>
      <c r="F300" s="50">
        <v>139.86013986014001</v>
      </c>
    </row>
    <row r="301" spans="1:6" x14ac:dyDescent="0.3">
      <c r="A301" s="8" t="s">
        <v>716</v>
      </c>
      <c r="B301" s="11" t="s">
        <v>717</v>
      </c>
      <c r="C301" s="43" t="s">
        <v>667</v>
      </c>
      <c r="D301" s="17">
        <v>3144</v>
      </c>
      <c r="E301" s="40">
        <v>10</v>
      </c>
      <c r="F301" s="50">
        <v>318.06615776081401</v>
      </c>
    </row>
    <row r="302" spans="1:6" x14ac:dyDescent="0.3">
      <c r="A302" s="8" t="s">
        <v>718</v>
      </c>
      <c r="B302" s="11" t="s">
        <v>719</v>
      </c>
      <c r="C302" s="43" t="s">
        <v>667</v>
      </c>
      <c r="D302" s="17">
        <v>4010</v>
      </c>
      <c r="E302" s="40">
        <v>12</v>
      </c>
      <c r="F302" s="50">
        <v>299.25187032419001</v>
      </c>
    </row>
    <row r="303" spans="1:6" x14ac:dyDescent="0.3">
      <c r="A303" s="8" t="s">
        <v>720</v>
      </c>
      <c r="B303" s="11" t="s">
        <v>721</v>
      </c>
      <c r="C303" s="43" t="s">
        <v>667</v>
      </c>
      <c r="D303" s="17">
        <v>4668</v>
      </c>
      <c r="E303" s="40">
        <v>25</v>
      </c>
      <c r="F303" s="50">
        <v>535.56126820908298</v>
      </c>
    </row>
    <row r="304" spans="1:6" x14ac:dyDescent="0.3">
      <c r="A304" s="8" t="s">
        <v>722</v>
      </c>
      <c r="B304" s="11" t="s">
        <v>723</v>
      </c>
      <c r="C304" s="43" t="s">
        <v>724</v>
      </c>
      <c r="D304" s="17">
        <v>7137</v>
      </c>
      <c r="E304" s="40">
        <v>22</v>
      </c>
      <c r="F304" s="50">
        <v>308.25276726916098</v>
      </c>
    </row>
    <row r="305" spans="1:6" x14ac:dyDescent="0.3">
      <c r="A305" s="8" t="s">
        <v>725</v>
      </c>
      <c r="B305" s="11" t="s">
        <v>726</v>
      </c>
      <c r="C305" s="43" t="s">
        <v>724</v>
      </c>
      <c r="D305" s="17">
        <v>4500</v>
      </c>
      <c r="E305" s="40">
        <v>7</v>
      </c>
      <c r="F305" s="50">
        <v>155.555555555556</v>
      </c>
    </row>
    <row r="306" spans="1:6" x14ac:dyDescent="0.3">
      <c r="A306" s="8" t="s">
        <v>727</v>
      </c>
      <c r="B306" s="11" t="s">
        <v>728</v>
      </c>
      <c r="C306" s="43" t="s">
        <v>724</v>
      </c>
      <c r="D306" s="17">
        <v>2939</v>
      </c>
      <c r="E306" s="40">
        <v>6</v>
      </c>
      <c r="F306" s="50">
        <v>204.15107179312699</v>
      </c>
    </row>
    <row r="307" spans="1:6" x14ac:dyDescent="0.3">
      <c r="A307" s="8" t="s">
        <v>729</v>
      </c>
      <c r="B307" s="11" t="s">
        <v>730</v>
      </c>
      <c r="C307" s="43" t="s">
        <v>724</v>
      </c>
      <c r="D307" s="17">
        <v>4735</v>
      </c>
      <c r="E307" s="40">
        <v>16</v>
      </c>
      <c r="F307" s="50">
        <v>337.90918690601899</v>
      </c>
    </row>
    <row r="308" spans="1:6" x14ac:dyDescent="0.3">
      <c r="A308" s="8" t="s">
        <v>731</v>
      </c>
      <c r="B308" s="11" t="s">
        <v>732</v>
      </c>
      <c r="C308" s="43" t="s">
        <v>724</v>
      </c>
      <c r="D308" s="17">
        <v>4665</v>
      </c>
      <c r="E308" s="40">
        <v>15</v>
      </c>
      <c r="F308" s="50">
        <v>321.54340836012898</v>
      </c>
    </row>
    <row r="309" spans="1:6" x14ac:dyDescent="0.3">
      <c r="A309" s="8" t="s">
        <v>733</v>
      </c>
      <c r="B309" s="11" t="s">
        <v>734</v>
      </c>
      <c r="C309" s="43" t="s">
        <v>724</v>
      </c>
      <c r="D309" s="17">
        <v>2343</v>
      </c>
      <c r="E309" s="40">
        <v>4</v>
      </c>
      <c r="F309" s="50">
        <v>170.721297481861</v>
      </c>
    </row>
    <row r="310" spans="1:6" x14ac:dyDescent="0.3">
      <c r="A310" s="8" t="s">
        <v>735</v>
      </c>
      <c r="B310" s="11" t="s">
        <v>736</v>
      </c>
      <c r="C310" s="43" t="s">
        <v>724</v>
      </c>
      <c r="D310" s="17">
        <v>5579</v>
      </c>
      <c r="E310" s="40">
        <v>11</v>
      </c>
      <c r="F310" s="50">
        <v>197.16795124574301</v>
      </c>
    </row>
    <row r="311" spans="1:6" x14ac:dyDescent="0.3">
      <c r="A311" s="8" t="s">
        <v>737</v>
      </c>
      <c r="B311" s="11" t="s">
        <v>738</v>
      </c>
      <c r="C311" s="43" t="s">
        <v>724</v>
      </c>
      <c r="D311" s="17">
        <v>4209</v>
      </c>
      <c r="E311" s="40">
        <v>6</v>
      </c>
      <c r="F311" s="50">
        <v>142.551674982181</v>
      </c>
    </row>
    <row r="312" spans="1:6" x14ac:dyDescent="0.3">
      <c r="A312" s="8" t="s">
        <v>739</v>
      </c>
      <c r="B312" s="11" t="s">
        <v>740</v>
      </c>
      <c r="C312" s="43" t="s">
        <v>724</v>
      </c>
      <c r="D312" s="17">
        <v>5632</v>
      </c>
      <c r="E312" s="40">
        <v>9</v>
      </c>
      <c r="F312" s="50">
        <v>159.801136363636</v>
      </c>
    </row>
    <row r="313" spans="1:6" x14ac:dyDescent="0.3">
      <c r="A313" s="8" t="s">
        <v>741</v>
      </c>
      <c r="B313" s="11" t="s">
        <v>742</v>
      </c>
      <c r="C313" s="43" t="s">
        <v>724</v>
      </c>
      <c r="D313" s="17">
        <v>7031</v>
      </c>
      <c r="E313" s="40">
        <v>24</v>
      </c>
      <c r="F313" s="50">
        <v>341.34547006115798</v>
      </c>
    </row>
    <row r="314" spans="1:6" x14ac:dyDescent="0.3">
      <c r="A314" s="8" t="s">
        <v>743</v>
      </c>
      <c r="B314" s="11" t="s">
        <v>744</v>
      </c>
      <c r="C314" s="43" t="s">
        <v>724</v>
      </c>
      <c r="D314" s="17">
        <v>6011</v>
      </c>
      <c r="E314" s="40">
        <v>8</v>
      </c>
      <c r="F314" s="50">
        <v>133.089336216936</v>
      </c>
    </row>
    <row r="315" spans="1:6" x14ac:dyDescent="0.3">
      <c r="A315" s="8" t="s">
        <v>745</v>
      </c>
      <c r="B315" s="11" t="s">
        <v>746</v>
      </c>
      <c r="C315" s="43" t="s">
        <v>724</v>
      </c>
      <c r="D315" s="17">
        <v>3048</v>
      </c>
      <c r="E315" s="40">
        <v>3</v>
      </c>
      <c r="F315" s="50">
        <v>98.425196850393704</v>
      </c>
    </row>
    <row r="316" spans="1:6" x14ac:dyDescent="0.3">
      <c r="A316" s="8" t="s">
        <v>747</v>
      </c>
      <c r="B316" s="11" t="s">
        <v>748</v>
      </c>
      <c r="C316" s="43" t="s">
        <v>724</v>
      </c>
      <c r="D316" s="17">
        <v>5718</v>
      </c>
      <c r="E316" s="40">
        <v>4</v>
      </c>
      <c r="F316" s="50">
        <v>69.954529555788696</v>
      </c>
    </row>
    <row r="317" spans="1:6" x14ac:dyDescent="0.3">
      <c r="A317" s="8" t="s">
        <v>749</v>
      </c>
      <c r="B317" s="11" t="s">
        <v>750</v>
      </c>
      <c r="C317" s="43" t="s">
        <v>724</v>
      </c>
      <c r="D317" s="17">
        <v>6700</v>
      </c>
      <c r="E317" s="40">
        <v>18</v>
      </c>
      <c r="F317" s="50">
        <v>268.65671641790999</v>
      </c>
    </row>
    <row r="318" spans="1:6" x14ac:dyDescent="0.3">
      <c r="A318" s="8" t="s">
        <v>751</v>
      </c>
      <c r="B318" s="11" t="s">
        <v>752</v>
      </c>
      <c r="C318" s="43" t="s">
        <v>724</v>
      </c>
      <c r="D318" s="17">
        <v>4448</v>
      </c>
      <c r="E318" s="40">
        <v>9</v>
      </c>
      <c r="F318" s="50">
        <v>202.33812949640301</v>
      </c>
    </row>
    <row r="319" spans="1:6" x14ac:dyDescent="0.3">
      <c r="A319" s="8" t="s">
        <v>753</v>
      </c>
      <c r="B319" s="11" t="s">
        <v>754</v>
      </c>
      <c r="C319" s="43" t="s">
        <v>724</v>
      </c>
      <c r="D319" s="17">
        <v>4739</v>
      </c>
      <c r="E319" s="40">
        <v>9</v>
      </c>
      <c r="F319" s="50">
        <v>189.91348385735401</v>
      </c>
    </row>
    <row r="320" spans="1:6" x14ac:dyDescent="0.3">
      <c r="A320" s="8" t="s">
        <v>755</v>
      </c>
      <c r="B320" s="11" t="s">
        <v>756</v>
      </c>
      <c r="C320" s="43" t="s">
        <v>724</v>
      </c>
      <c r="D320" s="17">
        <v>4551</v>
      </c>
      <c r="E320" s="40">
        <v>7</v>
      </c>
      <c r="F320" s="50">
        <v>153.81234893429999</v>
      </c>
    </row>
    <row r="321" spans="1:6" x14ac:dyDescent="0.3">
      <c r="A321" s="8" t="s">
        <v>757</v>
      </c>
      <c r="B321" s="11" t="s">
        <v>758</v>
      </c>
      <c r="C321" s="43" t="s">
        <v>724</v>
      </c>
      <c r="D321" s="17">
        <v>3162</v>
      </c>
      <c r="E321" s="40">
        <v>18</v>
      </c>
      <c r="F321" s="50">
        <v>569.25996204933597</v>
      </c>
    </row>
    <row r="322" spans="1:6" x14ac:dyDescent="0.3">
      <c r="A322" s="8" t="s">
        <v>759</v>
      </c>
      <c r="B322" s="11" t="s">
        <v>760</v>
      </c>
      <c r="C322" s="43" t="s">
        <v>724</v>
      </c>
      <c r="D322" s="17">
        <v>4903</v>
      </c>
      <c r="E322" s="40">
        <v>5</v>
      </c>
      <c r="F322" s="50">
        <v>101.978380583316</v>
      </c>
    </row>
    <row r="323" spans="1:6" x14ac:dyDescent="0.3">
      <c r="A323" s="8" t="s">
        <v>761</v>
      </c>
      <c r="B323" s="11" t="s">
        <v>762</v>
      </c>
      <c r="C323" s="43" t="s">
        <v>724</v>
      </c>
      <c r="D323" s="17">
        <v>5639</v>
      </c>
      <c r="E323" s="40">
        <v>3</v>
      </c>
      <c r="F323" s="50">
        <v>53.2009221493173</v>
      </c>
    </row>
    <row r="324" spans="1:6" x14ac:dyDescent="0.3">
      <c r="A324" s="8" t="s">
        <v>763</v>
      </c>
      <c r="B324" s="11" t="s">
        <v>764</v>
      </c>
      <c r="C324" s="43" t="s">
        <v>724</v>
      </c>
      <c r="D324" s="17">
        <v>5637</v>
      </c>
      <c r="E324" s="40">
        <v>14</v>
      </c>
      <c r="F324" s="50">
        <v>248.359056235586</v>
      </c>
    </row>
    <row r="325" spans="1:6" x14ac:dyDescent="0.3">
      <c r="A325" s="8" t="s">
        <v>765</v>
      </c>
      <c r="B325" s="11" t="s">
        <v>766</v>
      </c>
      <c r="C325" s="43" t="s">
        <v>724</v>
      </c>
      <c r="D325" s="17">
        <v>4574</v>
      </c>
      <c r="E325" s="40">
        <v>7</v>
      </c>
      <c r="F325" s="50">
        <v>153.038915609969</v>
      </c>
    </row>
    <row r="326" spans="1:6" x14ac:dyDescent="0.3">
      <c r="A326" s="8" t="s">
        <v>767</v>
      </c>
      <c r="B326" s="11" t="s">
        <v>768</v>
      </c>
      <c r="C326" s="43" t="s">
        <v>769</v>
      </c>
      <c r="D326" s="17">
        <v>6338</v>
      </c>
      <c r="E326" s="40">
        <v>11</v>
      </c>
      <c r="F326" s="50">
        <v>173.55632691700899</v>
      </c>
    </row>
    <row r="327" spans="1:6" x14ac:dyDescent="0.3">
      <c r="A327" s="8" t="s">
        <v>770</v>
      </c>
      <c r="B327" s="11" t="s">
        <v>771</v>
      </c>
      <c r="C327" s="43" t="s">
        <v>769</v>
      </c>
      <c r="D327" s="17">
        <v>3576</v>
      </c>
      <c r="E327" s="40">
        <v>22</v>
      </c>
      <c r="F327" s="50">
        <v>615.21252796420595</v>
      </c>
    </row>
    <row r="328" spans="1:6" x14ac:dyDescent="0.3">
      <c r="A328" s="8" t="s">
        <v>772</v>
      </c>
      <c r="B328" s="11" t="s">
        <v>773</v>
      </c>
      <c r="C328" s="43" t="s">
        <v>769</v>
      </c>
      <c r="D328" s="17">
        <v>6158</v>
      </c>
      <c r="E328" s="40">
        <v>33</v>
      </c>
      <c r="F328" s="50">
        <v>535.88827541409501</v>
      </c>
    </row>
    <row r="329" spans="1:6" x14ac:dyDescent="0.3">
      <c r="A329" s="8" t="s">
        <v>774</v>
      </c>
      <c r="B329" s="11" t="s">
        <v>775</v>
      </c>
      <c r="C329" s="43" t="s">
        <v>769</v>
      </c>
      <c r="D329" s="17">
        <v>4163</v>
      </c>
      <c r="E329" s="40">
        <v>11</v>
      </c>
      <c r="F329" s="50">
        <v>264.23252462166698</v>
      </c>
    </row>
    <row r="330" spans="1:6" x14ac:dyDescent="0.3">
      <c r="A330" s="8" t="s">
        <v>776</v>
      </c>
      <c r="B330" s="11" t="s">
        <v>777</v>
      </c>
      <c r="C330" s="43" t="s">
        <v>769</v>
      </c>
      <c r="D330" s="17">
        <v>4106</v>
      </c>
      <c r="E330" s="40">
        <v>11</v>
      </c>
      <c r="F330" s="50">
        <v>267.90063321967898</v>
      </c>
    </row>
    <row r="331" spans="1:6" x14ac:dyDescent="0.3">
      <c r="A331" s="8" t="s">
        <v>778</v>
      </c>
      <c r="B331" s="11" t="s">
        <v>779</v>
      </c>
      <c r="C331" s="43" t="s">
        <v>769</v>
      </c>
      <c r="D331" s="17">
        <v>8657</v>
      </c>
      <c r="E331" s="40">
        <v>24</v>
      </c>
      <c r="F331" s="50">
        <v>277.23229756266602</v>
      </c>
    </row>
    <row r="332" spans="1:6" x14ac:dyDescent="0.3">
      <c r="A332" s="8" t="s">
        <v>780</v>
      </c>
      <c r="B332" s="11" t="s">
        <v>781</v>
      </c>
      <c r="C332" s="43" t="s">
        <v>769</v>
      </c>
      <c r="D332" s="17">
        <v>6029</v>
      </c>
      <c r="E332" s="40">
        <v>22</v>
      </c>
      <c r="F332" s="50">
        <v>364.902968983248</v>
      </c>
    </row>
    <row r="333" spans="1:6" x14ac:dyDescent="0.3">
      <c r="A333" s="8" t="s">
        <v>782</v>
      </c>
      <c r="B333" s="11" t="s">
        <v>783</v>
      </c>
      <c r="C333" s="43" t="s">
        <v>769</v>
      </c>
      <c r="D333" s="17">
        <v>3886</v>
      </c>
      <c r="E333" s="40">
        <v>4</v>
      </c>
      <c r="F333" s="50">
        <v>102.933607822954</v>
      </c>
    </row>
    <row r="334" spans="1:6" x14ac:dyDescent="0.3">
      <c r="A334" s="8" t="s">
        <v>784</v>
      </c>
      <c r="B334" s="11" t="s">
        <v>785</v>
      </c>
      <c r="C334" s="43" t="s">
        <v>769</v>
      </c>
      <c r="D334" s="17">
        <v>6817</v>
      </c>
      <c r="E334" s="40">
        <v>13</v>
      </c>
      <c r="F334" s="50">
        <v>190.699721285023</v>
      </c>
    </row>
    <row r="335" spans="1:6" x14ac:dyDescent="0.3">
      <c r="A335" s="8" t="s">
        <v>786</v>
      </c>
      <c r="B335" s="11" t="s">
        <v>787</v>
      </c>
      <c r="C335" s="43" t="s">
        <v>769</v>
      </c>
      <c r="D335" s="17">
        <v>5064</v>
      </c>
      <c r="E335" s="40">
        <v>12</v>
      </c>
      <c r="F335" s="50">
        <v>236.96682464455</v>
      </c>
    </row>
    <row r="336" spans="1:6" x14ac:dyDescent="0.3">
      <c r="A336" s="8" t="s">
        <v>788</v>
      </c>
      <c r="B336" s="11" t="s">
        <v>789</v>
      </c>
      <c r="C336" s="43" t="s">
        <v>769</v>
      </c>
      <c r="D336" s="17">
        <v>3605</v>
      </c>
      <c r="E336" s="40">
        <v>13</v>
      </c>
      <c r="F336" s="50">
        <v>360.61026352288502</v>
      </c>
    </row>
    <row r="337" spans="1:6" x14ac:dyDescent="0.3">
      <c r="A337" s="8" t="s">
        <v>790</v>
      </c>
      <c r="B337" s="11" t="s">
        <v>791</v>
      </c>
      <c r="C337" s="43" t="s">
        <v>769</v>
      </c>
      <c r="D337" s="17">
        <v>3665</v>
      </c>
      <c r="E337" s="40">
        <v>15</v>
      </c>
      <c r="F337" s="50">
        <v>409.27694406548397</v>
      </c>
    </row>
    <row r="338" spans="1:6" x14ac:dyDescent="0.3">
      <c r="A338" s="8" t="s">
        <v>792</v>
      </c>
      <c r="B338" s="11" t="s">
        <v>793</v>
      </c>
      <c r="C338" s="43" t="s">
        <v>769</v>
      </c>
      <c r="D338" s="17">
        <v>6187</v>
      </c>
      <c r="E338" s="40">
        <v>13</v>
      </c>
      <c r="F338" s="50">
        <v>210.11798933247101</v>
      </c>
    </row>
    <row r="339" spans="1:6" x14ac:dyDescent="0.3">
      <c r="A339" s="8" t="s">
        <v>794</v>
      </c>
      <c r="B339" s="11" t="s">
        <v>795</v>
      </c>
      <c r="C339" s="43" t="s">
        <v>769</v>
      </c>
      <c r="D339" s="17">
        <v>3256</v>
      </c>
      <c r="E339" s="40">
        <v>7</v>
      </c>
      <c r="F339" s="50">
        <v>214.98771498771501</v>
      </c>
    </row>
    <row r="340" spans="1:6" x14ac:dyDescent="0.3">
      <c r="A340" s="8" t="s">
        <v>796</v>
      </c>
      <c r="B340" s="11" t="s">
        <v>797</v>
      </c>
      <c r="C340" s="43" t="s">
        <v>769</v>
      </c>
      <c r="D340" s="17">
        <v>3725</v>
      </c>
      <c r="E340" s="40">
        <v>9</v>
      </c>
      <c r="F340" s="50">
        <v>241.61073825503399</v>
      </c>
    </row>
    <row r="341" spans="1:6" x14ac:dyDescent="0.3">
      <c r="A341" s="8" t="s">
        <v>798</v>
      </c>
      <c r="B341" s="11" t="s">
        <v>799</v>
      </c>
      <c r="C341" s="43" t="s">
        <v>769</v>
      </c>
      <c r="D341" s="17">
        <v>4685</v>
      </c>
      <c r="E341" s="40">
        <v>16</v>
      </c>
      <c r="F341" s="50">
        <v>341.515474919957</v>
      </c>
    </row>
    <row r="342" spans="1:6" x14ac:dyDescent="0.3">
      <c r="A342" s="8" t="s">
        <v>800</v>
      </c>
      <c r="B342" s="11" t="s">
        <v>801</v>
      </c>
      <c r="C342" s="43" t="s">
        <v>769</v>
      </c>
      <c r="D342" s="17">
        <v>4874</v>
      </c>
      <c r="E342" s="40">
        <v>10</v>
      </c>
      <c r="F342" s="50">
        <v>205.17029134181399</v>
      </c>
    </row>
    <row r="343" spans="1:6" x14ac:dyDescent="0.3">
      <c r="A343" s="8" t="s">
        <v>802</v>
      </c>
      <c r="B343" s="11" t="s">
        <v>803</v>
      </c>
      <c r="C343" s="43" t="s">
        <v>769</v>
      </c>
      <c r="D343" s="17">
        <v>3420</v>
      </c>
      <c r="E343" s="40">
        <v>16</v>
      </c>
      <c r="F343" s="50">
        <v>467.83625730994203</v>
      </c>
    </row>
    <row r="344" spans="1:6" x14ac:dyDescent="0.3">
      <c r="A344" s="8" t="s">
        <v>804</v>
      </c>
      <c r="B344" s="11" t="s">
        <v>805</v>
      </c>
      <c r="C344" s="43" t="s">
        <v>769</v>
      </c>
      <c r="D344" s="17">
        <v>3742</v>
      </c>
      <c r="E344" s="40">
        <v>22</v>
      </c>
      <c r="F344" s="50">
        <v>587.92089791555304</v>
      </c>
    </row>
    <row r="345" spans="1:6" x14ac:dyDescent="0.3">
      <c r="A345" s="8" t="s">
        <v>806</v>
      </c>
      <c r="B345" s="11" t="s">
        <v>807</v>
      </c>
      <c r="C345" s="43" t="s">
        <v>769</v>
      </c>
      <c r="D345" s="17">
        <v>4107</v>
      </c>
      <c r="E345" s="40">
        <v>7</v>
      </c>
      <c r="F345" s="50">
        <v>170.44071098125201</v>
      </c>
    </row>
    <row r="346" spans="1:6" x14ac:dyDescent="0.3">
      <c r="A346" s="8" t="s">
        <v>808</v>
      </c>
      <c r="B346" s="11" t="s">
        <v>809</v>
      </c>
      <c r="C346" s="43" t="s">
        <v>810</v>
      </c>
      <c r="D346" s="17">
        <v>5927</v>
      </c>
      <c r="E346" s="40">
        <v>5</v>
      </c>
      <c r="F346" s="50">
        <v>84.359709802598303</v>
      </c>
    </row>
    <row r="347" spans="1:6" x14ac:dyDescent="0.3">
      <c r="A347" s="8" t="s">
        <v>811</v>
      </c>
      <c r="B347" s="11" t="s">
        <v>812</v>
      </c>
      <c r="C347" s="43" t="s">
        <v>810</v>
      </c>
      <c r="D347" s="17">
        <v>6222</v>
      </c>
      <c r="E347" s="40">
        <v>6</v>
      </c>
      <c r="F347" s="50">
        <v>96.432015429122501</v>
      </c>
    </row>
    <row r="348" spans="1:6" x14ac:dyDescent="0.3">
      <c r="A348" s="8" t="s">
        <v>813</v>
      </c>
      <c r="B348" s="11" t="s">
        <v>814</v>
      </c>
      <c r="C348" s="43" t="s">
        <v>810</v>
      </c>
      <c r="D348" s="17">
        <v>3504</v>
      </c>
      <c r="E348" s="40">
        <v>1</v>
      </c>
      <c r="F348" s="50">
        <v>28.5388127853881</v>
      </c>
    </row>
    <row r="349" spans="1:6" x14ac:dyDescent="0.3">
      <c r="A349" s="8" t="s">
        <v>815</v>
      </c>
      <c r="B349" s="11" t="s">
        <v>816</v>
      </c>
      <c r="C349" s="43" t="s">
        <v>810</v>
      </c>
      <c r="D349" s="17">
        <v>4317</v>
      </c>
      <c r="E349" s="40">
        <v>21</v>
      </c>
      <c r="F349" s="50">
        <v>486.44892286309903</v>
      </c>
    </row>
    <row r="350" spans="1:6" x14ac:dyDescent="0.3">
      <c r="A350" s="8" t="s">
        <v>817</v>
      </c>
      <c r="B350" s="11" t="s">
        <v>818</v>
      </c>
      <c r="C350" s="43" t="s">
        <v>810</v>
      </c>
      <c r="D350" s="17">
        <v>4758</v>
      </c>
      <c r="E350" s="40">
        <v>2</v>
      </c>
      <c r="F350" s="50">
        <v>42.0344682639765</v>
      </c>
    </row>
    <row r="351" spans="1:6" x14ac:dyDescent="0.3">
      <c r="A351" s="8" t="s">
        <v>819</v>
      </c>
      <c r="B351" s="11" t="s">
        <v>820</v>
      </c>
      <c r="C351" s="43" t="s">
        <v>810</v>
      </c>
      <c r="D351" s="17">
        <v>4526</v>
      </c>
      <c r="E351" s="40">
        <v>33</v>
      </c>
      <c r="F351" s="50">
        <v>729.12063632346405</v>
      </c>
    </row>
    <row r="352" spans="1:6" x14ac:dyDescent="0.3">
      <c r="A352" s="8" t="s">
        <v>821</v>
      </c>
      <c r="B352" s="11" t="s">
        <v>822</v>
      </c>
      <c r="C352" s="43" t="s">
        <v>810</v>
      </c>
      <c r="D352" s="17">
        <v>3566</v>
      </c>
      <c r="E352" s="40">
        <v>13</v>
      </c>
      <c r="F352" s="50">
        <v>364.554122265844</v>
      </c>
    </row>
    <row r="353" spans="1:6" x14ac:dyDescent="0.3">
      <c r="A353" s="8" t="s">
        <v>823</v>
      </c>
      <c r="B353" s="11" t="s">
        <v>824</v>
      </c>
      <c r="C353" s="43" t="s">
        <v>810</v>
      </c>
      <c r="D353" s="17">
        <v>4662</v>
      </c>
      <c r="E353" s="40">
        <v>8</v>
      </c>
      <c r="F353" s="50">
        <v>171.60017160017199</v>
      </c>
    </row>
    <row r="354" spans="1:6" x14ac:dyDescent="0.3">
      <c r="A354" s="8" t="s">
        <v>825</v>
      </c>
      <c r="B354" s="11" t="s">
        <v>826</v>
      </c>
      <c r="C354" s="43" t="s">
        <v>810</v>
      </c>
      <c r="D354" s="17">
        <v>3820</v>
      </c>
      <c r="E354" s="40">
        <v>7</v>
      </c>
      <c r="F354" s="50">
        <v>183.246073298429</v>
      </c>
    </row>
    <row r="355" spans="1:6" x14ac:dyDescent="0.3">
      <c r="A355" s="8" t="s">
        <v>827</v>
      </c>
      <c r="B355" s="11" t="s">
        <v>828</v>
      </c>
      <c r="C355" s="43" t="s">
        <v>810</v>
      </c>
      <c r="D355" s="17">
        <v>3141</v>
      </c>
      <c r="E355" s="40">
        <v>9</v>
      </c>
      <c r="F355" s="50">
        <v>286.532951289398</v>
      </c>
    </row>
    <row r="356" spans="1:6" x14ac:dyDescent="0.3">
      <c r="A356" s="8" t="s">
        <v>829</v>
      </c>
      <c r="B356" s="11" t="s">
        <v>830</v>
      </c>
      <c r="C356" s="43" t="s">
        <v>810</v>
      </c>
      <c r="D356" s="17">
        <v>3915</v>
      </c>
      <c r="E356" s="40">
        <v>23</v>
      </c>
      <c r="F356" s="50">
        <v>587.48403575989801</v>
      </c>
    </row>
    <row r="357" spans="1:6" x14ac:dyDescent="0.3">
      <c r="A357" s="8" t="s">
        <v>831</v>
      </c>
      <c r="B357" s="11" t="s">
        <v>832</v>
      </c>
      <c r="C357" s="43" t="s">
        <v>810</v>
      </c>
      <c r="D357" s="17">
        <v>6041</v>
      </c>
      <c r="E357" s="40">
        <v>18</v>
      </c>
      <c r="F357" s="50">
        <v>297.96391325939402</v>
      </c>
    </row>
    <row r="358" spans="1:6" x14ac:dyDescent="0.3">
      <c r="A358" s="8" t="s">
        <v>833</v>
      </c>
      <c r="B358" s="11" t="s">
        <v>834</v>
      </c>
      <c r="C358" s="43" t="s">
        <v>810</v>
      </c>
      <c r="D358" s="17">
        <v>4597</v>
      </c>
      <c r="E358" s="40">
        <v>14</v>
      </c>
      <c r="F358" s="50">
        <v>304.54644333260802</v>
      </c>
    </row>
    <row r="359" spans="1:6" x14ac:dyDescent="0.3">
      <c r="A359" s="8" t="s">
        <v>835</v>
      </c>
      <c r="B359" s="11" t="s">
        <v>836</v>
      </c>
      <c r="C359" s="43" t="s">
        <v>810</v>
      </c>
      <c r="D359" s="17">
        <v>5229</v>
      </c>
      <c r="E359" s="40">
        <v>5</v>
      </c>
      <c r="F359" s="50">
        <v>95.620577548288395</v>
      </c>
    </row>
    <row r="360" spans="1:6" x14ac:dyDescent="0.3">
      <c r="A360" s="8" t="s">
        <v>837</v>
      </c>
      <c r="B360" s="11" t="s">
        <v>838</v>
      </c>
      <c r="C360" s="43" t="s">
        <v>810</v>
      </c>
      <c r="D360" s="17">
        <v>5644</v>
      </c>
      <c r="E360" s="40">
        <v>5</v>
      </c>
      <c r="F360" s="50">
        <v>88.589652728561305</v>
      </c>
    </row>
    <row r="361" spans="1:6" x14ac:dyDescent="0.3">
      <c r="A361" s="8" t="s">
        <v>839</v>
      </c>
      <c r="B361" s="11" t="s">
        <v>840</v>
      </c>
      <c r="C361" s="43" t="s">
        <v>810</v>
      </c>
      <c r="D361" s="17">
        <v>3999</v>
      </c>
      <c r="E361" s="40">
        <v>4</v>
      </c>
      <c r="F361" s="50">
        <v>100.025006251563</v>
      </c>
    </row>
    <row r="362" spans="1:6" x14ac:dyDescent="0.3">
      <c r="A362" s="8" t="s">
        <v>841</v>
      </c>
      <c r="B362" s="11" t="s">
        <v>842</v>
      </c>
      <c r="C362" s="43" t="s">
        <v>810</v>
      </c>
      <c r="D362" s="17">
        <v>5385</v>
      </c>
      <c r="E362" s="40">
        <v>10</v>
      </c>
      <c r="F362" s="50">
        <v>185.701021355617</v>
      </c>
    </row>
    <row r="363" spans="1:6" x14ac:dyDescent="0.3">
      <c r="A363" s="8" t="s">
        <v>843</v>
      </c>
      <c r="B363" s="11" t="s">
        <v>844</v>
      </c>
      <c r="C363" s="43" t="s">
        <v>810</v>
      </c>
      <c r="D363" s="17">
        <v>5076</v>
      </c>
      <c r="E363" s="40">
        <v>30</v>
      </c>
      <c r="F363" s="50">
        <v>591.01654846335703</v>
      </c>
    </row>
    <row r="364" spans="1:6" x14ac:dyDescent="0.3">
      <c r="A364" s="8" t="s">
        <v>845</v>
      </c>
      <c r="B364" s="11" t="s">
        <v>846</v>
      </c>
      <c r="C364" s="43" t="s">
        <v>810</v>
      </c>
      <c r="D364" s="17">
        <v>4829</v>
      </c>
      <c r="E364" s="40">
        <v>11</v>
      </c>
      <c r="F364" s="50">
        <v>227.79043280182199</v>
      </c>
    </row>
    <row r="365" spans="1:6" x14ac:dyDescent="0.3">
      <c r="A365" s="8" t="s">
        <v>847</v>
      </c>
      <c r="B365" s="11" t="s">
        <v>848</v>
      </c>
      <c r="C365" s="43" t="s">
        <v>810</v>
      </c>
      <c r="D365" s="17">
        <v>4346</v>
      </c>
      <c r="E365" s="40">
        <v>8</v>
      </c>
      <c r="F365" s="50">
        <v>184.077312471238</v>
      </c>
    </row>
    <row r="366" spans="1:6" x14ac:dyDescent="0.3">
      <c r="A366" s="8" t="s">
        <v>849</v>
      </c>
      <c r="B366" s="11" t="s">
        <v>850</v>
      </c>
      <c r="C366" s="43" t="s">
        <v>810</v>
      </c>
      <c r="D366" s="17">
        <v>3937</v>
      </c>
      <c r="E366" s="40">
        <v>9</v>
      </c>
      <c r="F366" s="50">
        <v>228.60045720091401</v>
      </c>
    </row>
    <row r="367" spans="1:6" x14ac:dyDescent="0.3">
      <c r="A367" s="8" t="s">
        <v>851</v>
      </c>
      <c r="B367" s="11" t="s">
        <v>852</v>
      </c>
      <c r="C367" s="43" t="s">
        <v>810</v>
      </c>
      <c r="D367" s="17">
        <v>2642</v>
      </c>
      <c r="E367" s="40">
        <v>6</v>
      </c>
      <c r="F367" s="50">
        <v>227.10068130204399</v>
      </c>
    </row>
    <row r="368" spans="1:6" x14ac:dyDescent="0.3">
      <c r="A368" s="8" t="s">
        <v>853</v>
      </c>
      <c r="B368" s="11" t="s">
        <v>854</v>
      </c>
      <c r="C368" s="43" t="s">
        <v>810</v>
      </c>
      <c r="D368" s="17">
        <v>5153</v>
      </c>
      <c r="E368" s="40">
        <v>5</v>
      </c>
      <c r="F368" s="50">
        <v>97.030855812148303</v>
      </c>
    </row>
    <row r="369" spans="1:6" x14ac:dyDescent="0.3">
      <c r="A369" s="8" t="s">
        <v>855</v>
      </c>
      <c r="B369" s="11" t="s">
        <v>856</v>
      </c>
      <c r="C369" s="43" t="s">
        <v>810</v>
      </c>
      <c r="D369" s="17">
        <v>5746</v>
      </c>
      <c r="E369" s="40">
        <v>3</v>
      </c>
      <c r="F369" s="50">
        <v>52.210233205708299</v>
      </c>
    </row>
    <row r="370" spans="1:6" x14ac:dyDescent="0.3">
      <c r="A370" s="8" t="s">
        <v>857</v>
      </c>
      <c r="B370" s="11" t="s">
        <v>858</v>
      </c>
      <c r="C370" s="43" t="s">
        <v>810</v>
      </c>
      <c r="D370" s="17">
        <v>4425</v>
      </c>
      <c r="E370" s="40">
        <v>2</v>
      </c>
      <c r="F370" s="50">
        <v>45.197740112994403</v>
      </c>
    </row>
    <row r="371" spans="1:6" x14ac:dyDescent="0.3">
      <c r="A371" s="8" t="s">
        <v>859</v>
      </c>
      <c r="B371" s="11" t="s">
        <v>860</v>
      </c>
      <c r="C371" s="43" t="s">
        <v>810</v>
      </c>
      <c r="D371" s="17">
        <v>2471</v>
      </c>
      <c r="E371" s="40">
        <v>3</v>
      </c>
      <c r="F371" s="50">
        <v>121.40833670578699</v>
      </c>
    </row>
    <row r="372" spans="1:6" x14ac:dyDescent="0.3">
      <c r="A372" s="8" t="s">
        <v>861</v>
      </c>
      <c r="B372" s="11" t="s">
        <v>862</v>
      </c>
      <c r="C372" s="43" t="s">
        <v>810</v>
      </c>
      <c r="D372" s="17">
        <v>5964</v>
      </c>
      <c r="E372" s="40">
        <v>14</v>
      </c>
      <c r="F372" s="50">
        <v>234.741784037559</v>
      </c>
    </row>
    <row r="373" spans="1:6" x14ac:dyDescent="0.3">
      <c r="A373" s="8" t="s">
        <v>863</v>
      </c>
      <c r="B373" s="11" t="s">
        <v>864</v>
      </c>
      <c r="C373" s="43" t="s">
        <v>810</v>
      </c>
      <c r="D373" s="17">
        <v>3864</v>
      </c>
      <c r="E373" s="40">
        <v>6</v>
      </c>
      <c r="F373" s="50">
        <v>155.27950310559001</v>
      </c>
    </row>
    <row r="374" spans="1:6" x14ac:dyDescent="0.3">
      <c r="A374" s="8" t="s">
        <v>865</v>
      </c>
      <c r="B374" s="11" t="s">
        <v>866</v>
      </c>
      <c r="C374" s="43" t="s">
        <v>810</v>
      </c>
      <c r="D374" s="17">
        <v>4271</v>
      </c>
      <c r="E374" s="40">
        <v>8</v>
      </c>
      <c r="F374" s="50">
        <v>187.309763521424</v>
      </c>
    </row>
    <row r="375" spans="1:6" x14ac:dyDescent="0.3">
      <c r="A375" s="8" t="s">
        <v>867</v>
      </c>
      <c r="B375" s="11" t="s">
        <v>868</v>
      </c>
      <c r="C375" s="43" t="s">
        <v>810</v>
      </c>
      <c r="D375" s="17">
        <v>3323</v>
      </c>
      <c r="E375" s="40">
        <v>18</v>
      </c>
      <c r="F375" s="50">
        <v>541.67920553716499</v>
      </c>
    </row>
    <row r="376" spans="1:6" x14ac:dyDescent="0.3">
      <c r="A376" s="8" t="s">
        <v>869</v>
      </c>
      <c r="B376" s="11" t="s">
        <v>870</v>
      </c>
      <c r="C376" s="43" t="s">
        <v>810</v>
      </c>
      <c r="D376" s="17">
        <v>3143</v>
      </c>
      <c r="E376" s="40">
        <v>11</v>
      </c>
      <c r="F376" s="50">
        <v>349.98409163219901</v>
      </c>
    </row>
    <row r="377" spans="1:6" x14ac:dyDescent="0.3">
      <c r="A377" s="8" t="s">
        <v>871</v>
      </c>
      <c r="B377" s="11" t="s">
        <v>872</v>
      </c>
      <c r="C377" s="43" t="s">
        <v>810</v>
      </c>
      <c r="D377" s="17">
        <v>3641</v>
      </c>
      <c r="E377" s="40">
        <v>55</v>
      </c>
      <c r="F377" s="140">
        <v>1510.57401812689</v>
      </c>
    </row>
    <row r="378" spans="1:6" x14ac:dyDescent="0.3">
      <c r="A378" s="8" t="s">
        <v>873</v>
      </c>
      <c r="B378" s="11" t="s">
        <v>874</v>
      </c>
      <c r="C378" s="43" t="s">
        <v>810</v>
      </c>
      <c r="D378" s="17">
        <v>5071</v>
      </c>
      <c r="E378" s="40">
        <v>14</v>
      </c>
      <c r="F378" s="50">
        <v>276.07966870439799</v>
      </c>
    </row>
    <row r="379" spans="1:6" x14ac:dyDescent="0.3">
      <c r="A379" s="8" t="s">
        <v>875</v>
      </c>
      <c r="B379" s="11" t="s">
        <v>876</v>
      </c>
      <c r="C379" s="43" t="s">
        <v>810</v>
      </c>
      <c r="D379" s="17">
        <v>7176</v>
      </c>
      <c r="E379" s="40">
        <v>29</v>
      </c>
      <c r="F379" s="50">
        <v>404.12486064659998</v>
      </c>
    </row>
    <row r="380" spans="1:6" x14ac:dyDescent="0.3">
      <c r="A380" s="8" t="s">
        <v>877</v>
      </c>
      <c r="B380" s="11" t="s">
        <v>878</v>
      </c>
      <c r="C380" s="43" t="s">
        <v>810</v>
      </c>
      <c r="D380" s="17">
        <v>3298</v>
      </c>
      <c r="E380" s="40">
        <v>3</v>
      </c>
      <c r="F380" s="50">
        <v>90.964220739842304</v>
      </c>
    </row>
    <row r="381" spans="1:6" x14ac:dyDescent="0.3">
      <c r="A381" s="8" t="s">
        <v>879</v>
      </c>
      <c r="B381" s="11" t="s">
        <v>880</v>
      </c>
      <c r="C381" s="43" t="s">
        <v>810</v>
      </c>
      <c r="D381" s="17">
        <v>6579</v>
      </c>
      <c r="E381" s="40">
        <v>2</v>
      </c>
      <c r="F381" s="50">
        <v>30.3997568019456</v>
      </c>
    </row>
    <row r="382" spans="1:6" x14ac:dyDescent="0.3">
      <c r="A382" s="8" t="s">
        <v>881</v>
      </c>
      <c r="B382" s="11" t="s">
        <v>882</v>
      </c>
      <c r="C382" s="43" t="s">
        <v>810</v>
      </c>
      <c r="D382" s="17">
        <v>5929</v>
      </c>
      <c r="E382" s="40">
        <v>28</v>
      </c>
      <c r="F382" s="50">
        <v>472.25501770956299</v>
      </c>
    </row>
    <row r="383" spans="1:6" x14ac:dyDescent="0.3">
      <c r="A383" s="8" t="s">
        <v>883</v>
      </c>
      <c r="B383" s="11" t="s">
        <v>884</v>
      </c>
      <c r="C383" s="43" t="s">
        <v>810</v>
      </c>
      <c r="D383" s="17">
        <v>4869</v>
      </c>
      <c r="E383" s="40">
        <v>5</v>
      </c>
      <c r="F383" s="50">
        <v>102.69049086054601</v>
      </c>
    </row>
    <row r="384" spans="1:6" x14ac:dyDescent="0.3">
      <c r="A384" s="8" t="s">
        <v>885</v>
      </c>
      <c r="B384" s="11" t="s">
        <v>886</v>
      </c>
      <c r="C384" s="43" t="s">
        <v>810</v>
      </c>
      <c r="D384" s="17">
        <v>4519</v>
      </c>
      <c r="E384" s="40">
        <v>2</v>
      </c>
      <c r="F384" s="50">
        <v>44.257579110422697</v>
      </c>
    </row>
    <row r="385" spans="1:6" x14ac:dyDescent="0.3">
      <c r="A385" s="8" t="s">
        <v>887</v>
      </c>
      <c r="B385" s="11" t="s">
        <v>888</v>
      </c>
      <c r="C385" s="43" t="s">
        <v>810</v>
      </c>
      <c r="D385" s="17">
        <v>6021</v>
      </c>
      <c r="E385" s="40">
        <v>10</v>
      </c>
      <c r="F385" s="50">
        <v>166.08536787909</v>
      </c>
    </row>
    <row r="386" spans="1:6" x14ac:dyDescent="0.3">
      <c r="A386" s="8" t="s">
        <v>889</v>
      </c>
      <c r="B386" s="11" t="s">
        <v>890</v>
      </c>
      <c r="C386" s="43" t="s">
        <v>810</v>
      </c>
      <c r="D386" s="17">
        <v>5151</v>
      </c>
      <c r="E386" s="40">
        <v>20</v>
      </c>
      <c r="F386" s="50">
        <v>388.27412152980003</v>
      </c>
    </row>
    <row r="387" spans="1:6" x14ac:dyDescent="0.3">
      <c r="A387" s="8" t="s">
        <v>891</v>
      </c>
      <c r="B387" s="11" t="s">
        <v>892</v>
      </c>
      <c r="C387" s="43" t="s">
        <v>810</v>
      </c>
      <c r="D387" s="17">
        <v>5970</v>
      </c>
      <c r="E387" s="40">
        <v>6</v>
      </c>
      <c r="F387" s="50">
        <v>100.502512562814</v>
      </c>
    </row>
    <row r="388" spans="1:6" x14ac:dyDescent="0.3">
      <c r="A388" s="8" t="s">
        <v>893</v>
      </c>
      <c r="B388" s="11" t="s">
        <v>894</v>
      </c>
      <c r="C388" s="43" t="s">
        <v>810</v>
      </c>
      <c r="D388" s="17">
        <v>4789</v>
      </c>
      <c r="E388" s="40">
        <v>7</v>
      </c>
      <c r="F388" s="50">
        <v>146.168302359574</v>
      </c>
    </row>
    <row r="389" spans="1:6" x14ac:dyDescent="0.3">
      <c r="A389" s="8" t="s">
        <v>895</v>
      </c>
      <c r="B389" s="11" t="s">
        <v>896</v>
      </c>
      <c r="C389" s="43" t="s">
        <v>810</v>
      </c>
      <c r="D389" s="17">
        <v>8151</v>
      </c>
      <c r="E389" s="40">
        <v>9</v>
      </c>
      <c r="F389" s="50">
        <v>110.415899889584</v>
      </c>
    </row>
    <row r="390" spans="1:6" x14ac:dyDescent="0.3">
      <c r="A390" s="8" t="s">
        <v>897</v>
      </c>
      <c r="B390" s="11" t="s">
        <v>898</v>
      </c>
      <c r="C390" s="43" t="s">
        <v>810</v>
      </c>
      <c r="D390" s="17">
        <v>6536</v>
      </c>
      <c r="E390" s="40">
        <v>4</v>
      </c>
      <c r="F390" s="50">
        <v>61.199510403916797</v>
      </c>
    </row>
    <row r="391" spans="1:6" x14ac:dyDescent="0.3">
      <c r="A391" s="8" t="s">
        <v>899</v>
      </c>
      <c r="B391" s="11" t="s">
        <v>900</v>
      </c>
      <c r="C391" s="43" t="s">
        <v>810</v>
      </c>
      <c r="D391" s="17">
        <v>8492</v>
      </c>
      <c r="E391" s="40">
        <v>4</v>
      </c>
      <c r="F391" s="50">
        <v>47.103155911446102</v>
      </c>
    </row>
    <row r="392" spans="1:6" x14ac:dyDescent="0.3">
      <c r="A392" s="8" t="s">
        <v>901</v>
      </c>
      <c r="B392" s="11" t="s">
        <v>902</v>
      </c>
      <c r="C392" s="43" t="s">
        <v>810</v>
      </c>
      <c r="D392" s="17">
        <v>6851</v>
      </c>
      <c r="E392" s="40"/>
      <c r="F392" s="50"/>
    </row>
    <row r="393" spans="1:6" x14ac:dyDescent="0.3">
      <c r="A393" s="10" t="s">
        <v>903</v>
      </c>
      <c r="B393" s="11" t="s">
        <v>904</v>
      </c>
      <c r="C393" s="43" t="s">
        <v>810</v>
      </c>
      <c r="D393" s="17">
        <v>9235</v>
      </c>
      <c r="E393" s="39">
        <v>4</v>
      </c>
      <c r="F393" s="49">
        <v>43.313481321061197</v>
      </c>
    </row>
    <row r="394" spans="1:6" x14ac:dyDescent="0.3">
      <c r="A394" s="8" t="s">
        <v>905</v>
      </c>
      <c r="B394" s="11" t="s">
        <v>906</v>
      </c>
      <c r="C394" s="43" t="s">
        <v>810</v>
      </c>
      <c r="D394" s="17">
        <v>2923</v>
      </c>
      <c r="E394" s="40">
        <v>5</v>
      </c>
      <c r="F394" s="50">
        <v>171.05713308245001</v>
      </c>
    </row>
    <row r="395" spans="1:6" x14ac:dyDescent="0.3">
      <c r="A395" s="8" t="s">
        <v>907</v>
      </c>
      <c r="B395" s="11" t="s">
        <v>908</v>
      </c>
      <c r="C395" s="43" t="s">
        <v>810</v>
      </c>
      <c r="D395" s="17">
        <v>5177</v>
      </c>
      <c r="E395" s="40">
        <v>14</v>
      </c>
      <c r="F395" s="50">
        <v>270.42688815916603</v>
      </c>
    </row>
    <row r="396" spans="1:6" x14ac:dyDescent="0.3">
      <c r="A396" s="8" t="s">
        <v>909</v>
      </c>
      <c r="B396" s="11" t="s">
        <v>910</v>
      </c>
      <c r="C396" s="43" t="s">
        <v>810</v>
      </c>
      <c r="D396" s="17">
        <v>5171</v>
      </c>
      <c r="E396" s="40">
        <v>7</v>
      </c>
      <c r="F396" s="50">
        <v>135.370334558113</v>
      </c>
    </row>
    <row r="397" spans="1:6" x14ac:dyDescent="0.3">
      <c r="A397" s="8" t="s">
        <v>911</v>
      </c>
      <c r="B397" s="11" t="s">
        <v>912</v>
      </c>
      <c r="C397" s="43" t="s">
        <v>810</v>
      </c>
      <c r="D397" s="17">
        <v>6011</v>
      </c>
      <c r="E397" s="40">
        <v>15</v>
      </c>
      <c r="F397" s="50">
        <v>249.542505406754</v>
      </c>
    </row>
    <row r="398" spans="1:6" x14ac:dyDescent="0.3">
      <c r="A398" s="8" t="s">
        <v>913</v>
      </c>
      <c r="B398" s="11" t="s">
        <v>914</v>
      </c>
      <c r="C398" s="43" t="s">
        <v>810</v>
      </c>
      <c r="D398" s="17">
        <v>4867</v>
      </c>
      <c r="E398" s="40">
        <v>19</v>
      </c>
      <c r="F398" s="50">
        <v>390.38422025888599</v>
      </c>
    </row>
    <row r="399" spans="1:6" x14ac:dyDescent="0.3">
      <c r="A399" s="8" t="s">
        <v>915</v>
      </c>
      <c r="B399" s="11" t="s">
        <v>916</v>
      </c>
      <c r="C399" s="43" t="s">
        <v>810</v>
      </c>
      <c r="D399" s="17">
        <v>3630</v>
      </c>
      <c r="E399" s="40">
        <v>22</v>
      </c>
      <c r="F399" s="50">
        <v>606.06060606060601</v>
      </c>
    </row>
    <row r="400" spans="1:6" x14ac:dyDescent="0.3">
      <c r="A400" s="8" t="s">
        <v>917</v>
      </c>
      <c r="B400" s="11" t="s">
        <v>918</v>
      </c>
      <c r="C400" s="43" t="s">
        <v>810</v>
      </c>
      <c r="D400" s="17">
        <v>4607</v>
      </c>
      <c r="E400" s="40">
        <v>2</v>
      </c>
      <c r="F400" s="50">
        <v>43.412198827870597</v>
      </c>
    </row>
    <row r="401" spans="1:6" x14ac:dyDescent="0.3">
      <c r="A401" s="8" t="s">
        <v>919</v>
      </c>
      <c r="B401" s="11" t="s">
        <v>920</v>
      </c>
      <c r="C401" s="43" t="s">
        <v>810</v>
      </c>
      <c r="D401" s="17">
        <v>5192</v>
      </c>
      <c r="E401" s="40">
        <v>29</v>
      </c>
      <c r="F401" s="50">
        <v>558.55161787365205</v>
      </c>
    </row>
    <row r="402" spans="1:6" x14ac:dyDescent="0.3">
      <c r="A402" s="8" t="s">
        <v>921</v>
      </c>
      <c r="B402" s="11" t="s">
        <v>922</v>
      </c>
      <c r="C402" s="43" t="s">
        <v>810</v>
      </c>
      <c r="D402" s="17">
        <v>4451</v>
      </c>
      <c r="E402" s="40">
        <v>10</v>
      </c>
      <c r="F402" s="50">
        <v>224.668613794653</v>
      </c>
    </row>
    <row r="403" spans="1:6" x14ac:dyDescent="0.3">
      <c r="A403" s="10" t="s">
        <v>923</v>
      </c>
      <c r="B403" s="11" t="s">
        <v>924</v>
      </c>
      <c r="C403" s="43" t="s">
        <v>810</v>
      </c>
      <c r="D403" s="17">
        <v>4106</v>
      </c>
      <c r="E403" s="39">
        <v>14</v>
      </c>
      <c r="F403" s="49">
        <v>340.96444227959103</v>
      </c>
    </row>
    <row r="404" spans="1:6" x14ac:dyDescent="0.3">
      <c r="A404" s="8" t="s">
        <v>925</v>
      </c>
      <c r="B404" s="11" t="s">
        <v>926</v>
      </c>
      <c r="C404" s="43" t="s">
        <v>810</v>
      </c>
      <c r="D404" s="17">
        <v>2511</v>
      </c>
      <c r="E404" s="40">
        <v>10</v>
      </c>
      <c r="F404" s="50">
        <v>398.24771007566699</v>
      </c>
    </row>
    <row r="405" spans="1:6" x14ac:dyDescent="0.3">
      <c r="A405" s="8" t="s">
        <v>927</v>
      </c>
      <c r="B405" s="11" t="s">
        <v>928</v>
      </c>
      <c r="C405" s="43" t="s">
        <v>810</v>
      </c>
      <c r="D405" s="17">
        <v>3503</v>
      </c>
      <c r="E405" s="40">
        <v>12</v>
      </c>
      <c r="F405" s="50">
        <v>342.56351698544103</v>
      </c>
    </row>
    <row r="406" spans="1:6" x14ac:dyDescent="0.3">
      <c r="A406" s="8" t="s">
        <v>929</v>
      </c>
      <c r="B406" s="11" t="s">
        <v>930</v>
      </c>
      <c r="C406" s="43" t="s">
        <v>810</v>
      </c>
      <c r="D406" s="17">
        <v>2835</v>
      </c>
      <c r="E406" s="40">
        <v>6</v>
      </c>
      <c r="F406" s="50">
        <v>211.64021164021199</v>
      </c>
    </row>
    <row r="407" spans="1:6" x14ac:dyDescent="0.3">
      <c r="A407" s="8" t="s">
        <v>931</v>
      </c>
      <c r="B407" s="11" t="s">
        <v>932</v>
      </c>
      <c r="C407" s="43" t="s">
        <v>810</v>
      </c>
      <c r="D407" s="17">
        <v>3545</v>
      </c>
      <c r="E407" s="40">
        <v>7</v>
      </c>
      <c r="F407" s="50">
        <v>197.46121297602301</v>
      </c>
    </row>
    <row r="408" spans="1:6" x14ac:dyDescent="0.3">
      <c r="A408" s="8" t="s">
        <v>933</v>
      </c>
      <c r="B408" s="11" t="s">
        <v>934</v>
      </c>
      <c r="C408" s="43" t="s">
        <v>810</v>
      </c>
      <c r="D408" s="17">
        <v>4336</v>
      </c>
      <c r="E408" s="40">
        <v>19</v>
      </c>
      <c r="F408" s="50">
        <v>438.19188191881898</v>
      </c>
    </row>
    <row r="409" spans="1:6" x14ac:dyDescent="0.3">
      <c r="A409" s="8" t="s">
        <v>935</v>
      </c>
      <c r="B409" s="11" t="s">
        <v>936</v>
      </c>
      <c r="C409" s="43" t="s">
        <v>810</v>
      </c>
      <c r="D409" s="17">
        <v>4571</v>
      </c>
      <c r="E409" s="40">
        <v>5</v>
      </c>
      <c r="F409" s="50">
        <v>109.38525486764399</v>
      </c>
    </row>
    <row r="410" spans="1:6" x14ac:dyDescent="0.3">
      <c r="A410" s="8" t="s">
        <v>937</v>
      </c>
      <c r="B410" s="11" t="s">
        <v>938</v>
      </c>
      <c r="C410" s="43" t="s">
        <v>810</v>
      </c>
      <c r="D410" s="17">
        <v>4731</v>
      </c>
      <c r="E410" s="40">
        <v>10</v>
      </c>
      <c r="F410" s="50">
        <v>211.37180300148</v>
      </c>
    </row>
    <row r="411" spans="1:6" x14ac:dyDescent="0.3">
      <c r="A411" s="8" t="s">
        <v>939</v>
      </c>
      <c r="B411" s="11" t="s">
        <v>940</v>
      </c>
      <c r="C411" s="43" t="s">
        <v>810</v>
      </c>
      <c r="D411" s="17">
        <v>5455</v>
      </c>
      <c r="E411" s="40">
        <v>11</v>
      </c>
      <c r="F411" s="50">
        <v>201.649862511457</v>
      </c>
    </row>
    <row r="412" spans="1:6" x14ac:dyDescent="0.3">
      <c r="A412" s="8" t="s">
        <v>941</v>
      </c>
      <c r="B412" s="11" t="s">
        <v>942</v>
      </c>
      <c r="C412" s="43" t="s">
        <v>810</v>
      </c>
      <c r="D412" s="17">
        <v>5555</v>
      </c>
      <c r="E412" s="40">
        <v>3</v>
      </c>
      <c r="F412" s="50">
        <v>54.005400540053998</v>
      </c>
    </row>
    <row r="413" spans="1:6" x14ac:dyDescent="0.3">
      <c r="A413" s="8" t="s">
        <v>943</v>
      </c>
      <c r="B413" s="11" t="s">
        <v>944</v>
      </c>
      <c r="C413" s="43" t="s">
        <v>810</v>
      </c>
      <c r="D413" s="17">
        <v>5704</v>
      </c>
      <c r="E413" s="40">
        <v>9</v>
      </c>
      <c r="F413" s="50">
        <v>157.78401122019599</v>
      </c>
    </row>
    <row r="414" spans="1:6" x14ac:dyDescent="0.3">
      <c r="A414" s="8" t="s">
        <v>945</v>
      </c>
      <c r="B414" s="11" t="s">
        <v>946</v>
      </c>
      <c r="C414" s="43" t="s">
        <v>810</v>
      </c>
      <c r="D414" s="17">
        <v>5478</v>
      </c>
      <c r="E414" s="40">
        <v>14</v>
      </c>
      <c r="F414" s="50">
        <v>255.56772544724399</v>
      </c>
    </row>
    <row r="415" spans="1:6" x14ac:dyDescent="0.3">
      <c r="A415" s="8" t="s">
        <v>947</v>
      </c>
      <c r="B415" s="11" t="s">
        <v>948</v>
      </c>
      <c r="C415" s="43" t="s">
        <v>810</v>
      </c>
      <c r="D415" s="17">
        <v>3874</v>
      </c>
      <c r="E415" s="40">
        <v>3</v>
      </c>
      <c r="F415" s="50">
        <v>77.439339184305595</v>
      </c>
    </row>
    <row r="416" spans="1:6" x14ac:dyDescent="0.3">
      <c r="A416" s="8" t="s">
        <v>949</v>
      </c>
      <c r="B416" s="11" t="s">
        <v>950</v>
      </c>
      <c r="C416" s="43" t="s">
        <v>810</v>
      </c>
      <c r="D416" s="17">
        <v>3532</v>
      </c>
      <c r="E416" s="40">
        <v>29</v>
      </c>
      <c r="F416" s="50">
        <v>821.06455266138198</v>
      </c>
    </row>
    <row r="417" spans="1:6" x14ac:dyDescent="0.3">
      <c r="A417" s="8" t="s">
        <v>951</v>
      </c>
      <c r="B417" s="11" t="s">
        <v>952</v>
      </c>
      <c r="C417" s="43" t="s">
        <v>810</v>
      </c>
      <c r="D417" s="17">
        <v>6043</v>
      </c>
      <c r="E417" s="40">
        <v>3</v>
      </c>
      <c r="F417" s="50">
        <v>49.644216448783702</v>
      </c>
    </row>
    <row r="418" spans="1:6" x14ac:dyDescent="0.3">
      <c r="A418" s="8" t="s">
        <v>953</v>
      </c>
      <c r="B418" s="11" t="s">
        <v>954</v>
      </c>
      <c r="C418" s="43" t="s">
        <v>810</v>
      </c>
      <c r="D418" s="17">
        <v>3558</v>
      </c>
      <c r="E418" s="40">
        <v>4</v>
      </c>
      <c r="F418" s="50">
        <v>112.422709387296</v>
      </c>
    </row>
    <row r="419" spans="1:6" x14ac:dyDescent="0.3">
      <c r="A419" s="8" t="s">
        <v>955</v>
      </c>
      <c r="B419" s="11" t="s">
        <v>956</v>
      </c>
      <c r="C419" s="43" t="s">
        <v>810</v>
      </c>
      <c r="D419" s="17">
        <v>3956</v>
      </c>
      <c r="E419" s="40">
        <v>14</v>
      </c>
      <c r="F419" s="50">
        <v>353.89282103134502</v>
      </c>
    </row>
    <row r="420" spans="1:6" x14ac:dyDescent="0.3">
      <c r="A420" s="8" t="s">
        <v>957</v>
      </c>
      <c r="B420" s="11" t="s">
        <v>958</v>
      </c>
      <c r="C420" s="43" t="s">
        <v>810</v>
      </c>
      <c r="D420" s="17">
        <v>3839</v>
      </c>
      <c r="E420" s="40">
        <v>12</v>
      </c>
      <c r="F420" s="50">
        <v>312.58140140661601</v>
      </c>
    </row>
    <row r="421" spans="1:6" x14ac:dyDescent="0.3">
      <c r="A421" s="8" t="s">
        <v>959</v>
      </c>
      <c r="B421" s="11" t="s">
        <v>960</v>
      </c>
      <c r="C421" s="43" t="s">
        <v>810</v>
      </c>
      <c r="D421" s="17">
        <v>4769</v>
      </c>
      <c r="E421" s="40">
        <v>8</v>
      </c>
      <c r="F421" s="50">
        <v>167.75005242189101</v>
      </c>
    </row>
    <row r="422" spans="1:6" x14ac:dyDescent="0.3">
      <c r="A422" s="8" t="s">
        <v>961</v>
      </c>
      <c r="B422" s="11" t="s">
        <v>962</v>
      </c>
      <c r="C422" s="43" t="s">
        <v>810</v>
      </c>
      <c r="D422" s="17">
        <v>3912</v>
      </c>
      <c r="E422" s="40">
        <v>14</v>
      </c>
      <c r="F422" s="50">
        <v>357.873210633947</v>
      </c>
    </row>
    <row r="423" spans="1:6" x14ac:dyDescent="0.3">
      <c r="A423" s="8" t="s">
        <v>963</v>
      </c>
      <c r="B423" s="11" t="s">
        <v>964</v>
      </c>
      <c r="C423" s="43" t="s">
        <v>810</v>
      </c>
      <c r="D423" s="17">
        <v>4443</v>
      </c>
      <c r="E423" s="40"/>
      <c r="F423" s="50"/>
    </row>
    <row r="424" spans="1:6" x14ac:dyDescent="0.3">
      <c r="A424" s="8" t="s">
        <v>965</v>
      </c>
      <c r="B424" s="11" t="s">
        <v>966</v>
      </c>
      <c r="C424" s="43" t="s">
        <v>810</v>
      </c>
      <c r="D424" s="17">
        <v>5024</v>
      </c>
      <c r="E424" s="40">
        <v>8</v>
      </c>
      <c r="F424" s="50">
        <v>159.23566878980901</v>
      </c>
    </row>
    <row r="425" spans="1:6" x14ac:dyDescent="0.3">
      <c r="A425" s="8" t="s">
        <v>967</v>
      </c>
      <c r="B425" s="11" t="s">
        <v>968</v>
      </c>
      <c r="C425" s="43" t="s">
        <v>810</v>
      </c>
      <c r="D425" s="17">
        <v>2759</v>
      </c>
      <c r="E425" s="40"/>
      <c r="F425" s="50"/>
    </row>
    <row r="426" spans="1:6" x14ac:dyDescent="0.3">
      <c r="A426" s="8" t="s">
        <v>969</v>
      </c>
      <c r="B426" s="11" t="s">
        <v>970</v>
      </c>
      <c r="C426" s="43" t="s">
        <v>810</v>
      </c>
      <c r="D426" s="17">
        <v>3337</v>
      </c>
      <c r="E426" s="40">
        <v>2</v>
      </c>
      <c r="F426" s="50">
        <v>59.934072520227801</v>
      </c>
    </row>
    <row r="427" spans="1:6" x14ac:dyDescent="0.3">
      <c r="A427" s="10" t="s">
        <v>971</v>
      </c>
      <c r="B427" s="11" t="s">
        <v>972</v>
      </c>
      <c r="C427" s="43" t="s">
        <v>810</v>
      </c>
      <c r="D427" s="17">
        <v>3214</v>
      </c>
      <c r="E427" s="38">
        <v>2</v>
      </c>
      <c r="F427" s="47">
        <v>62.2277535780958</v>
      </c>
    </row>
    <row r="428" spans="1:6" x14ac:dyDescent="0.3">
      <c r="A428" s="8" t="s">
        <v>973</v>
      </c>
      <c r="B428" s="11" t="s">
        <v>974</v>
      </c>
      <c r="C428" s="43" t="s">
        <v>810</v>
      </c>
      <c r="D428" s="17">
        <v>5738</v>
      </c>
      <c r="E428" s="40">
        <v>5</v>
      </c>
      <c r="F428" s="50">
        <v>87.138375740676196</v>
      </c>
    </row>
    <row r="429" spans="1:6" x14ac:dyDescent="0.3">
      <c r="A429" s="8" t="s">
        <v>975</v>
      </c>
      <c r="B429" s="11" t="s">
        <v>976</v>
      </c>
      <c r="C429" s="43" t="s">
        <v>810</v>
      </c>
      <c r="D429" s="17">
        <v>4241</v>
      </c>
      <c r="E429" s="40">
        <v>2</v>
      </c>
      <c r="F429" s="50">
        <v>47.158688988446102</v>
      </c>
    </row>
    <row r="430" spans="1:6" x14ac:dyDescent="0.3">
      <c r="A430" s="8" t="s">
        <v>977</v>
      </c>
      <c r="B430" s="11" t="s">
        <v>978</v>
      </c>
      <c r="C430" s="43" t="s">
        <v>810</v>
      </c>
      <c r="D430" s="17">
        <v>7051</v>
      </c>
      <c r="E430" s="40">
        <v>4</v>
      </c>
      <c r="F430" s="50">
        <v>56.729541908949102</v>
      </c>
    </row>
    <row r="431" spans="1:6" x14ac:dyDescent="0.3">
      <c r="A431" s="10" t="s">
        <v>979</v>
      </c>
      <c r="B431" s="11" t="s">
        <v>980</v>
      </c>
      <c r="C431" s="43" t="s">
        <v>810</v>
      </c>
      <c r="D431" s="17">
        <v>4411</v>
      </c>
      <c r="E431" s="39">
        <v>12</v>
      </c>
      <c r="F431" s="49">
        <v>272.04715484017203</v>
      </c>
    </row>
    <row r="432" spans="1:6" x14ac:dyDescent="0.3">
      <c r="A432" s="8" t="s">
        <v>981</v>
      </c>
      <c r="B432" s="11" t="s">
        <v>982</v>
      </c>
      <c r="C432" s="43" t="s">
        <v>810</v>
      </c>
      <c r="D432" s="17">
        <v>4468</v>
      </c>
      <c r="E432" s="40">
        <v>9</v>
      </c>
      <c r="F432" s="50">
        <v>201.43240823634699</v>
      </c>
    </row>
    <row r="433" spans="1:6" x14ac:dyDescent="0.3">
      <c r="A433" s="8" t="s">
        <v>983</v>
      </c>
      <c r="B433" s="11" t="s">
        <v>984</v>
      </c>
      <c r="C433" s="43" t="s">
        <v>810</v>
      </c>
      <c r="D433" s="17">
        <v>4756</v>
      </c>
      <c r="E433" s="40">
        <v>8</v>
      </c>
      <c r="F433" s="50">
        <v>168.20857863750999</v>
      </c>
    </row>
    <row r="434" spans="1:6" x14ac:dyDescent="0.3">
      <c r="A434" s="8" t="s">
        <v>985</v>
      </c>
      <c r="B434" s="11" t="s">
        <v>986</v>
      </c>
      <c r="C434" s="43" t="s">
        <v>810</v>
      </c>
      <c r="D434" s="17">
        <v>5985</v>
      </c>
      <c r="E434" s="40">
        <v>14</v>
      </c>
      <c r="F434" s="50">
        <v>233.91812865497101</v>
      </c>
    </row>
    <row r="435" spans="1:6" x14ac:dyDescent="0.3">
      <c r="A435" s="8" t="s">
        <v>987</v>
      </c>
      <c r="B435" s="11" t="s">
        <v>988</v>
      </c>
      <c r="C435" s="43" t="s">
        <v>810</v>
      </c>
      <c r="D435" s="17">
        <v>4863</v>
      </c>
      <c r="E435" s="40">
        <v>12</v>
      </c>
      <c r="F435" s="50">
        <v>246.76125848241799</v>
      </c>
    </row>
    <row r="436" spans="1:6" x14ac:dyDescent="0.3">
      <c r="A436" s="8" t="s">
        <v>989</v>
      </c>
      <c r="B436" s="11" t="s">
        <v>990</v>
      </c>
      <c r="C436" s="43" t="s">
        <v>810</v>
      </c>
      <c r="D436" s="17">
        <v>5401</v>
      </c>
      <c r="E436" s="40">
        <v>13</v>
      </c>
      <c r="F436" s="50">
        <v>240.69616737641201</v>
      </c>
    </row>
    <row r="437" spans="1:6" x14ac:dyDescent="0.3">
      <c r="A437" s="8" t="s">
        <v>991</v>
      </c>
      <c r="B437" s="11" t="s">
        <v>992</v>
      </c>
      <c r="C437" s="43" t="s">
        <v>810</v>
      </c>
      <c r="D437" s="17">
        <v>5742</v>
      </c>
      <c r="E437" s="40">
        <v>8</v>
      </c>
      <c r="F437" s="50">
        <v>139.32427725531201</v>
      </c>
    </row>
    <row r="438" spans="1:6" x14ac:dyDescent="0.3">
      <c r="A438" s="8" t="s">
        <v>993</v>
      </c>
      <c r="B438" s="11" t="s">
        <v>994</v>
      </c>
      <c r="C438" s="43" t="s">
        <v>810</v>
      </c>
      <c r="D438" s="17">
        <v>2987</v>
      </c>
      <c r="E438" s="40">
        <v>6</v>
      </c>
      <c r="F438" s="50">
        <v>200.87043856712401</v>
      </c>
    </row>
    <row r="439" spans="1:6" x14ac:dyDescent="0.3">
      <c r="A439" s="8" t="s">
        <v>995</v>
      </c>
      <c r="B439" s="11" t="s">
        <v>996</v>
      </c>
      <c r="C439" s="43" t="s">
        <v>810</v>
      </c>
      <c r="D439" s="17">
        <v>4133</v>
      </c>
      <c r="E439" s="40">
        <v>19</v>
      </c>
      <c r="F439" s="50">
        <v>459.71449310428301</v>
      </c>
    </row>
    <row r="440" spans="1:6" x14ac:dyDescent="0.3">
      <c r="A440" s="8" t="s">
        <v>997</v>
      </c>
      <c r="B440" s="11" t="s">
        <v>998</v>
      </c>
      <c r="C440" s="43" t="s">
        <v>810</v>
      </c>
      <c r="D440" s="17">
        <v>4304</v>
      </c>
      <c r="E440" s="40">
        <v>2</v>
      </c>
      <c r="F440" s="50">
        <v>46.468401486988803</v>
      </c>
    </row>
    <row r="441" spans="1:6" x14ac:dyDescent="0.3">
      <c r="A441" s="8" t="s">
        <v>999</v>
      </c>
      <c r="B441" s="11" t="s">
        <v>1000</v>
      </c>
      <c r="C441" s="43" t="s">
        <v>810</v>
      </c>
      <c r="D441" s="17">
        <v>6063</v>
      </c>
      <c r="E441" s="40">
        <v>5</v>
      </c>
      <c r="F441" s="50">
        <v>82.467425366979995</v>
      </c>
    </row>
    <row r="442" spans="1:6" x14ac:dyDescent="0.3">
      <c r="A442" s="8" t="s">
        <v>1001</v>
      </c>
      <c r="B442" s="11" t="s">
        <v>1002</v>
      </c>
      <c r="C442" s="43" t="s">
        <v>810</v>
      </c>
      <c r="D442" s="17">
        <v>4517</v>
      </c>
      <c r="E442" s="40">
        <v>7</v>
      </c>
      <c r="F442" s="50">
        <v>154.970112906797</v>
      </c>
    </row>
    <row r="443" spans="1:6" x14ac:dyDescent="0.3">
      <c r="A443" s="8" t="s">
        <v>1003</v>
      </c>
      <c r="B443" s="11" t="s">
        <v>1004</v>
      </c>
      <c r="C443" s="43" t="s">
        <v>810</v>
      </c>
      <c r="D443" s="17">
        <v>2768</v>
      </c>
      <c r="E443" s="40">
        <v>5</v>
      </c>
      <c r="F443" s="50">
        <v>180.635838150289</v>
      </c>
    </row>
    <row r="444" spans="1:6" x14ac:dyDescent="0.3">
      <c r="A444" s="8" t="s">
        <v>1005</v>
      </c>
      <c r="B444" s="11" t="s">
        <v>1006</v>
      </c>
      <c r="C444" s="43" t="s">
        <v>810</v>
      </c>
      <c r="D444" s="17">
        <v>4006</v>
      </c>
      <c r="E444" s="40">
        <v>12</v>
      </c>
      <c r="F444" s="50">
        <v>299.55067398901599</v>
      </c>
    </row>
    <row r="445" spans="1:6" x14ac:dyDescent="0.3">
      <c r="A445" s="8" t="s">
        <v>1007</v>
      </c>
      <c r="B445" s="11" t="s">
        <v>1008</v>
      </c>
      <c r="C445" s="43" t="s">
        <v>810</v>
      </c>
      <c r="D445" s="17">
        <v>6209</v>
      </c>
      <c r="E445" s="40">
        <v>32</v>
      </c>
      <c r="F445" s="50">
        <v>515.38089869544206</v>
      </c>
    </row>
    <row r="446" spans="1:6" x14ac:dyDescent="0.3">
      <c r="A446" s="8" t="s">
        <v>1009</v>
      </c>
      <c r="B446" s="11" t="s">
        <v>1010</v>
      </c>
      <c r="C446" s="43" t="s">
        <v>810</v>
      </c>
      <c r="D446" s="17">
        <v>4406</v>
      </c>
      <c r="E446" s="40">
        <v>7</v>
      </c>
      <c r="F446" s="50">
        <v>158.87426236949599</v>
      </c>
    </row>
    <row r="447" spans="1:6" x14ac:dyDescent="0.3">
      <c r="A447" s="8" t="s">
        <v>1011</v>
      </c>
      <c r="B447" s="11" t="s">
        <v>1012</v>
      </c>
      <c r="C447" s="43" t="s">
        <v>810</v>
      </c>
      <c r="D447" s="17">
        <v>5280</v>
      </c>
      <c r="E447" s="40">
        <v>12</v>
      </c>
      <c r="F447" s="50">
        <v>227.272727272727</v>
      </c>
    </row>
    <row r="448" spans="1:6" x14ac:dyDescent="0.3">
      <c r="A448" s="8" t="s">
        <v>1013</v>
      </c>
      <c r="B448" s="11" t="s">
        <v>1014</v>
      </c>
      <c r="C448" s="43" t="s">
        <v>810</v>
      </c>
      <c r="D448" s="17">
        <v>3845</v>
      </c>
      <c r="E448" s="40">
        <v>9</v>
      </c>
      <c r="F448" s="50">
        <v>234.07022106631999</v>
      </c>
    </row>
    <row r="449" spans="1:6" x14ac:dyDescent="0.3">
      <c r="A449" s="8" t="s">
        <v>1015</v>
      </c>
      <c r="B449" s="11" t="s">
        <v>1016</v>
      </c>
      <c r="C449" s="43" t="s">
        <v>810</v>
      </c>
      <c r="D449" s="17">
        <v>5611</v>
      </c>
      <c r="E449" s="40">
        <v>27</v>
      </c>
      <c r="F449" s="50">
        <v>481.19764747816799</v>
      </c>
    </row>
    <row r="450" spans="1:6" x14ac:dyDescent="0.3">
      <c r="A450" s="8" t="s">
        <v>1017</v>
      </c>
      <c r="B450" s="11" t="s">
        <v>1018</v>
      </c>
      <c r="C450" s="43" t="s">
        <v>810</v>
      </c>
      <c r="D450" s="17">
        <v>2732</v>
      </c>
      <c r="E450" s="40">
        <v>3</v>
      </c>
      <c r="F450" s="50">
        <v>109.809663250366</v>
      </c>
    </row>
    <row r="451" spans="1:6" x14ac:dyDescent="0.3">
      <c r="A451" s="8" t="s">
        <v>1019</v>
      </c>
      <c r="B451" s="11" t="s">
        <v>1020</v>
      </c>
      <c r="C451" s="43" t="s">
        <v>810</v>
      </c>
      <c r="D451" s="17">
        <v>4589</v>
      </c>
      <c r="E451" s="40">
        <v>14</v>
      </c>
      <c r="F451" s="50">
        <v>305.07735890172103</v>
      </c>
    </row>
    <row r="452" spans="1:6" x14ac:dyDescent="0.3">
      <c r="A452" s="8" t="s">
        <v>1021</v>
      </c>
      <c r="B452" s="11" t="s">
        <v>1022</v>
      </c>
      <c r="C452" s="43" t="s">
        <v>810</v>
      </c>
      <c r="D452" s="17">
        <v>5051</v>
      </c>
      <c r="E452" s="40">
        <v>6</v>
      </c>
      <c r="F452" s="50">
        <v>118.78835874084299</v>
      </c>
    </row>
    <row r="453" spans="1:6" x14ac:dyDescent="0.3">
      <c r="A453" s="8" t="s">
        <v>1023</v>
      </c>
      <c r="B453" s="11" t="s">
        <v>1024</v>
      </c>
      <c r="C453" s="43" t="s">
        <v>810</v>
      </c>
      <c r="D453" s="17">
        <v>3603</v>
      </c>
      <c r="E453" s="40">
        <v>8</v>
      </c>
      <c r="F453" s="50">
        <v>222.037191229531</v>
      </c>
    </row>
    <row r="454" spans="1:6" x14ac:dyDescent="0.3">
      <c r="A454" s="8" t="s">
        <v>1025</v>
      </c>
      <c r="B454" s="11" t="s">
        <v>1026</v>
      </c>
      <c r="C454" s="43" t="s">
        <v>810</v>
      </c>
      <c r="D454" s="17">
        <v>8620</v>
      </c>
      <c r="E454" s="40">
        <v>10</v>
      </c>
      <c r="F454" s="50">
        <v>116.009280742459</v>
      </c>
    </row>
    <row r="455" spans="1:6" x14ac:dyDescent="0.3">
      <c r="A455" s="10" t="s">
        <v>1027</v>
      </c>
      <c r="B455" s="11" t="s">
        <v>1028</v>
      </c>
      <c r="C455" s="43" t="s">
        <v>810</v>
      </c>
      <c r="D455" s="17">
        <v>5009</v>
      </c>
      <c r="E455" s="38">
        <v>7</v>
      </c>
      <c r="F455" s="47">
        <v>139.74845278498699</v>
      </c>
    </row>
    <row r="456" spans="1:6" x14ac:dyDescent="0.3">
      <c r="A456" s="8" t="s">
        <v>1029</v>
      </c>
      <c r="B456" s="11" t="s">
        <v>1030</v>
      </c>
      <c r="C456" s="43" t="s">
        <v>810</v>
      </c>
      <c r="D456" s="17">
        <v>3891</v>
      </c>
      <c r="E456" s="40">
        <v>3</v>
      </c>
      <c r="F456" s="50">
        <v>77.101002313030094</v>
      </c>
    </row>
    <row r="457" spans="1:6" x14ac:dyDescent="0.3">
      <c r="A457" s="8" t="s">
        <v>1031</v>
      </c>
      <c r="B457" s="11" t="s">
        <v>1032</v>
      </c>
      <c r="C457" s="43" t="s">
        <v>1033</v>
      </c>
      <c r="D457" s="17">
        <v>3031</v>
      </c>
      <c r="E457" s="40">
        <v>5</v>
      </c>
      <c r="F457" s="50">
        <v>164.96205872649301</v>
      </c>
    </row>
    <row r="458" spans="1:6" x14ac:dyDescent="0.3">
      <c r="A458" s="8" t="s">
        <v>1034</v>
      </c>
      <c r="B458" s="11" t="s">
        <v>1035</v>
      </c>
      <c r="C458" s="43" t="s">
        <v>1033</v>
      </c>
      <c r="D458" s="17">
        <v>2878</v>
      </c>
      <c r="E458" s="40">
        <v>3</v>
      </c>
      <c r="F458" s="50">
        <v>104.239054899236</v>
      </c>
    </row>
    <row r="459" spans="1:6" x14ac:dyDescent="0.3">
      <c r="A459" s="8" t="s">
        <v>1036</v>
      </c>
      <c r="B459" s="11" t="s">
        <v>1037</v>
      </c>
      <c r="C459" s="43" t="s">
        <v>1033</v>
      </c>
      <c r="D459" s="17">
        <v>1781</v>
      </c>
      <c r="E459" s="40">
        <v>4</v>
      </c>
      <c r="F459" s="50">
        <v>224.59292532285201</v>
      </c>
    </row>
    <row r="460" spans="1:6" x14ac:dyDescent="0.3">
      <c r="A460" s="8" t="s">
        <v>1038</v>
      </c>
      <c r="B460" s="11" t="s">
        <v>1039</v>
      </c>
      <c r="C460" s="43" t="s">
        <v>1033</v>
      </c>
      <c r="D460" s="17">
        <v>2518</v>
      </c>
      <c r="E460" s="40"/>
      <c r="F460" s="50"/>
    </row>
    <row r="461" spans="1:6" x14ac:dyDescent="0.3">
      <c r="A461" s="8" t="s">
        <v>1040</v>
      </c>
      <c r="B461" s="11" t="s">
        <v>1041</v>
      </c>
      <c r="C461" s="43" t="s">
        <v>1033</v>
      </c>
      <c r="D461" s="17">
        <v>3699</v>
      </c>
      <c r="E461" s="40">
        <v>4</v>
      </c>
      <c r="F461" s="50">
        <v>108.137334414707</v>
      </c>
    </row>
    <row r="462" spans="1:6" x14ac:dyDescent="0.3">
      <c r="A462" s="8" t="s">
        <v>1042</v>
      </c>
      <c r="B462" s="11" t="s">
        <v>1043</v>
      </c>
      <c r="C462" s="43" t="s">
        <v>1033</v>
      </c>
      <c r="D462" s="17">
        <v>3620</v>
      </c>
      <c r="E462" s="40">
        <v>4</v>
      </c>
      <c r="F462" s="50">
        <v>110.497237569061</v>
      </c>
    </row>
    <row r="463" spans="1:6" x14ac:dyDescent="0.3">
      <c r="A463" s="8" t="s">
        <v>1044</v>
      </c>
      <c r="B463" s="11" t="s">
        <v>1045</v>
      </c>
      <c r="C463" s="43" t="s">
        <v>1033</v>
      </c>
      <c r="D463" s="17">
        <v>3039</v>
      </c>
      <c r="E463" s="40">
        <v>3</v>
      </c>
      <c r="F463" s="50">
        <v>98.716683119447197</v>
      </c>
    </row>
    <row r="464" spans="1:6" x14ac:dyDescent="0.3">
      <c r="A464" s="8" t="s">
        <v>1046</v>
      </c>
      <c r="B464" s="11" t="s">
        <v>1047</v>
      </c>
      <c r="C464" s="43" t="s">
        <v>1033</v>
      </c>
      <c r="D464" s="17">
        <v>2707</v>
      </c>
      <c r="E464" s="40">
        <v>14</v>
      </c>
      <c r="F464" s="50">
        <v>517.17768747691196</v>
      </c>
    </row>
    <row r="465" spans="1:6" x14ac:dyDescent="0.3">
      <c r="A465" s="8" t="s">
        <v>1048</v>
      </c>
      <c r="B465" s="11" t="s">
        <v>1049</v>
      </c>
      <c r="C465" s="43" t="s">
        <v>1033</v>
      </c>
      <c r="D465" s="17">
        <v>3227</v>
      </c>
      <c r="E465" s="40">
        <v>1</v>
      </c>
      <c r="F465" s="50">
        <v>30.988534242330299</v>
      </c>
    </row>
    <row r="466" spans="1:6" x14ac:dyDescent="0.3">
      <c r="A466" s="8" t="s">
        <v>1050</v>
      </c>
      <c r="B466" s="11" t="s">
        <v>1051</v>
      </c>
      <c r="C466" s="43" t="s">
        <v>1052</v>
      </c>
      <c r="D466" s="17">
        <v>3191</v>
      </c>
      <c r="E466" s="40">
        <v>10</v>
      </c>
      <c r="F466" s="50">
        <v>313.38138514572199</v>
      </c>
    </row>
    <row r="467" spans="1:6" x14ac:dyDescent="0.3">
      <c r="A467" s="8" t="s">
        <v>1053</v>
      </c>
      <c r="B467" s="11" t="s">
        <v>1054</v>
      </c>
      <c r="C467" s="43" t="s">
        <v>1052</v>
      </c>
      <c r="D467" s="17">
        <v>5021</v>
      </c>
      <c r="E467" s="40">
        <v>6</v>
      </c>
      <c r="F467" s="50">
        <v>119.498107946624</v>
      </c>
    </row>
    <row r="468" spans="1:6" x14ac:dyDescent="0.3">
      <c r="A468" s="8" t="s">
        <v>1055</v>
      </c>
      <c r="B468" s="11" t="s">
        <v>1056</v>
      </c>
      <c r="C468" s="43" t="s">
        <v>1052</v>
      </c>
      <c r="D468" s="17">
        <v>4077</v>
      </c>
      <c r="E468" s="40">
        <v>9</v>
      </c>
      <c r="F468" s="50">
        <v>220.75055187638</v>
      </c>
    </row>
    <row r="469" spans="1:6" x14ac:dyDescent="0.3">
      <c r="A469" s="8" t="s">
        <v>1057</v>
      </c>
      <c r="B469" s="11" t="s">
        <v>1058</v>
      </c>
      <c r="C469" s="43" t="s">
        <v>1052</v>
      </c>
      <c r="D469" s="17">
        <v>3049</v>
      </c>
      <c r="E469" s="40">
        <v>8</v>
      </c>
      <c r="F469" s="50">
        <v>262.38110856018397</v>
      </c>
    </row>
    <row r="470" spans="1:6" x14ac:dyDescent="0.3">
      <c r="A470" s="8" t="s">
        <v>1059</v>
      </c>
      <c r="B470" s="11" t="s">
        <v>1060</v>
      </c>
      <c r="C470" s="43" t="s">
        <v>1052</v>
      </c>
      <c r="D470" s="17">
        <v>4096</v>
      </c>
      <c r="E470" s="40">
        <v>8</v>
      </c>
      <c r="F470" s="50">
        <v>195.3125</v>
      </c>
    </row>
    <row r="471" spans="1:6" x14ac:dyDescent="0.3">
      <c r="A471" s="8" t="s">
        <v>1061</v>
      </c>
      <c r="B471" s="11" t="s">
        <v>1062</v>
      </c>
      <c r="C471" s="43" t="s">
        <v>1052</v>
      </c>
      <c r="D471" s="17">
        <v>4861</v>
      </c>
      <c r="E471" s="40">
        <v>22</v>
      </c>
      <c r="F471" s="50">
        <v>452.581773297675</v>
      </c>
    </row>
    <row r="472" spans="1:6" x14ac:dyDescent="0.3">
      <c r="A472" s="8" t="s">
        <v>1063</v>
      </c>
      <c r="B472" s="11" t="s">
        <v>1064</v>
      </c>
      <c r="C472" s="43" t="s">
        <v>1052</v>
      </c>
      <c r="D472" s="17">
        <v>3782</v>
      </c>
      <c r="E472" s="40">
        <v>11</v>
      </c>
      <c r="F472" s="50">
        <v>290.85140137493403</v>
      </c>
    </row>
    <row r="473" spans="1:6" x14ac:dyDescent="0.3">
      <c r="A473" s="8" t="s">
        <v>1065</v>
      </c>
      <c r="B473" s="11" t="s">
        <v>1066</v>
      </c>
      <c r="C473" s="43" t="s">
        <v>1052</v>
      </c>
      <c r="D473" s="17">
        <v>7117</v>
      </c>
      <c r="E473" s="40">
        <v>16</v>
      </c>
      <c r="F473" s="50">
        <v>224.813826050302</v>
      </c>
    </row>
    <row r="474" spans="1:6" x14ac:dyDescent="0.3">
      <c r="A474" s="8" t="s">
        <v>1067</v>
      </c>
      <c r="B474" s="11" t="s">
        <v>1068</v>
      </c>
      <c r="C474" s="43" t="s">
        <v>1052</v>
      </c>
      <c r="D474" s="17">
        <v>3943</v>
      </c>
      <c r="E474" s="40">
        <v>22</v>
      </c>
      <c r="F474" s="50">
        <v>557.95079888409805</v>
      </c>
    </row>
    <row r="475" spans="1:6" x14ac:dyDescent="0.3">
      <c r="A475" s="8" t="s">
        <v>1069</v>
      </c>
      <c r="B475" s="11" t="s">
        <v>1070</v>
      </c>
      <c r="C475" s="43" t="s">
        <v>1052</v>
      </c>
      <c r="D475" s="17">
        <v>3140</v>
      </c>
      <c r="E475" s="40">
        <v>11</v>
      </c>
      <c r="F475" s="50">
        <v>350.31847133757998</v>
      </c>
    </row>
    <row r="476" spans="1:6" x14ac:dyDescent="0.3">
      <c r="A476" s="8" t="s">
        <v>1071</v>
      </c>
      <c r="B476" s="11" t="s">
        <v>1072</v>
      </c>
      <c r="C476" s="43" t="s">
        <v>1052</v>
      </c>
      <c r="D476" s="17">
        <v>3413</v>
      </c>
      <c r="E476" s="40">
        <v>5</v>
      </c>
      <c r="F476" s="50">
        <v>146.49868151186601</v>
      </c>
    </row>
    <row r="477" spans="1:6" x14ac:dyDescent="0.3">
      <c r="A477" s="8" t="s">
        <v>1073</v>
      </c>
      <c r="B477" s="11" t="s">
        <v>1074</v>
      </c>
      <c r="C477" s="43" t="s">
        <v>1052</v>
      </c>
      <c r="D477" s="17">
        <v>3232</v>
      </c>
      <c r="E477" s="40">
        <v>11</v>
      </c>
      <c r="F477" s="50">
        <v>340.34653465346503</v>
      </c>
    </row>
    <row r="478" spans="1:6" x14ac:dyDescent="0.3">
      <c r="A478" s="8" t="s">
        <v>1075</v>
      </c>
      <c r="B478" s="11" t="s">
        <v>1076</v>
      </c>
      <c r="C478" s="43" t="s">
        <v>1052</v>
      </c>
      <c r="D478" s="17">
        <v>2627</v>
      </c>
      <c r="E478" s="40">
        <v>6</v>
      </c>
      <c r="F478" s="50">
        <v>228.397411496003</v>
      </c>
    </row>
    <row r="479" spans="1:6" x14ac:dyDescent="0.3">
      <c r="A479" s="8" t="s">
        <v>1077</v>
      </c>
      <c r="B479" s="11" t="s">
        <v>1078</v>
      </c>
      <c r="C479" s="43" t="s">
        <v>1052</v>
      </c>
      <c r="D479" s="17">
        <v>2726</v>
      </c>
      <c r="E479" s="40">
        <v>6</v>
      </c>
      <c r="F479" s="50">
        <v>220.10271460014701</v>
      </c>
    </row>
    <row r="480" spans="1:6" x14ac:dyDescent="0.3">
      <c r="A480" s="8" t="s">
        <v>1079</v>
      </c>
      <c r="B480" s="11" t="s">
        <v>1080</v>
      </c>
      <c r="C480" s="43" t="s">
        <v>1052</v>
      </c>
      <c r="D480" s="17">
        <v>5037</v>
      </c>
      <c r="E480" s="40">
        <v>17</v>
      </c>
      <c r="F480" s="50">
        <v>337.50248163589401</v>
      </c>
    </row>
    <row r="481" spans="1:6" x14ac:dyDescent="0.3">
      <c r="A481" s="8" t="s">
        <v>1081</v>
      </c>
      <c r="B481" s="11" t="s">
        <v>1082</v>
      </c>
      <c r="C481" s="43" t="s">
        <v>1052</v>
      </c>
      <c r="D481" s="17">
        <v>3681</v>
      </c>
      <c r="E481" s="40">
        <v>12</v>
      </c>
      <c r="F481" s="50">
        <v>325.99837000815</v>
      </c>
    </row>
    <row r="482" spans="1:6" x14ac:dyDescent="0.3">
      <c r="A482" s="8" t="s">
        <v>1083</v>
      </c>
      <c r="B482" s="11" t="s">
        <v>1084</v>
      </c>
      <c r="C482" s="43" t="s">
        <v>1052</v>
      </c>
      <c r="D482" s="17">
        <v>4611</v>
      </c>
      <c r="E482" s="40">
        <v>29</v>
      </c>
      <c r="F482" s="50">
        <v>628.93081761006295</v>
      </c>
    </row>
    <row r="483" spans="1:6" x14ac:dyDescent="0.3">
      <c r="A483" s="8" t="s">
        <v>1085</v>
      </c>
      <c r="B483" s="11" t="s">
        <v>1086</v>
      </c>
      <c r="C483" s="43" t="s">
        <v>1052</v>
      </c>
      <c r="D483" s="17">
        <v>3305</v>
      </c>
      <c r="E483" s="40">
        <v>11</v>
      </c>
      <c r="F483" s="50">
        <v>332.82904689863801</v>
      </c>
    </row>
    <row r="484" spans="1:6" x14ac:dyDescent="0.3">
      <c r="A484" s="8" t="s">
        <v>1087</v>
      </c>
      <c r="B484" s="11" t="s">
        <v>1088</v>
      </c>
      <c r="C484" s="43" t="s">
        <v>1052</v>
      </c>
      <c r="D484" s="17">
        <v>4646</v>
      </c>
      <c r="E484" s="40">
        <v>14</v>
      </c>
      <c r="F484" s="50">
        <v>301.334481274214</v>
      </c>
    </row>
    <row r="485" spans="1:6" x14ac:dyDescent="0.3">
      <c r="A485" s="8" t="s">
        <v>1089</v>
      </c>
      <c r="B485" s="11" t="s">
        <v>1090</v>
      </c>
      <c r="C485" s="43" t="s">
        <v>1052</v>
      </c>
      <c r="D485" s="17">
        <v>3439</v>
      </c>
      <c r="E485" s="40">
        <v>21</v>
      </c>
      <c r="F485" s="50">
        <v>610.64262867112495</v>
      </c>
    </row>
    <row r="486" spans="1:6" x14ac:dyDescent="0.3">
      <c r="A486" s="8" t="s">
        <v>1091</v>
      </c>
      <c r="B486" s="11" t="s">
        <v>1092</v>
      </c>
      <c r="C486" s="43" t="s">
        <v>1052</v>
      </c>
      <c r="D486" s="17">
        <v>3633</v>
      </c>
      <c r="E486" s="40">
        <v>15</v>
      </c>
      <c r="F486" s="50">
        <v>412.88191577208897</v>
      </c>
    </row>
    <row r="487" spans="1:6" x14ac:dyDescent="0.3">
      <c r="A487" s="8" t="s">
        <v>1093</v>
      </c>
      <c r="B487" s="11" t="s">
        <v>1094</v>
      </c>
      <c r="C487" s="43" t="s">
        <v>1052</v>
      </c>
      <c r="D487" s="17">
        <v>2910</v>
      </c>
      <c r="E487" s="40">
        <v>27</v>
      </c>
      <c r="F487" s="50">
        <v>927.83505154639204</v>
      </c>
    </row>
    <row r="488" spans="1:6" x14ac:dyDescent="0.3">
      <c r="A488" s="8" t="s">
        <v>1095</v>
      </c>
      <c r="B488" s="11" t="s">
        <v>1096</v>
      </c>
      <c r="C488" s="43" t="s">
        <v>1052</v>
      </c>
      <c r="D488" s="17">
        <v>2697</v>
      </c>
      <c r="E488" s="40">
        <v>7</v>
      </c>
      <c r="F488" s="50">
        <v>259.54764553207298</v>
      </c>
    </row>
    <row r="489" spans="1:6" x14ac:dyDescent="0.3">
      <c r="A489" s="8" t="s">
        <v>1097</v>
      </c>
      <c r="B489" s="11" t="s">
        <v>1098</v>
      </c>
      <c r="C489" s="43" t="s">
        <v>1052</v>
      </c>
      <c r="D489" s="17">
        <v>2693</v>
      </c>
      <c r="E489" s="40">
        <v>12</v>
      </c>
      <c r="F489" s="50">
        <v>445.59970293353098</v>
      </c>
    </row>
    <row r="490" spans="1:6" x14ac:dyDescent="0.3">
      <c r="A490" s="8" t="s">
        <v>1099</v>
      </c>
      <c r="B490" s="11" t="s">
        <v>1100</v>
      </c>
      <c r="C490" s="43" t="s">
        <v>1052</v>
      </c>
      <c r="D490" s="17">
        <v>3701</v>
      </c>
      <c r="E490" s="40">
        <v>5</v>
      </c>
      <c r="F490" s="50">
        <v>135.098621994056</v>
      </c>
    </row>
    <row r="491" spans="1:6" x14ac:dyDescent="0.3">
      <c r="A491" s="8" t="s">
        <v>1101</v>
      </c>
      <c r="B491" s="11" t="s">
        <v>1102</v>
      </c>
      <c r="C491" s="43" t="s">
        <v>1052</v>
      </c>
      <c r="D491" s="17">
        <v>3067</v>
      </c>
      <c r="E491" s="40">
        <v>6</v>
      </c>
      <c r="F491" s="50">
        <v>195.63090968373001</v>
      </c>
    </row>
    <row r="492" spans="1:6" x14ac:dyDescent="0.3">
      <c r="A492" s="8" t="s">
        <v>1103</v>
      </c>
      <c r="B492" s="11" t="s">
        <v>1104</v>
      </c>
      <c r="C492" s="43" t="s">
        <v>1052</v>
      </c>
      <c r="D492" s="17">
        <v>2474</v>
      </c>
      <c r="E492" s="40">
        <v>5</v>
      </c>
      <c r="F492" s="50">
        <v>202.10185933710599</v>
      </c>
    </row>
    <row r="493" spans="1:6" x14ac:dyDescent="0.3">
      <c r="A493" s="8" t="s">
        <v>1105</v>
      </c>
      <c r="B493" s="11" t="s">
        <v>1106</v>
      </c>
      <c r="C493" s="43" t="s">
        <v>1052</v>
      </c>
      <c r="D493" s="17">
        <v>4745</v>
      </c>
      <c r="E493" s="40">
        <v>15</v>
      </c>
      <c r="F493" s="50">
        <v>316.12223393045298</v>
      </c>
    </row>
    <row r="494" spans="1:6" x14ac:dyDescent="0.3">
      <c r="A494" s="8" t="s">
        <v>1107</v>
      </c>
      <c r="B494" s="11" t="s">
        <v>1108</v>
      </c>
      <c r="C494" s="43" t="s">
        <v>1052</v>
      </c>
      <c r="D494" s="17">
        <v>4962</v>
      </c>
      <c r="E494" s="40">
        <v>3</v>
      </c>
      <c r="F494" s="50">
        <v>60.459492140266001</v>
      </c>
    </row>
    <row r="495" spans="1:6" x14ac:dyDescent="0.3">
      <c r="A495" s="8" t="s">
        <v>1109</v>
      </c>
      <c r="B495" s="11" t="s">
        <v>1110</v>
      </c>
      <c r="C495" s="43" t="s">
        <v>1052</v>
      </c>
      <c r="D495" s="17">
        <v>4128</v>
      </c>
      <c r="E495" s="40">
        <v>11</v>
      </c>
      <c r="F495" s="50">
        <v>266.47286821705399</v>
      </c>
    </row>
    <row r="496" spans="1:6" x14ac:dyDescent="0.3">
      <c r="A496" s="8" t="s">
        <v>1111</v>
      </c>
      <c r="B496" s="11" t="s">
        <v>1112</v>
      </c>
      <c r="C496" s="43" t="s">
        <v>1052</v>
      </c>
      <c r="D496" s="17">
        <v>5271</v>
      </c>
      <c r="E496" s="40">
        <v>11</v>
      </c>
      <c r="F496" s="50">
        <v>208.689053310567</v>
      </c>
    </row>
    <row r="497" spans="1:6" x14ac:dyDescent="0.3">
      <c r="A497" s="8" t="s">
        <v>1113</v>
      </c>
      <c r="B497" s="11" t="s">
        <v>1114</v>
      </c>
      <c r="C497" s="43" t="s">
        <v>1052</v>
      </c>
      <c r="D497" s="17">
        <v>3891</v>
      </c>
      <c r="E497" s="40">
        <v>14</v>
      </c>
      <c r="F497" s="50">
        <v>359.804677460807</v>
      </c>
    </row>
    <row r="498" spans="1:6" x14ac:dyDescent="0.3">
      <c r="A498" s="8" t="s">
        <v>1115</v>
      </c>
      <c r="B498" s="11" t="s">
        <v>1116</v>
      </c>
      <c r="C498" s="43" t="s">
        <v>1052</v>
      </c>
      <c r="D498" s="17">
        <v>3242</v>
      </c>
      <c r="E498" s="40">
        <v>11</v>
      </c>
      <c r="F498" s="50">
        <v>339.29673041332501</v>
      </c>
    </row>
    <row r="499" spans="1:6" x14ac:dyDescent="0.3">
      <c r="A499" s="8" t="s">
        <v>1117</v>
      </c>
      <c r="B499" s="11" t="s">
        <v>1118</v>
      </c>
      <c r="C499" s="43" t="s">
        <v>1052</v>
      </c>
      <c r="D499" s="17">
        <v>3281</v>
      </c>
      <c r="E499" s="40">
        <v>12</v>
      </c>
      <c r="F499" s="50">
        <v>365.74215178299301</v>
      </c>
    </row>
    <row r="500" spans="1:6" x14ac:dyDescent="0.3">
      <c r="A500" s="8" t="s">
        <v>1119</v>
      </c>
      <c r="B500" s="11" t="s">
        <v>1120</v>
      </c>
      <c r="C500" s="43" t="s">
        <v>1052</v>
      </c>
      <c r="D500" s="17">
        <v>4647</v>
      </c>
      <c r="E500" s="40">
        <v>13</v>
      </c>
      <c r="F500" s="50">
        <v>279.75037658704503</v>
      </c>
    </row>
    <row r="501" spans="1:6" x14ac:dyDescent="0.3">
      <c r="A501" s="8" t="s">
        <v>1121</v>
      </c>
      <c r="B501" s="11" t="s">
        <v>1122</v>
      </c>
      <c r="C501" s="43" t="s">
        <v>1052</v>
      </c>
      <c r="D501" s="17">
        <v>2988</v>
      </c>
      <c r="E501" s="40">
        <v>7</v>
      </c>
      <c r="F501" s="50">
        <v>234.27041499330701</v>
      </c>
    </row>
    <row r="502" spans="1:6" x14ac:dyDescent="0.3">
      <c r="A502" s="8" t="s">
        <v>1123</v>
      </c>
      <c r="B502" s="11" t="s">
        <v>1124</v>
      </c>
      <c r="C502" s="43" t="s">
        <v>1052</v>
      </c>
      <c r="D502" s="17">
        <v>4142</v>
      </c>
      <c r="E502" s="40">
        <v>9</v>
      </c>
      <c r="F502" s="50">
        <v>217.28633510381499</v>
      </c>
    </row>
    <row r="503" spans="1:6" x14ac:dyDescent="0.3">
      <c r="A503" s="10" t="s">
        <v>1125</v>
      </c>
      <c r="B503" s="11" t="s">
        <v>1126</v>
      </c>
      <c r="C503" s="43" t="s">
        <v>1052</v>
      </c>
      <c r="D503" s="17">
        <v>3605</v>
      </c>
      <c r="E503" s="39">
        <v>9</v>
      </c>
      <c r="F503" s="49">
        <v>249.65325936199699</v>
      </c>
    </row>
    <row r="504" spans="1:6" x14ac:dyDescent="0.3">
      <c r="A504" s="8" t="s">
        <v>1127</v>
      </c>
      <c r="B504" s="11" t="s">
        <v>1128</v>
      </c>
      <c r="C504" s="43" t="s">
        <v>1052</v>
      </c>
      <c r="D504" s="17">
        <v>4208</v>
      </c>
      <c r="E504" s="40">
        <v>11</v>
      </c>
      <c r="F504" s="50">
        <v>261.40684410646401</v>
      </c>
    </row>
    <row r="505" spans="1:6" x14ac:dyDescent="0.3">
      <c r="A505" s="8" t="s">
        <v>1129</v>
      </c>
      <c r="B505" s="11" t="s">
        <v>1130</v>
      </c>
      <c r="C505" s="43" t="s">
        <v>1052</v>
      </c>
      <c r="D505" s="17">
        <v>3086</v>
      </c>
      <c r="E505" s="40">
        <v>10</v>
      </c>
      <c r="F505" s="50">
        <v>324.04406999351897</v>
      </c>
    </row>
    <row r="506" spans="1:6" x14ac:dyDescent="0.3">
      <c r="A506" s="8" t="s">
        <v>1131</v>
      </c>
      <c r="B506" s="11" t="s">
        <v>1132</v>
      </c>
      <c r="C506" s="43" t="s">
        <v>1052</v>
      </c>
      <c r="D506" s="17">
        <v>3021</v>
      </c>
      <c r="E506" s="40">
        <v>10</v>
      </c>
      <c r="F506" s="50">
        <v>331.01621979477</v>
      </c>
    </row>
    <row r="507" spans="1:6" x14ac:dyDescent="0.3">
      <c r="A507" s="8" t="s">
        <v>1133</v>
      </c>
      <c r="B507" s="11" t="s">
        <v>1134</v>
      </c>
      <c r="C507" s="43" t="s">
        <v>1052</v>
      </c>
      <c r="D507" s="17">
        <v>5174</v>
      </c>
      <c r="E507" s="40">
        <v>11</v>
      </c>
      <c r="F507" s="50">
        <v>212.60146888287599</v>
      </c>
    </row>
    <row r="508" spans="1:6" x14ac:dyDescent="0.3">
      <c r="A508" s="8" t="s">
        <v>1135</v>
      </c>
      <c r="B508" s="11" t="s">
        <v>1136</v>
      </c>
      <c r="C508" s="43" t="s">
        <v>1137</v>
      </c>
      <c r="D508" s="17">
        <v>3129</v>
      </c>
      <c r="E508" s="40">
        <v>18</v>
      </c>
      <c r="F508" s="50">
        <v>575.26366251198499</v>
      </c>
    </row>
    <row r="509" spans="1:6" x14ac:dyDescent="0.3">
      <c r="A509" s="8" t="s">
        <v>1138</v>
      </c>
      <c r="B509" s="11" t="s">
        <v>1139</v>
      </c>
      <c r="C509" s="43" t="s">
        <v>1137</v>
      </c>
      <c r="D509" s="17">
        <v>3976</v>
      </c>
      <c r="E509" s="40">
        <v>14</v>
      </c>
      <c r="F509" s="50">
        <v>352.11267605633799</v>
      </c>
    </row>
    <row r="510" spans="1:6" x14ac:dyDescent="0.3">
      <c r="A510" s="8" t="s">
        <v>1140</v>
      </c>
      <c r="B510" s="11" t="s">
        <v>1141</v>
      </c>
      <c r="C510" s="43" t="s">
        <v>1137</v>
      </c>
      <c r="D510" s="17">
        <v>3670</v>
      </c>
      <c r="E510" s="40">
        <v>10</v>
      </c>
      <c r="F510" s="50">
        <v>272.47956403269802</v>
      </c>
    </row>
    <row r="511" spans="1:6" x14ac:dyDescent="0.3">
      <c r="A511" s="8" t="s">
        <v>1142</v>
      </c>
      <c r="B511" s="11" t="s">
        <v>1143</v>
      </c>
      <c r="C511" s="43" t="s">
        <v>1137</v>
      </c>
      <c r="D511" s="17">
        <v>3673</v>
      </c>
      <c r="E511" s="40">
        <v>7</v>
      </c>
      <c r="F511" s="50">
        <v>190.57990743261601</v>
      </c>
    </row>
    <row r="512" spans="1:6" x14ac:dyDescent="0.3">
      <c r="A512" s="8" t="s">
        <v>1144</v>
      </c>
      <c r="B512" s="11" t="s">
        <v>1145</v>
      </c>
      <c r="C512" s="43" t="s">
        <v>1137</v>
      </c>
      <c r="D512" s="17">
        <v>2856</v>
      </c>
      <c r="E512" s="40"/>
      <c r="F512" s="50"/>
    </row>
    <row r="513" spans="1:6" x14ac:dyDescent="0.3">
      <c r="A513" s="8" t="s">
        <v>1146</v>
      </c>
      <c r="B513" s="11" t="s">
        <v>1147</v>
      </c>
      <c r="C513" s="43" t="s">
        <v>1137</v>
      </c>
      <c r="D513" s="17">
        <v>4267</v>
      </c>
      <c r="E513" s="40">
        <v>10</v>
      </c>
      <c r="F513" s="50">
        <v>234.356690883525</v>
      </c>
    </row>
    <row r="514" spans="1:6" x14ac:dyDescent="0.3">
      <c r="A514" s="8" t="s">
        <v>1148</v>
      </c>
      <c r="B514" s="11" t="s">
        <v>1149</v>
      </c>
      <c r="C514" s="43" t="s">
        <v>1137</v>
      </c>
      <c r="D514" s="17">
        <v>3715</v>
      </c>
      <c r="E514" s="40">
        <v>7</v>
      </c>
      <c r="F514" s="50">
        <v>188.42530282638</v>
      </c>
    </row>
    <row r="515" spans="1:6" x14ac:dyDescent="0.3">
      <c r="A515" s="8" t="s">
        <v>1150</v>
      </c>
      <c r="B515" s="11" t="s">
        <v>1151</v>
      </c>
      <c r="C515" s="43" t="s">
        <v>1137</v>
      </c>
      <c r="D515" s="17">
        <v>3659</v>
      </c>
      <c r="E515" s="40">
        <v>7</v>
      </c>
      <c r="F515" s="50">
        <v>191.30910084722601</v>
      </c>
    </row>
    <row r="516" spans="1:6" x14ac:dyDescent="0.3">
      <c r="A516" s="8" t="s">
        <v>1152</v>
      </c>
      <c r="B516" s="11" t="s">
        <v>1153</v>
      </c>
      <c r="C516" s="43" t="s">
        <v>1137</v>
      </c>
      <c r="D516" s="17">
        <v>4611</v>
      </c>
      <c r="E516" s="40">
        <v>15</v>
      </c>
      <c r="F516" s="50">
        <v>325.30904359141198</v>
      </c>
    </row>
    <row r="517" spans="1:6" x14ac:dyDescent="0.3">
      <c r="A517" s="8" t="s">
        <v>1154</v>
      </c>
      <c r="B517" s="11" t="s">
        <v>1155</v>
      </c>
      <c r="C517" s="43" t="s">
        <v>1137</v>
      </c>
      <c r="D517" s="17">
        <v>3130</v>
      </c>
      <c r="E517" s="40">
        <v>9</v>
      </c>
      <c r="F517" s="50">
        <v>287.53993610223603</v>
      </c>
    </row>
    <row r="518" spans="1:6" x14ac:dyDescent="0.3">
      <c r="A518" s="8" t="s">
        <v>1156</v>
      </c>
      <c r="B518" s="11" t="s">
        <v>1157</v>
      </c>
      <c r="C518" s="43" t="s">
        <v>1137</v>
      </c>
      <c r="D518" s="17">
        <v>3306</v>
      </c>
      <c r="E518" s="40">
        <v>8</v>
      </c>
      <c r="F518" s="50">
        <v>241.98427102238401</v>
      </c>
    </row>
    <row r="519" spans="1:6" x14ac:dyDescent="0.3">
      <c r="A519" s="8" t="s">
        <v>1158</v>
      </c>
      <c r="B519" s="11" t="s">
        <v>1159</v>
      </c>
      <c r="C519" s="43" t="s">
        <v>1137</v>
      </c>
      <c r="D519" s="17">
        <v>3000</v>
      </c>
      <c r="E519" s="40">
        <v>5</v>
      </c>
      <c r="F519" s="50">
        <v>166.666666666667</v>
      </c>
    </row>
    <row r="520" spans="1:6" x14ac:dyDescent="0.3">
      <c r="A520" s="8" t="s">
        <v>1160</v>
      </c>
      <c r="B520" s="11" t="s">
        <v>1161</v>
      </c>
      <c r="C520" s="43" t="s">
        <v>1137</v>
      </c>
      <c r="D520" s="17">
        <v>5261</v>
      </c>
      <c r="E520" s="40">
        <v>25</v>
      </c>
      <c r="F520" s="50">
        <v>475.19482988025101</v>
      </c>
    </row>
    <row r="521" spans="1:6" x14ac:dyDescent="0.3">
      <c r="A521" s="8" t="s">
        <v>1162</v>
      </c>
      <c r="B521" s="11" t="s">
        <v>1163</v>
      </c>
      <c r="C521" s="43" t="s">
        <v>1137</v>
      </c>
      <c r="D521" s="17">
        <v>6154</v>
      </c>
      <c r="E521" s="40">
        <v>6</v>
      </c>
      <c r="F521" s="50">
        <v>97.497562560936004</v>
      </c>
    </row>
    <row r="522" spans="1:6" x14ac:dyDescent="0.3">
      <c r="A522" s="8" t="s">
        <v>1164</v>
      </c>
      <c r="B522" s="11" t="s">
        <v>1165</v>
      </c>
      <c r="C522" s="43" t="s">
        <v>1137</v>
      </c>
      <c r="D522" s="17">
        <v>2892</v>
      </c>
      <c r="E522" s="40">
        <v>4</v>
      </c>
      <c r="F522" s="50">
        <v>138.312586445367</v>
      </c>
    </row>
    <row r="523" spans="1:6" x14ac:dyDescent="0.3">
      <c r="A523" s="8" t="s">
        <v>1166</v>
      </c>
      <c r="B523" s="11" t="s">
        <v>1167</v>
      </c>
      <c r="C523" s="43" t="s">
        <v>1137</v>
      </c>
      <c r="D523" s="17">
        <v>3841</v>
      </c>
      <c r="E523" s="40">
        <v>4</v>
      </c>
      <c r="F523" s="50">
        <v>104.13954699297101</v>
      </c>
    </row>
    <row r="524" spans="1:6" x14ac:dyDescent="0.3">
      <c r="A524" s="8" t="s">
        <v>1168</v>
      </c>
      <c r="B524" s="11" t="s">
        <v>1169</v>
      </c>
      <c r="C524" s="43" t="s">
        <v>1137</v>
      </c>
      <c r="D524" s="17">
        <v>2820</v>
      </c>
      <c r="E524" s="40">
        <v>4</v>
      </c>
      <c r="F524" s="50">
        <v>141.84397163120599</v>
      </c>
    </row>
    <row r="525" spans="1:6" x14ac:dyDescent="0.3">
      <c r="A525" s="8" t="s">
        <v>1170</v>
      </c>
      <c r="B525" s="11" t="s">
        <v>1171</v>
      </c>
      <c r="C525" s="43" t="s">
        <v>1137</v>
      </c>
      <c r="D525" s="17">
        <v>3977</v>
      </c>
      <c r="E525" s="40">
        <v>1</v>
      </c>
      <c r="F525" s="50">
        <v>25.144581342720599</v>
      </c>
    </row>
    <row r="526" spans="1:6" x14ac:dyDescent="0.3">
      <c r="A526" s="8" t="s">
        <v>1172</v>
      </c>
      <c r="B526" s="11" t="s">
        <v>1173</v>
      </c>
      <c r="C526" s="43" t="s">
        <v>1137</v>
      </c>
      <c r="D526" s="17">
        <v>3498</v>
      </c>
      <c r="E526" s="40">
        <v>2</v>
      </c>
      <c r="F526" s="50">
        <v>57.175528873642101</v>
      </c>
    </row>
    <row r="527" spans="1:6" x14ac:dyDescent="0.3">
      <c r="A527" s="8" t="s">
        <v>1174</v>
      </c>
      <c r="B527" s="11" t="s">
        <v>1175</v>
      </c>
      <c r="C527" s="43" t="s">
        <v>1137</v>
      </c>
      <c r="D527" s="17">
        <v>3609</v>
      </c>
      <c r="E527" s="40">
        <v>1</v>
      </c>
      <c r="F527" s="50">
        <v>27.708506511498999</v>
      </c>
    </row>
    <row r="528" spans="1:6" x14ac:dyDescent="0.3">
      <c r="A528" s="8" t="s">
        <v>1176</v>
      </c>
      <c r="B528" s="11" t="s">
        <v>1177</v>
      </c>
      <c r="C528" s="43" t="s">
        <v>1137</v>
      </c>
      <c r="D528" s="17">
        <v>2506</v>
      </c>
      <c r="E528" s="40">
        <v>4</v>
      </c>
      <c r="F528" s="50">
        <v>159.61691939345599</v>
      </c>
    </row>
    <row r="529" spans="1:6" x14ac:dyDescent="0.3">
      <c r="A529" s="8" t="s">
        <v>1178</v>
      </c>
      <c r="B529" s="11" t="s">
        <v>1179</v>
      </c>
      <c r="C529" s="43" t="s">
        <v>1137</v>
      </c>
      <c r="D529" s="17">
        <v>3008</v>
      </c>
      <c r="E529" s="40">
        <v>8</v>
      </c>
      <c r="F529" s="50">
        <v>265.95744680851101</v>
      </c>
    </row>
    <row r="530" spans="1:6" x14ac:dyDescent="0.3">
      <c r="A530" s="10" t="s">
        <v>1180</v>
      </c>
      <c r="B530" s="11" t="s">
        <v>1181</v>
      </c>
      <c r="C530" s="43" t="s">
        <v>1137</v>
      </c>
      <c r="D530" s="17">
        <v>3048</v>
      </c>
      <c r="E530" s="38">
        <v>8</v>
      </c>
      <c r="F530" s="47">
        <v>262.46719160104999</v>
      </c>
    </row>
    <row r="531" spans="1:6" x14ac:dyDescent="0.3">
      <c r="A531" s="8" t="s">
        <v>1182</v>
      </c>
      <c r="B531" s="11" t="s">
        <v>1183</v>
      </c>
      <c r="C531" s="43" t="s">
        <v>1137</v>
      </c>
      <c r="D531" s="17">
        <v>3413</v>
      </c>
      <c r="E531" s="40">
        <v>9</v>
      </c>
      <c r="F531" s="50">
        <v>263.69762672135897</v>
      </c>
    </row>
    <row r="532" spans="1:6" x14ac:dyDescent="0.3">
      <c r="A532" s="8" t="s">
        <v>1184</v>
      </c>
      <c r="B532" s="11" t="s">
        <v>1185</v>
      </c>
      <c r="C532" s="43" t="s">
        <v>1137</v>
      </c>
      <c r="D532" s="17">
        <v>3897</v>
      </c>
      <c r="E532" s="40">
        <v>9</v>
      </c>
      <c r="F532" s="50">
        <v>230.94688221709001</v>
      </c>
    </row>
    <row r="533" spans="1:6" x14ac:dyDescent="0.3">
      <c r="A533" s="8" t="s">
        <v>1186</v>
      </c>
      <c r="B533" s="11" t="s">
        <v>1187</v>
      </c>
      <c r="C533" s="43" t="s">
        <v>1137</v>
      </c>
      <c r="D533" s="17">
        <v>3111</v>
      </c>
      <c r="E533" s="40">
        <v>2</v>
      </c>
      <c r="F533" s="50">
        <v>64.288010286081601</v>
      </c>
    </row>
    <row r="534" spans="1:6" x14ac:dyDescent="0.3">
      <c r="A534" s="8" t="s">
        <v>1188</v>
      </c>
      <c r="B534" s="11" t="s">
        <v>1189</v>
      </c>
      <c r="C534" s="43" t="s">
        <v>1137</v>
      </c>
      <c r="D534" s="17">
        <v>2807</v>
      </c>
      <c r="E534" s="40">
        <v>8</v>
      </c>
      <c r="F534" s="50">
        <v>285.00178126113298</v>
      </c>
    </row>
    <row r="535" spans="1:6" x14ac:dyDescent="0.3">
      <c r="A535" s="8" t="s">
        <v>1190</v>
      </c>
      <c r="B535" s="11" t="s">
        <v>1191</v>
      </c>
      <c r="C535" s="43" t="s">
        <v>1137</v>
      </c>
      <c r="D535" s="17">
        <v>2566</v>
      </c>
      <c r="E535" s="40">
        <v>2</v>
      </c>
      <c r="F535" s="50">
        <v>77.942322681215899</v>
      </c>
    </row>
    <row r="536" spans="1:6" x14ac:dyDescent="0.3">
      <c r="A536" s="8" t="s">
        <v>1192</v>
      </c>
      <c r="B536" s="11" t="s">
        <v>1193</v>
      </c>
      <c r="C536" s="43" t="s">
        <v>1137</v>
      </c>
      <c r="D536" s="17">
        <v>4340</v>
      </c>
      <c r="E536" s="40">
        <v>8</v>
      </c>
      <c r="F536" s="50">
        <v>184.331797235023</v>
      </c>
    </row>
    <row r="537" spans="1:6" x14ac:dyDescent="0.3">
      <c r="A537" s="8" t="s">
        <v>1194</v>
      </c>
      <c r="B537" s="11" t="s">
        <v>1195</v>
      </c>
      <c r="C537" s="43" t="s">
        <v>1137</v>
      </c>
      <c r="D537" s="17">
        <v>2542</v>
      </c>
      <c r="E537" s="40">
        <v>5</v>
      </c>
      <c r="F537" s="50">
        <v>196.69551534224999</v>
      </c>
    </row>
    <row r="538" spans="1:6" x14ac:dyDescent="0.3">
      <c r="A538" s="8" t="s">
        <v>1196</v>
      </c>
      <c r="B538" s="11" t="s">
        <v>1197</v>
      </c>
      <c r="C538" s="43" t="s">
        <v>1137</v>
      </c>
      <c r="D538" s="17">
        <v>3512</v>
      </c>
      <c r="E538" s="40">
        <v>12</v>
      </c>
      <c r="F538" s="50">
        <v>341.68564920273298</v>
      </c>
    </row>
    <row r="539" spans="1:6" x14ac:dyDescent="0.3">
      <c r="A539" s="8" t="s">
        <v>1198</v>
      </c>
      <c r="B539" s="11" t="s">
        <v>1199</v>
      </c>
      <c r="C539" s="43" t="s">
        <v>1137</v>
      </c>
      <c r="D539" s="17">
        <v>3413</v>
      </c>
      <c r="E539" s="40">
        <v>8</v>
      </c>
      <c r="F539" s="50">
        <v>234.39789041898601</v>
      </c>
    </row>
    <row r="540" spans="1:6" x14ac:dyDescent="0.3">
      <c r="A540" s="8" t="s">
        <v>1200</v>
      </c>
      <c r="B540" s="11" t="s">
        <v>1201</v>
      </c>
      <c r="C540" s="43" t="s">
        <v>1137</v>
      </c>
      <c r="D540" s="17">
        <v>3071</v>
      </c>
      <c r="E540" s="40">
        <v>8</v>
      </c>
      <c r="F540" s="50">
        <v>260.501465320742</v>
      </c>
    </row>
    <row r="541" spans="1:6" x14ac:dyDescent="0.3">
      <c r="A541" s="8" t="s">
        <v>1202</v>
      </c>
      <c r="B541" s="11" t="s">
        <v>1203</v>
      </c>
      <c r="C541" s="43" t="s">
        <v>1137</v>
      </c>
      <c r="D541" s="17">
        <v>5053</v>
      </c>
      <c r="E541" s="40">
        <v>23</v>
      </c>
      <c r="F541" s="50">
        <v>455.175143479121</v>
      </c>
    </row>
    <row r="542" spans="1:6" x14ac:dyDescent="0.3">
      <c r="A542" s="8" t="s">
        <v>1204</v>
      </c>
      <c r="B542" s="11" t="s">
        <v>1205</v>
      </c>
      <c r="C542" s="43" t="s">
        <v>1137</v>
      </c>
      <c r="D542" s="17">
        <v>2663</v>
      </c>
      <c r="E542" s="40">
        <v>8</v>
      </c>
      <c r="F542" s="50">
        <v>300.41306796845703</v>
      </c>
    </row>
    <row r="543" spans="1:6" x14ac:dyDescent="0.3">
      <c r="A543" s="8" t="s">
        <v>1206</v>
      </c>
      <c r="B543" s="11" t="s">
        <v>1207</v>
      </c>
      <c r="C543" s="43" t="s">
        <v>1137</v>
      </c>
      <c r="D543" s="17">
        <v>3928</v>
      </c>
      <c r="E543" s="40">
        <v>9</v>
      </c>
      <c r="F543" s="50">
        <v>229.12423625254601</v>
      </c>
    </row>
    <row r="544" spans="1:6" x14ac:dyDescent="0.3">
      <c r="A544" s="8" t="s">
        <v>1208</v>
      </c>
      <c r="B544" s="11" t="s">
        <v>1209</v>
      </c>
      <c r="C544" s="43" t="s">
        <v>1137</v>
      </c>
      <c r="D544" s="17">
        <v>2790</v>
      </c>
      <c r="E544" s="40">
        <v>8</v>
      </c>
      <c r="F544" s="50">
        <v>286.73835125447999</v>
      </c>
    </row>
    <row r="545" spans="1:6" x14ac:dyDescent="0.3">
      <c r="A545" s="8" t="s">
        <v>1210</v>
      </c>
      <c r="B545" s="11" t="s">
        <v>1211</v>
      </c>
      <c r="C545" s="43" t="s">
        <v>1137</v>
      </c>
      <c r="D545" s="17">
        <v>2932</v>
      </c>
      <c r="E545" s="40">
        <v>4</v>
      </c>
      <c r="F545" s="50">
        <v>136.42564802182801</v>
      </c>
    </row>
    <row r="546" spans="1:6" x14ac:dyDescent="0.3">
      <c r="A546" s="8" t="s">
        <v>1212</v>
      </c>
      <c r="B546" s="11" t="s">
        <v>1213</v>
      </c>
      <c r="C546" s="43" t="s">
        <v>1137</v>
      </c>
      <c r="D546" s="17">
        <v>6370</v>
      </c>
      <c r="E546" s="40">
        <v>25</v>
      </c>
      <c r="F546" s="50">
        <v>392.46467817896399</v>
      </c>
    </row>
    <row r="547" spans="1:6" x14ac:dyDescent="0.3">
      <c r="A547" s="8" t="s">
        <v>1214</v>
      </c>
      <c r="B547" s="11" t="s">
        <v>1215</v>
      </c>
      <c r="C547" s="43" t="s">
        <v>1137</v>
      </c>
      <c r="D547" s="17">
        <v>4402</v>
      </c>
      <c r="E547" s="40">
        <v>8</v>
      </c>
      <c r="F547" s="50">
        <v>181.73557473875499</v>
      </c>
    </row>
    <row r="548" spans="1:6" x14ac:dyDescent="0.3">
      <c r="A548" s="8" t="s">
        <v>1216</v>
      </c>
      <c r="B548" s="11" t="s">
        <v>1217</v>
      </c>
      <c r="C548" s="43" t="s">
        <v>1137</v>
      </c>
      <c r="D548" s="17">
        <v>3155</v>
      </c>
      <c r="E548" s="40">
        <v>15</v>
      </c>
      <c r="F548" s="50">
        <v>475.43581616481799</v>
      </c>
    </row>
    <row r="549" spans="1:6" x14ac:dyDescent="0.3">
      <c r="A549" s="8" t="s">
        <v>1218</v>
      </c>
      <c r="B549" s="11" t="s">
        <v>1219</v>
      </c>
      <c r="C549" s="43" t="s">
        <v>1137</v>
      </c>
      <c r="D549" s="17">
        <v>3639</v>
      </c>
      <c r="E549" s="40">
        <v>2</v>
      </c>
      <c r="F549" s="50">
        <v>54.960153888430902</v>
      </c>
    </row>
    <row r="550" spans="1:6" x14ac:dyDescent="0.3">
      <c r="A550" s="8" t="s">
        <v>1220</v>
      </c>
      <c r="B550" s="11" t="s">
        <v>1221</v>
      </c>
      <c r="C550" s="43" t="s">
        <v>1137</v>
      </c>
      <c r="D550" s="17">
        <v>4144</v>
      </c>
      <c r="E550" s="40">
        <v>9</v>
      </c>
      <c r="F550" s="50">
        <v>217.18146718146701</v>
      </c>
    </row>
    <row r="551" spans="1:6" x14ac:dyDescent="0.3">
      <c r="A551" s="8" t="s">
        <v>1222</v>
      </c>
      <c r="B551" s="11" t="s">
        <v>1223</v>
      </c>
      <c r="C551" s="43" t="s">
        <v>1137</v>
      </c>
      <c r="D551" s="17">
        <v>2583</v>
      </c>
      <c r="E551" s="40">
        <v>3</v>
      </c>
      <c r="F551" s="50">
        <v>116.14401858304301</v>
      </c>
    </row>
    <row r="552" spans="1:6" x14ac:dyDescent="0.3">
      <c r="A552" s="8" t="s">
        <v>1224</v>
      </c>
      <c r="B552" s="11" t="s">
        <v>1225</v>
      </c>
      <c r="C552" s="43" t="s">
        <v>1137</v>
      </c>
      <c r="D552" s="17">
        <v>2756</v>
      </c>
      <c r="E552" s="40">
        <v>9</v>
      </c>
      <c r="F552" s="50">
        <v>326.56023222060998</v>
      </c>
    </row>
    <row r="553" spans="1:6" x14ac:dyDescent="0.3">
      <c r="A553" s="8" t="s">
        <v>1226</v>
      </c>
      <c r="B553" s="11" t="s">
        <v>1227</v>
      </c>
      <c r="C553" s="43" t="s">
        <v>1137</v>
      </c>
      <c r="D553" s="17">
        <v>4533</v>
      </c>
      <c r="E553" s="40">
        <v>12</v>
      </c>
      <c r="F553" s="50">
        <v>264.72534745201898</v>
      </c>
    </row>
    <row r="554" spans="1:6" x14ac:dyDescent="0.3">
      <c r="A554" s="8" t="s">
        <v>1228</v>
      </c>
      <c r="B554" s="11" t="s">
        <v>1229</v>
      </c>
      <c r="C554" s="43" t="s">
        <v>1137</v>
      </c>
      <c r="D554" s="17">
        <v>3324</v>
      </c>
      <c r="E554" s="40">
        <v>22</v>
      </c>
      <c r="F554" s="50">
        <v>661.85318892900102</v>
      </c>
    </row>
    <row r="555" spans="1:6" x14ac:dyDescent="0.3">
      <c r="A555" s="8" t="s">
        <v>1230</v>
      </c>
      <c r="B555" s="11" t="s">
        <v>1231</v>
      </c>
      <c r="C555" s="43" t="s">
        <v>1137</v>
      </c>
      <c r="D555" s="17">
        <v>2907</v>
      </c>
      <c r="E555" s="40">
        <v>8</v>
      </c>
      <c r="F555" s="50">
        <v>275.197798417613</v>
      </c>
    </row>
    <row r="556" spans="1:6" x14ac:dyDescent="0.3">
      <c r="A556" s="8" t="s">
        <v>1232</v>
      </c>
      <c r="B556" s="11" t="s">
        <v>1233</v>
      </c>
      <c r="C556" s="43" t="s">
        <v>1137</v>
      </c>
      <c r="D556" s="17">
        <v>2853</v>
      </c>
      <c r="E556" s="40">
        <v>6</v>
      </c>
      <c r="F556" s="50">
        <v>210.30494216614099</v>
      </c>
    </row>
    <row r="557" spans="1:6" x14ac:dyDescent="0.3">
      <c r="A557" s="8" t="s">
        <v>1234</v>
      </c>
      <c r="B557" s="11" t="s">
        <v>1235</v>
      </c>
      <c r="C557" s="43" t="s">
        <v>1137</v>
      </c>
      <c r="D557" s="17">
        <v>2567</v>
      </c>
      <c r="E557" s="40">
        <v>1</v>
      </c>
      <c r="F557" s="50">
        <v>38.955979742890499</v>
      </c>
    </row>
    <row r="558" spans="1:6" x14ac:dyDescent="0.3">
      <c r="A558" s="8" t="s">
        <v>1236</v>
      </c>
      <c r="B558" s="11" t="s">
        <v>1237</v>
      </c>
      <c r="C558" s="43" t="s">
        <v>1137</v>
      </c>
      <c r="D558" s="17">
        <v>2923</v>
      </c>
      <c r="E558" s="40">
        <v>6</v>
      </c>
      <c r="F558" s="50">
        <v>205.26855969893899</v>
      </c>
    </row>
    <row r="559" spans="1:6" x14ac:dyDescent="0.3">
      <c r="A559" s="8" t="s">
        <v>1238</v>
      </c>
      <c r="B559" s="11" t="s">
        <v>1239</v>
      </c>
      <c r="C559" s="43" t="s">
        <v>1137</v>
      </c>
      <c r="D559" s="17">
        <v>3019</v>
      </c>
      <c r="E559" s="40">
        <v>4</v>
      </c>
      <c r="F559" s="50">
        <v>132.49420337860201</v>
      </c>
    </row>
    <row r="560" spans="1:6" x14ac:dyDescent="0.3">
      <c r="A560" s="8" t="s">
        <v>1240</v>
      </c>
      <c r="B560" s="11" t="s">
        <v>1241</v>
      </c>
      <c r="C560" s="43" t="s">
        <v>1137</v>
      </c>
      <c r="D560" s="17">
        <v>4755</v>
      </c>
      <c r="E560" s="40">
        <v>5</v>
      </c>
      <c r="F560" s="50">
        <v>105.15247108307</v>
      </c>
    </row>
    <row r="561" spans="1:6" x14ac:dyDescent="0.3">
      <c r="A561" s="8" t="s">
        <v>1242</v>
      </c>
      <c r="B561" s="11" t="s">
        <v>1243</v>
      </c>
      <c r="C561" s="43" t="s">
        <v>1137</v>
      </c>
      <c r="D561" s="17">
        <v>3197</v>
      </c>
      <c r="E561" s="40">
        <v>5</v>
      </c>
      <c r="F561" s="50">
        <v>156.39662183296801</v>
      </c>
    </row>
    <row r="562" spans="1:6" x14ac:dyDescent="0.3">
      <c r="A562" s="8" t="s">
        <v>1244</v>
      </c>
      <c r="B562" s="11" t="s">
        <v>1245</v>
      </c>
      <c r="C562" s="43" t="s">
        <v>1137</v>
      </c>
      <c r="D562" s="17">
        <v>5446</v>
      </c>
      <c r="E562" s="40">
        <v>7</v>
      </c>
      <c r="F562" s="50">
        <v>128.53470437018001</v>
      </c>
    </row>
    <row r="563" spans="1:6" x14ac:dyDescent="0.3">
      <c r="A563" s="8" t="s">
        <v>1246</v>
      </c>
      <c r="B563" s="11" t="s">
        <v>1247</v>
      </c>
      <c r="C563" s="43" t="s">
        <v>1137</v>
      </c>
      <c r="D563" s="17">
        <v>3727</v>
      </c>
      <c r="E563" s="40">
        <v>14</v>
      </c>
      <c r="F563" s="50">
        <v>375.63724174939603</v>
      </c>
    </row>
    <row r="564" spans="1:6" x14ac:dyDescent="0.3">
      <c r="A564" s="8" t="s">
        <v>1248</v>
      </c>
      <c r="B564" s="11" t="s">
        <v>1249</v>
      </c>
      <c r="C564" s="43" t="s">
        <v>1137</v>
      </c>
      <c r="D564" s="17">
        <v>3007</v>
      </c>
      <c r="E564" s="40">
        <v>12</v>
      </c>
      <c r="F564" s="50">
        <v>399.06883937479199</v>
      </c>
    </row>
    <row r="565" spans="1:6" x14ac:dyDescent="0.3">
      <c r="A565" s="8" t="s">
        <v>1250</v>
      </c>
      <c r="B565" s="11" t="s">
        <v>1251</v>
      </c>
      <c r="C565" s="43" t="s">
        <v>1137</v>
      </c>
      <c r="D565" s="17">
        <v>4307</v>
      </c>
      <c r="E565" s="40">
        <v>12</v>
      </c>
      <c r="F565" s="50">
        <v>278.616206175993</v>
      </c>
    </row>
    <row r="566" spans="1:6" x14ac:dyDescent="0.3">
      <c r="A566" s="8" t="s">
        <v>1252</v>
      </c>
      <c r="B566" s="11" t="s">
        <v>1253</v>
      </c>
      <c r="C566" s="43" t="s">
        <v>1137</v>
      </c>
      <c r="D566" s="17">
        <v>3722</v>
      </c>
      <c r="E566" s="40">
        <v>7</v>
      </c>
      <c r="F566" s="50">
        <v>188.07092960773801</v>
      </c>
    </row>
    <row r="567" spans="1:6" x14ac:dyDescent="0.3">
      <c r="A567" s="8" t="s">
        <v>1254</v>
      </c>
      <c r="B567" s="11" t="s">
        <v>1255</v>
      </c>
      <c r="C567" s="43" t="s">
        <v>1137</v>
      </c>
      <c r="D567" s="17">
        <v>3271</v>
      </c>
      <c r="E567" s="40">
        <v>6</v>
      </c>
      <c r="F567" s="50">
        <v>183.430143686946</v>
      </c>
    </row>
    <row r="568" spans="1:6" x14ac:dyDescent="0.3">
      <c r="A568" s="8" t="s">
        <v>1256</v>
      </c>
      <c r="B568" s="11" t="s">
        <v>1257</v>
      </c>
      <c r="C568" s="43" t="s">
        <v>1137</v>
      </c>
      <c r="D568" s="17">
        <v>4168</v>
      </c>
      <c r="E568" s="40">
        <v>6</v>
      </c>
      <c r="F568" s="50">
        <v>143.953934740883</v>
      </c>
    </row>
    <row r="569" spans="1:6" x14ac:dyDescent="0.3">
      <c r="A569" s="10" t="s">
        <v>1258</v>
      </c>
      <c r="B569" s="11" t="s">
        <v>1259</v>
      </c>
      <c r="C569" s="43" t="s">
        <v>1137</v>
      </c>
      <c r="D569" s="17">
        <v>4133</v>
      </c>
      <c r="E569" s="38">
        <v>16</v>
      </c>
      <c r="F569" s="47">
        <v>387.12799419307999</v>
      </c>
    </row>
    <row r="570" spans="1:6" x14ac:dyDescent="0.3">
      <c r="A570" s="8" t="s">
        <v>1260</v>
      </c>
      <c r="B570" s="11" t="s">
        <v>1261</v>
      </c>
      <c r="C570" s="43" t="s">
        <v>1137</v>
      </c>
      <c r="D570" s="17">
        <v>4201</v>
      </c>
      <c r="E570" s="40">
        <v>7</v>
      </c>
      <c r="F570" s="50">
        <v>166.62699357295901</v>
      </c>
    </row>
    <row r="571" spans="1:6" x14ac:dyDescent="0.3">
      <c r="A571" s="8" t="s">
        <v>1262</v>
      </c>
      <c r="B571" s="11" t="s">
        <v>1263</v>
      </c>
      <c r="C571" s="43" t="s">
        <v>1137</v>
      </c>
      <c r="D571" s="17">
        <v>2173</v>
      </c>
      <c r="E571" s="40">
        <v>7</v>
      </c>
      <c r="F571" s="50">
        <v>322.135296824666</v>
      </c>
    </row>
    <row r="572" spans="1:6" x14ac:dyDescent="0.3">
      <c r="A572" s="8" t="s">
        <v>1264</v>
      </c>
      <c r="B572" s="11" t="s">
        <v>1265</v>
      </c>
      <c r="C572" s="43" t="s">
        <v>1137</v>
      </c>
      <c r="D572" s="17">
        <v>4390</v>
      </c>
      <c r="E572" s="40">
        <v>7</v>
      </c>
      <c r="F572" s="50">
        <v>159.45330296127599</v>
      </c>
    </row>
    <row r="573" spans="1:6" x14ac:dyDescent="0.3">
      <c r="A573" s="8" t="s">
        <v>1266</v>
      </c>
      <c r="B573" s="11" t="s">
        <v>1267</v>
      </c>
      <c r="C573" s="43" t="s">
        <v>1137</v>
      </c>
      <c r="D573" s="17">
        <v>3276</v>
      </c>
      <c r="E573" s="40">
        <v>12</v>
      </c>
      <c r="F573" s="50">
        <v>366.30036630036602</v>
      </c>
    </row>
    <row r="574" spans="1:6" x14ac:dyDescent="0.3">
      <c r="A574" s="8" t="s">
        <v>1268</v>
      </c>
      <c r="B574" s="11" t="s">
        <v>1269</v>
      </c>
      <c r="C574" s="43" t="s">
        <v>1137</v>
      </c>
      <c r="D574" s="17">
        <v>3363</v>
      </c>
      <c r="E574" s="40">
        <v>7</v>
      </c>
      <c r="F574" s="50">
        <v>208.14748736247401</v>
      </c>
    </row>
    <row r="575" spans="1:6" x14ac:dyDescent="0.3">
      <c r="A575" s="8" t="s">
        <v>1270</v>
      </c>
      <c r="B575" s="11" t="s">
        <v>1271</v>
      </c>
      <c r="C575" s="43" t="s">
        <v>1137</v>
      </c>
      <c r="D575" s="17">
        <v>4964</v>
      </c>
      <c r="E575" s="40">
        <v>8</v>
      </c>
      <c r="F575" s="50">
        <v>161.16035455278001</v>
      </c>
    </row>
    <row r="576" spans="1:6" x14ac:dyDescent="0.3">
      <c r="A576" s="8" t="s">
        <v>1272</v>
      </c>
      <c r="B576" s="11" t="s">
        <v>1273</v>
      </c>
      <c r="C576" s="43" t="s">
        <v>1137</v>
      </c>
      <c r="D576" s="17">
        <v>2704</v>
      </c>
      <c r="E576" s="40">
        <v>26</v>
      </c>
      <c r="F576" s="50">
        <v>961.538461538462</v>
      </c>
    </row>
    <row r="577" spans="1:6" x14ac:dyDescent="0.3">
      <c r="A577" s="8" t="s">
        <v>1274</v>
      </c>
      <c r="B577" s="11" t="s">
        <v>1275</v>
      </c>
      <c r="C577" s="43" t="s">
        <v>1137</v>
      </c>
      <c r="D577" s="17">
        <v>3615</v>
      </c>
      <c r="E577" s="40">
        <v>6</v>
      </c>
      <c r="F577" s="50">
        <v>165.97510373444001</v>
      </c>
    </row>
    <row r="578" spans="1:6" x14ac:dyDescent="0.3">
      <c r="A578" s="8" t="s">
        <v>1276</v>
      </c>
      <c r="B578" s="11" t="s">
        <v>1277</v>
      </c>
      <c r="C578" s="43" t="s">
        <v>1137</v>
      </c>
      <c r="D578" s="17">
        <v>2207</v>
      </c>
      <c r="E578" s="40">
        <v>5</v>
      </c>
      <c r="F578" s="50">
        <v>226.551880380607</v>
      </c>
    </row>
    <row r="579" spans="1:6" x14ac:dyDescent="0.3">
      <c r="A579" s="8" t="s">
        <v>1278</v>
      </c>
      <c r="B579" s="11" t="s">
        <v>1279</v>
      </c>
      <c r="C579" s="43" t="s">
        <v>1137</v>
      </c>
      <c r="D579" s="17">
        <v>2010</v>
      </c>
      <c r="E579" s="40">
        <v>5</v>
      </c>
      <c r="F579" s="50">
        <v>248.75621890547299</v>
      </c>
    </row>
    <row r="580" spans="1:6" x14ac:dyDescent="0.3">
      <c r="A580" s="8" t="s">
        <v>1280</v>
      </c>
      <c r="B580" s="11" t="s">
        <v>1281</v>
      </c>
      <c r="C580" s="43" t="s">
        <v>1137</v>
      </c>
      <c r="D580" s="17">
        <v>2736</v>
      </c>
      <c r="E580" s="40">
        <v>7</v>
      </c>
      <c r="F580" s="50">
        <v>255.84795321637401</v>
      </c>
    </row>
    <row r="581" spans="1:6" x14ac:dyDescent="0.3">
      <c r="A581" s="8" t="s">
        <v>1282</v>
      </c>
      <c r="B581" s="11" t="s">
        <v>1283</v>
      </c>
      <c r="C581" s="43" t="s">
        <v>1137</v>
      </c>
      <c r="D581" s="17">
        <v>4448</v>
      </c>
      <c r="E581" s="40">
        <v>15</v>
      </c>
      <c r="F581" s="50">
        <v>337.23021582733799</v>
      </c>
    </row>
    <row r="582" spans="1:6" x14ac:dyDescent="0.3">
      <c r="A582" s="8" t="s">
        <v>1284</v>
      </c>
      <c r="B582" s="11" t="s">
        <v>1285</v>
      </c>
      <c r="C582" s="43" t="s">
        <v>1137</v>
      </c>
      <c r="D582" s="17">
        <v>3298</v>
      </c>
      <c r="E582" s="40">
        <v>8</v>
      </c>
      <c r="F582" s="50">
        <v>242.571255306246</v>
      </c>
    </row>
    <row r="583" spans="1:6" x14ac:dyDescent="0.3">
      <c r="A583" s="8" t="s">
        <v>1286</v>
      </c>
      <c r="B583" s="11" t="s">
        <v>1287</v>
      </c>
      <c r="C583" s="43" t="s">
        <v>1137</v>
      </c>
      <c r="D583" s="17">
        <v>4577</v>
      </c>
      <c r="E583" s="40">
        <v>14</v>
      </c>
      <c r="F583" s="50">
        <v>305.87721214769499</v>
      </c>
    </row>
    <row r="584" spans="1:6" x14ac:dyDescent="0.3">
      <c r="A584" s="8" t="s">
        <v>1288</v>
      </c>
      <c r="B584" s="11" t="s">
        <v>1289</v>
      </c>
      <c r="C584" s="43" t="s">
        <v>1137</v>
      </c>
      <c r="D584" s="17">
        <v>4451</v>
      </c>
      <c r="E584" s="40">
        <v>12</v>
      </c>
      <c r="F584" s="50">
        <v>269.60233655358297</v>
      </c>
    </row>
    <row r="585" spans="1:6" x14ac:dyDescent="0.3">
      <c r="A585" s="8" t="s">
        <v>1290</v>
      </c>
      <c r="B585" s="11" t="s">
        <v>1291</v>
      </c>
      <c r="C585" s="43" t="s">
        <v>1137</v>
      </c>
      <c r="D585" s="17">
        <v>2454</v>
      </c>
      <c r="E585" s="40">
        <v>9</v>
      </c>
      <c r="F585" s="50">
        <v>366.74816625916901</v>
      </c>
    </row>
    <row r="586" spans="1:6" x14ac:dyDescent="0.3">
      <c r="A586" s="8" t="s">
        <v>1292</v>
      </c>
      <c r="B586" s="11" t="s">
        <v>1293</v>
      </c>
      <c r="C586" s="43" t="s">
        <v>1137</v>
      </c>
      <c r="D586" s="17">
        <v>3456</v>
      </c>
      <c r="E586" s="40">
        <v>8</v>
      </c>
      <c r="F586" s="50">
        <v>231.48148148148101</v>
      </c>
    </row>
    <row r="587" spans="1:6" x14ac:dyDescent="0.3">
      <c r="A587" s="10" t="s">
        <v>1294</v>
      </c>
      <c r="B587" s="11" t="s">
        <v>1295</v>
      </c>
      <c r="C587" s="43" t="s">
        <v>1137</v>
      </c>
      <c r="D587" s="17">
        <v>3004</v>
      </c>
      <c r="E587" s="38">
        <v>10</v>
      </c>
      <c r="F587" s="47">
        <v>332.88948069241002</v>
      </c>
    </row>
    <row r="588" spans="1:6" x14ac:dyDescent="0.3">
      <c r="A588" s="8" t="s">
        <v>1296</v>
      </c>
      <c r="B588" s="11" t="s">
        <v>1297</v>
      </c>
      <c r="C588" s="43" t="s">
        <v>1137</v>
      </c>
      <c r="D588" s="17">
        <v>3708</v>
      </c>
      <c r="E588" s="40">
        <v>8</v>
      </c>
      <c r="F588" s="50">
        <v>215.74973031283699</v>
      </c>
    </row>
    <row r="589" spans="1:6" x14ac:dyDescent="0.3">
      <c r="A589" s="8" t="s">
        <v>1298</v>
      </c>
      <c r="B589" s="11" t="s">
        <v>1299</v>
      </c>
      <c r="C589" s="43" t="s">
        <v>1137</v>
      </c>
      <c r="D589" s="17">
        <v>2603</v>
      </c>
      <c r="E589" s="40">
        <v>4</v>
      </c>
      <c r="F589" s="50">
        <v>153.66884364195201</v>
      </c>
    </row>
    <row r="590" spans="1:6" x14ac:dyDescent="0.3">
      <c r="A590" s="8" t="s">
        <v>1300</v>
      </c>
      <c r="B590" s="11" t="s">
        <v>1301</v>
      </c>
      <c r="C590" s="43" t="s">
        <v>1137</v>
      </c>
      <c r="D590" s="17">
        <v>2949</v>
      </c>
      <c r="E590" s="40">
        <v>5</v>
      </c>
      <c r="F590" s="50">
        <v>169.54899966090201</v>
      </c>
    </row>
    <row r="591" spans="1:6" x14ac:dyDescent="0.3">
      <c r="A591" s="8" t="s">
        <v>1302</v>
      </c>
      <c r="B591" s="11" t="s">
        <v>1303</v>
      </c>
      <c r="C591" s="43" t="s">
        <v>1137</v>
      </c>
      <c r="D591" s="17">
        <v>5434</v>
      </c>
      <c r="E591" s="40">
        <v>7</v>
      </c>
      <c r="F591" s="50">
        <v>128.81854987118101</v>
      </c>
    </row>
    <row r="592" spans="1:6" x14ac:dyDescent="0.3">
      <c r="A592" s="8" t="s">
        <v>1304</v>
      </c>
      <c r="B592" s="11" t="s">
        <v>1305</v>
      </c>
      <c r="C592" s="43" t="s">
        <v>1137</v>
      </c>
      <c r="D592" s="17">
        <v>4156</v>
      </c>
      <c r="E592" s="40">
        <v>8</v>
      </c>
      <c r="F592" s="50">
        <v>192.492781520693</v>
      </c>
    </row>
    <row r="593" spans="1:6" x14ac:dyDescent="0.3">
      <c r="A593" s="8" t="s">
        <v>1306</v>
      </c>
      <c r="B593" s="11" t="s">
        <v>1307</v>
      </c>
      <c r="C593" s="43" t="s">
        <v>1137</v>
      </c>
      <c r="D593" s="17">
        <v>2531</v>
      </c>
      <c r="E593" s="40">
        <v>6</v>
      </c>
      <c r="F593" s="50">
        <v>237.06045041485601</v>
      </c>
    </row>
    <row r="594" spans="1:6" x14ac:dyDescent="0.3">
      <c r="A594" s="8" t="s">
        <v>1308</v>
      </c>
      <c r="B594" s="11" t="s">
        <v>1309</v>
      </c>
      <c r="C594" s="43" t="s">
        <v>1137</v>
      </c>
      <c r="D594" s="17">
        <v>4148</v>
      </c>
      <c r="E594" s="40">
        <v>8</v>
      </c>
      <c r="F594" s="50">
        <v>192.864030858245</v>
      </c>
    </row>
    <row r="595" spans="1:6" x14ac:dyDescent="0.3">
      <c r="A595" s="8" t="s">
        <v>1310</v>
      </c>
      <c r="B595" s="11" t="s">
        <v>1311</v>
      </c>
      <c r="C595" s="43" t="s">
        <v>1137</v>
      </c>
      <c r="D595" s="17">
        <v>2930</v>
      </c>
      <c r="E595" s="40">
        <v>6</v>
      </c>
      <c r="F595" s="50">
        <v>204.778156996587</v>
      </c>
    </row>
    <row r="596" spans="1:6" x14ac:dyDescent="0.3">
      <c r="A596" s="8" t="s">
        <v>1312</v>
      </c>
      <c r="B596" s="11" t="s">
        <v>1313</v>
      </c>
      <c r="C596" s="43" t="s">
        <v>1137</v>
      </c>
      <c r="D596" s="17">
        <v>4097</v>
      </c>
      <c r="E596" s="40">
        <v>16</v>
      </c>
      <c r="F596" s="50">
        <v>390.52965584574099</v>
      </c>
    </row>
    <row r="597" spans="1:6" x14ac:dyDescent="0.3">
      <c r="A597" s="8" t="s">
        <v>1314</v>
      </c>
      <c r="B597" s="11" t="s">
        <v>1315</v>
      </c>
      <c r="C597" s="43" t="s">
        <v>1137</v>
      </c>
      <c r="D597" s="17">
        <v>3169</v>
      </c>
      <c r="E597" s="40">
        <v>5</v>
      </c>
      <c r="F597" s="50">
        <v>157.77847901546201</v>
      </c>
    </row>
    <row r="598" spans="1:6" x14ac:dyDescent="0.3">
      <c r="A598" s="8" t="s">
        <v>1316</v>
      </c>
      <c r="B598" s="11" t="s">
        <v>1317</v>
      </c>
      <c r="C598" s="43" t="s">
        <v>1137</v>
      </c>
      <c r="D598" s="17">
        <v>3846</v>
      </c>
      <c r="E598" s="40">
        <v>10</v>
      </c>
      <c r="F598" s="50">
        <v>260.01040041601698</v>
      </c>
    </row>
    <row r="599" spans="1:6" x14ac:dyDescent="0.3">
      <c r="A599" s="8" t="s">
        <v>1318</v>
      </c>
      <c r="B599" s="11" t="s">
        <v>1319</v>
      </c>
      <c r="C599" s="43" t="s">
        <v>1137</v>
      </c>
      <c r="D599" s="17">
        <v>2895</v>
      </c>
      <c r="E599" s="40">
        <v>5</v>
      </c>
      <c r="F599" s="50">
        <v>172.711571675302</v>
      </c>
    </row>
    <row r="600" spans="1:6" x14ac:dyDescent="0.3">
      <c r="A600" s="8" t="s">
        <v>1320</v>
      </c>
      <c r="B600" s="11" t="s">
        <v>1321</v>
      </c>
      <c r="C600" s="43" t="s">
        <v>1137</v>
      </c>
      <c r="D600" s="17">
        <v>2170</v>
      </c>
      <c r="E600" s="40">
        <v>7</v>
      </c>
      <c r="F600" s="50">
        <v>322.58064516129002</v>
      </c>
    </row>
    <row r="601" spans="1:6" x14ac:dyDescent="0.3">
      <c r="A601" s="8" t="s">
        <v>1322</v>
      </c>
      <c r="B601" s="11" t="s">
        <v>1323</v>
      </c>
      <c r="C601" s="43" t="s">
        <v>1137</v>
      </c>
      <c r="D601" s="17">
        <v>2657</v>
      </c>
      <c r="E601" s="40">
        <v>2</v>
      </c>
      <c r="F601" s="50">
        <v>75.272864132480194</v>
      </c>
    </row>
    <row r="602" spans="1:6" x14ac:dyDescent="0.3">
      <c r="A602" s="8" t="s">
        <v>1324</v>
      </c>
      <c r="B602" s="11" t="s">
        <v>1325</v>
      </c>
      <c r="C602" s="43" t="s">
        <v>1137</v>
      </c>
      <c r="D602" s="17">
        <v>4304</v>
      </c>
      <c r="E602" s="40">
        <v>7</v>
      </c>
      <c r="F602" s="50">
        <v>162.63940520446101</v>
      </c>
    </row>
    <row r="603" spans="1:6" x14ac:dyDescent="0.3">
      <c r="A603" s="8" t="s">
        <v>1326</v>
      </c>
      <c r="B603" s="11" t="s">
        <v>1327</v>
      </c>
      <c r="C603" s="43" t="s">
        <v>1137</v>
      </c>
      <c r="D603" s="17">
        <v>2487</v>
      </c>
      <c r="E603" s="40">
        <v>4</v>
      </c>
      <c r="F603" s="50">
        <v>160.83634901487699</v>
      </c>
    </row>
    <row r="604" spans="1:6" x14ac:dyDescent="0.3">
      <c r="A604" s="8" t="s">
        <v>1328</v>
      </c>
      <c r="B604" s="11" t="s">
        <v>1329</v>
      </c>
      <c r="C604" s="43" t="s">
        <v>1137</v>
      </c>
      <c r="D604" s="17">
        <v>4072</v>
      </c>
      <c r="E604" s="40">
        <v>3</v>
      </c>
      <c r="F604" s="50">
        <v>73.673870333988205</v>
      </c>
    </row>
    <row r="605" spans="1:6" x14ac:dyDescent="0.3">
      <c r="A605" s="8" t="s">
        <v>1330</v>
      </c>
      <c r="B605" s="11" t="s">
        <v>1331</v>
      </c>
      <c r="C605" s="43" t="s">
        <v>1137</v>
      </c>
      <c r="D605" s="17">
        <v>6345</v>
      </c>
      <c r="E605" s="40">
        <v>4</v>
      </c>
      <c r="F605" s="50">
        <v>63.0417651694247</v>
      </c>
    </row>
    <row r="606" spans="1:6" x14ac:dyDescent="0.3">
      <c r="A606" s="8" t="s">
        <v>1332</v>
      </c>
      <c r="B606" s="11" t="s">
        <v>1333</v>
      </c>
      <c r="C606" s="43" t="s">
        <v>1137</v>
      </c>
      <c r="D606" s="17">
        <v>4360</v>
      </c>
      <c r="E606" s="40">
        <v>3</v>
      </c>
      <c r="F606" s="50">
        <v>68.807339449541303</v>
      </c>
    </row>
    <row r="607" spans="1:6" x14ac:dyDescent="0.3">
      <c r="A607" s="8" t="s">
        <v>1334</v>
      </c>
      <c r="B607" s="11" t="s">
        <v>1335</v>
      </c>
      <c r="C607" s="43" t="s">
        <v>1137</v>
      </c>
      <c r="D607" s="17">
        <v>5578</v>
      </c>
      <c r="E607" s="40">
        <v>3</v>
      </c>
      <c r="F607" s="50">
        <v>53.7827178200072</v>
      </c>
    </row>
    <row r="608" spans="1:6" x14ac:dyDescent="0.3">
      <c r="A608" s="8" t="s">
        <v>1336</v>
      </c>
      <c r="B608" s="11" t="s">
        <v>1337</v>
      </c>
      <c r="C608" s="43" t="s">
        <v>1137</v>
      </c>
      <c r="D608" s="17">
        <v>4195</v>
      </c>
      <c r="E608" s="40">
        <v>4</v>
      </c>
      <c r="F608" s="50">
        <v>95.3516090584029</v>
      </c>
    </row>
    <row r="609" spans="1:6" x14ac:dyDescent="0.3">
      <c r="A609" s="8" t="s">
        <v>1338</v>
      </c>
      <c r="B609" s="11" t="s">
        <v>1339</v>
      </c>
      <c r="C609" s="43" t="s">
        <v>1137</v>
      </c>
      <c r="D609" s="17">
        <v>3667</v>
      </c>
      <c r="E609" s="40">
        <v>8</v>
      </c>
      <c r="F609" s="50">
        <v>218.16198527406601</v>
      </c>
    </row>
    <row r="610" spans="1:6" x14ac:dyDescent="0.3">
      <c r="A610" s="8" t="s">
        <v>1340</v>
      </c>
      <c r="B610" s="11" t="s">
        <v>1341</v>
      </c>
      <c r="C610" s="43" t="s">
        <v>1137</v>
      </c>
      <c r="D610" s="17">
        <v>3750</v>
      </c>
      <c r="E610" s="40">
        <v>8</v>
      </c>
      <c r="F610" s="50">
        <v>213.333333333333</v>
      </c>
    </row>
    <row r="611" spans="1:6" x14ac:dyDescent="0.3">
      <c r="A611" s="8" t="s">
        <v>1342</v>
      </c>
      <c r="B611" s="11" t="s">
        <v>1343</v>
      </c>
      <c r="C611" s="43" t="s">
        <v>1137</v>
      </c>
      <c r="D611" s="17">
        <v>4200</v>
      </c>
      <c r="E611" s="40">
        <v>5</v>
      </c>
      <c r="F611" s="50">
        <v>119.04761904761899</v>
      </c>
    </row>
    <row r="612" spans="1:6" x14ac:dyDescent="0.3">
      <c r="A612" s="8" t="s">
        <v>1344</v>
      </c>
      <c r="B612" s="11" t="s">
        <v>1345</v>
      </c>
      <c r="C612" s="43" t="s">
        <v>1346</v>
      </c>
      <c r="D612" s="17">
        <v>5197</v>
      </c>
      <c r="E612" s="40">
        <v>23</v>
      </c>
      <c r="F612" s="50">
        <v>442.56301712526499</v>
      </c>
    </row>
    <row r="613" spans="1:6" x14ac:dyDescent="0.3">
      <c r="A613" s="8" t="s">
        <v>1347</v>
      </c>
      <c r="B613" s="11" t="s">
        <v>1348</v>
      </c>
      <c r="C613" s="43" t="s">
        <v>1346</v>
      </c>
      <c r="D613" s="17">
        <v>3677</v>
      </c>
      <c r="E613" s="40">
        <v>10</v>
      </c>
      <c r="F613" s="50">
        <v>271.96083763937997</v>
      </c>
    </row>
    <row r="614" spans="1:6" x14ac:dyDescent="0.3">
      <c r="A614" s="8" t="s">
        <v>1349</v>
      </c>
      <c r="B614" s="11" t="s">
        <v>1350</v>
      </c>
      <c r="C614" s="43" t="s">
        <v>1346</v>
      </c>
      <c r="D614" s="17">
        <v>5414</v>
      </c>
      <c r="E614" s="40">
        <v>34</v>
      </c>
      <c r="F614" s="50">
        <v>628.001477650536</v>
      </c>
    </row>
    <row r="615" spans="1:6" x14ac:dyDescent="0.3">
      <c r="A615" s="8" t="s">
        <v>1351</v>
      </c>
      <c r="B615" s="11" t="s">
        <v>1352</v>
      </c>
      <c r="C615" s="43" t="s">
        <v>1346</v>
      </c>
      <c r="D615" s="17">
        <v>6491</v>
      </c>
      <c r="E615" s="40">
        <v>28</v>
      </c>
      <c r="F615" s="50">
        <v>431.36650747188401</v>
      </c>
    </row>
    <row r="616" spans="1:6" x14ac:dyDescent="0.3">
      <c r="A616" s="8" t="s">
        <v>1353</v>
      </c>
      <c r="B616" s="11" t="s">
        <v>1354</v>
      </c>
      <c r="C616" s="43" t="s">
        <v>1346</v>
      </c>
      <c r="D616" s="17">
        <v>3631</v>
      </c>
      <c r="E616" s="40">
        <v>27</v>
      </c>
      <c r="F616" s="50">
        <v>743.59680528779904</v>
      </c>
    </row>
    <row r="617" spans="1:6" x14ac:dyDescent="0.3">
      <c r="A617" s="8" t="s">
        <v>1355</v>
      </c>
      <c r="B617" s="11" t="s">
        <v>1356</v>
      </c>
      <c r="C617" s="43" t="s">
        <v>1346</v>
      </c>
      <c r="D617" s="17">
        <v>3092</v>
      </c>
      <c r="E617" s="40">
        <v>17</v>
      </c>
      <c r="F617" s="50">
        <v>549.80595084087997</v>
      </c>
    </row>
    <row r="618" spans="1:6" x14ac:dyDescent="0.3">
      <c r="A618" s="8" t="s">
        <v>1357</v>
      </c>
      <c r="B618" s="11" t="s">
        <v>1358</v>
      </c>
      <c r="C618" s="43" t="s">
        <v>1346</v>
      </c>
      <c r="D618" s="17">
        <v>6359</v>
      </c>
      <c r="E618" s="40">
        <v>16</v>
      </c>
      <c r="F618" s="50">
        <v>251.61188866173899</v>
      </c>
    </row>
    <row r="619" spans="1:6" x14ac:dyDescent="0.3">
      <c r="A619" s="8" t="s">
        <v>1359</v>
      </c>
      <c r="B619" s="11" t="s">
        <v>1360</v>
      </c>
      <c r="C619" s="43" t="s">
        <v>1346</v>
      </c>
      <c r="D619" s="17">
        <v>5930</v>
      </c>
      <c r="E619" s="40">
        <v>25</v>
      </c>
      <c r="F619" s="50">
        <v>421.58516020236101</v>
      </c>
    </row>
    <row r="620" spans="1:6" x14ac:dyDescent="0.3">
      <c r="A620" s="8" t="s">
        <v>1361</v>
      </c>
      <c r="B620" s="11" t="s">
        <v>1362</v>
      </c>
      <c r="C620" s="43" t="s">
        <v>1346</v>
      </c>
      <c r="D620" s="17">
        <v>3209</v>
      </c>
      <c r="E620" s="40">
        <v>20</v>
      </c>
      <c r="F620" s="50">
        <v>623.24711748208199</v>
      </c>
    </row>
    <row r="621" spans="1:6" x14ac:dyDescent="0.3">
      <c r="A621" s="8" t="s">
        <v>1363</v>
      </c>
      <c r="B621" s="11" t="s">
        <v>1364</v>
      </c>
      <c r="C621" s="43" t="s">
        <v>1346</v>
      </c>
      <c r="D621" s="17">
        <v>4283</v>
      </c>
      <c r="E621" s="40">
        <v>8</v>
      </c>
      <c r="F621" s="50">
        <v>186.78496381041299</v>
      </c>
    </row>
    <row r="622" spans="1:6" x14ac:dyDescent="0.3">
      <c r="A622" s="8" t="s">
        <v>1365</v>
      </c>
      <c r="B622" s="11" t="s">
        <v>1366</v>
      </c>
      <c r="C622" s="43" t="s">
        <v>1346</v>
      </c>
      <c r="D622" s="17">
        <v>5063</v>
      </c>
      <c r="E622" s="40">
        <v>14</v>
      </c>
      <c r="F622" s="50">
        <v>276.51589966423097</v>
      </c>
    </row>
    <row r="623" spans="1:6" x14ac:dyDescent="0.3">
      <c r="A623" s="8" t="s">
        <v>1367</v>
      </c>
      <c r="B623" s="11" t="s">
        <v>1368</v>
      </c>
      <c r="C623" s="43" t="s">
        <v>1346</v>
      </c>
      <c r="D623" s="17">
        <v>5254</v>
      </c>
      <c r="E623" s="40">
        <v>32</v>
      </c>
      <c r="F623" s="50">
        <v>609.05976398934104</v>
      </c>
    </row>
    <row r="624" spans="1:6" x14ac:dyDescent="0.3">
      <c r="A624" s="8" t="s">
        <v>1369</v>
      </c>
      <c r="B624" s="11" t="s">
        <v>1370</v>
      </c>
      <c r="C624" s="43" t="s">
        <v>1346</v>
      </c>
      <c r="D624" s="17">
        <v>3353</v>
      </c>
      <c r="E624" s="40">
        <v>4</v>
      </c>
      <c r="F624" s="50">
        <v>119.29615269907499</v>
      </c>
    </row>
    <row r="625" spans="1:6" x14ac:dyDescent="0.3">
      <c r="A625" s="10" t="s">
        <v>1371</v>
      </c>
      <c r="B625" s="11" t="s">
        <v>1372</v>
      </c>
      <c r="C625" s="43" t="s">
        <v>1346</v>
      </c>
      <c r="D625" s="17">
        <v>6150</v>
      </c>
      <c r="E625" s="40">
        <v>23</v>
      </c>
      <c r="F625" s="50">
        <v>373.98373983739799</v>
      </c>
    </row>
    <row r="626" spans="1:6" x14ac:dyDescent="0.3">
      <c r="A626" s="8" t="s">
        <v>1373</v>
      </c>
      <c r="B626" s="11" t="s">
        <v>1374</v>
      </c>
      <c r="C626" s="43" t="s">
        <v>1346</v>
      </c>
      <c r="D626" s="17">
        <v>6141</v>
      </c>
      <c r="E626" s="40">
        <v>17</v>
      </c>
      <c r="F626" s="50">
        <v>276.827878195734</v>
      </c>
    </row>
    <row r="627" spans="1:6" x14ac:dyDescent="0.3">
      <c r="A627" s="8" t="s">
        <v>1375</v>
      </c>
      <c r="B627" s="11" t="s">
        <v>1376</v>
      </c>
      <c r="C627" s="43" t="s">
        <v>1346</v>
      </c>
      <c r="D627" s="17">
        <v>3526</v>
      </c>
      <c r="E627" s="40">
        <v>13</v>
      </c>
      <c r="F627" s="50">
        <v>368.68973340896201</v>
      </c>
    </row>
    <row r="628" spans="1:6" x14ac:dyDescent="0.3">
      <c r="A628" s="8" t="s">
        <v>1377</v>
      </c>
      <c r="B628" s="11" t="s">
        <v>1378</v>
      </c>
      <c r="C628" s="43" t="s">
        <v>1346</v>
      </c>
      <c r="D628" s="17">
        <v>5093</v>
      </c>
      <c r="E628" s="40">
        <v>19</v>
      </c>
      <c r="F628" s="50">
        <v>373.06106420577299</v>
      </c>
    </row>
    <row r="629" spans="1:6" x14ac:dyDescent="0.3">
      <c r="A629" s="8" t="s">
        <v>1379</v>
      </c>
      <c r="B629" s="11" t="s">
        <v>1380</v>
      </c>
      <c r="C629" s="43" t="s">
        <v>1346</v>
      </c>
      <c r="D629" s="17">
        <v>3634</v>
      </c>
      <c r="E629" s="40">
        <v>23</v>
      </c>
      <c r="F629" s="50">
        <v>632.911392405063</v>
      </c>
    </row>
    <row r="630" spans="1:6" x14ac:dyDescent="0.3">
      <c r="A630" s="8" t="s">
        <v>1381</v>
      </c>
      <c r="B630" s="11" t="s">
        <v>1382</v>
      </c>
      <c r="C630" s="43" t="s">
        <v>1346</v>
      </c>
      <c r="D630" s="17">
        <v>3357</v>
      </c>
      <c r="E630" s="40">
        <v>30</v>
      </c>
      <c r="F630" s="50">
        <v>893.65504915102804</v>
      </c>
    </row>
    <row r="631" spans="1:6" x14ac:dyDescent="0.3">
      <c r="A631" s="8" t="s">
        <v>1383</v>
      </c>
      <c r="B631" s="11" t="s">
        <v>1384</v>
      </c>
      <c r="C631" s="43" t="s">
        <v>1346</v>
      </c>
      <c r="D631" s="17">
        <v>4422</v>
      </c>
      <c r="E631" s="40">
        <v>22</v>
      </c>
      <c r="F631" s="50">
        <v>497.51243781094502</v>
      </c>
    </row>
    <row r="632" spans="1:6" x14ac:dyDescent="0.3">
      <c r="A632" s="8" t="s">
        <v>1385</v>
      </c>
      <c r="B632" s="11" t="s">
        <v>1386</v>
      </c>
      <c r="C632" s="43" t="s">
        <v>1346</v>
      </c>
      <c r="D632" s="17">
        <v>3729</v>
      </c>
      <c r="E632" s="40">
        <v>11</v>
      </c>
      <c r="F632" s="50">
        <v>294.98525073746299</v>
      </c>
    </row>
    <row r="633" spans="1:6" x14ac:dyDescent="0.3">
      <c r="A633" s="8" t="s">
        <v>1387</v>
      </c>
      <c r="B633" s="11" t="s">
        <v>1388</v>
      </c>
      <c r="C633" s="43" t="s">
        <v>1346</v>
      </c>
      <c r="D633" s="17">
        <v>4633</v>
      </c>
      <c r="E633" s="40">
        <v>12</v>
      </c>
      <c r="F633" s="50">
        <v>259.01143967191899</v>
      </c>
    </row>
    <row r="634" spans="1:6" x14ac:dyDescent="0.3">
      <c r="A634" s="8" t="s">
        <v>1389</v>
      </c>
      <c r="B634" s="11" t="s">
        <v>1390</v>
      </c>
      <c r="C634" s="43" t="s">
        <v>1346</v>
      </c>
      <c r="D634" s="17">
        <v>5215</v>
      </c>
      <c r="E634" s="40">
        <v>15</v>
      </c>
      <c r="F634" s="50">
        <v>287.63183125599198</v>
      </c>
    </row>
    <row r="635" spans="1:6" x14ac:dyDescent="0.3">
      <c r="A635" s="8" t="s">
        <v>1391</v>
      </c>
      <c r="B635" s="11" t="s">
        <v>1392</v>
      </c>
      <c r="C635" s="43" t="s">
        <v>1346</v>
      </c>
      <c r="D635" s="17">
        <v>5751</v>
      </c>
      <c r="E635" s="40">
        <v>15</v>
      </c>
      <c r="F635" s="50">
        <v>260.82420448617597</v>
      </c>
    </row>
    <row r="636" spans="1:6" x14ac:dyDescent="0.3">
      <c r="A636" s="8" t="s">
        <v>1393</v>
      </c>
      <c r="B636" s="11" t="s">
        <v>1394</v>
      </c>
      <c r="C636" s="43" t="s">
        <v>1346</v>
      </c>
      <c r="D636" s="17">
        <v>4593</v>
      </c>
      <c r="E636" s="40">
        <v>16</v>
      </c>
      <c r="F636" s="50">
        <v>348.35619420857802</v>
      </c>
    </row>
    <row r="637" spans="1:6" x14ac:dyDescent="0.3">
      <c r="A637" s="8" t="s">
        <v>1395</v>
      </c>
      <c r="B637" s="11" t="s">
        <v>1396</v>
      </c>
      <c r="C637" s="43" t="s">
        <v>1346</v>
      </c>
      <c r="D637" s="17">
        <v>5116</v>
      </c>
      <c r="E637" s="40">
        <v>13</v>
      </c>
      <c r="F637" s="50">
        <v>254.10476935105601</v>
      </c>
    </row>
    <row r="638" spans="1:6" x14ac:dyDescent="0.3">
      <c r="A638" s="8" t="s">
        <v>1397</v>
      </c>
      <c r="B638" s="11" t="s">
        <v>1398</v>
      </c>
      <c r="C638" s="43" t="s">
        <v>1346</v>
      </c>
      <c r="D638" s="17">
        <v>5805</v>
      </c>
      <c r="E638" s="40">
        <v>8</v>
      </c>
      <c r="F638" s="50">
        <v>137.81223083548699</v>
      </c>
    </row>
    <row r="639" spans="1:6" x14ac:dyDescent="0.3">
      <c r="A639" s="8" t="s">
        <v>1399</v>
      </c>
      <c r="B639" s="11" t="s">
        <v>1400</v>
      </c>
      <c r="C639" s="43" t="s">
        <v>1346</v>
      </c>
      <c r="D639" s="17">
        <v>5805</v>
      </c>
      <c r="E639" s="40">
        <v>24</v>
      </c>
      <c r="F639" s="50">
        <v>413.43669250646002</v>
      </c>
    </row>
    <row r="640" spans="1:6" x14ac:dyDescent="0.3">
      <c r="A640" s="8" t="s">
        <v>1401</v>
      </c>
      <c r="B640" s="11" t="s">
        <v>1402</v>
      </c>
      <c r="C640" s="43" t="s">
        <v>1346</v>
      </c>
      <c r="D640" s="17">
        <v>3974</v>
      </c>
      <c r="E640" s="40">
        <v>5</v>
      </c>
      <c r="F640" s="50">
        <v>125.817815802718</v>
      </c>
    </row>
    <row r="641" spans="1:6" x14ac:dyDescent="0.3">
      <c r="A641" s="8" t="s">
        <v>1403</v>
      </c>
      <c r="B641" s="11" t="s">
        <v>1404</v>
      </c>
      <c r="C641" s="43" t="s">
        <v>1346</v>
      </c>
      <c r="D641" s="17">
        <v>3546</v>
      </c>
      <c r="E641" s="40">
        <v>1</v>
      </c>
      <c r="F641" s="50">
        <v>28.200789622109401</v>
      </c>
    </row>
    <row r="642" spans="1:6" x14ac:dyDescent="0.3">
      <c r="A642" s="8" t="s">
        <v>1405</v>
      </c>
      <c r="B642" s="11" t="s">
        <v>1406</v>
      </c>
      <c r="C642" s="43" t="s">
        <v>1346</v>
      </c>
      <c r="D642" s="17">
        <v>4584</v>
      </c>
      <c r="E642" s="40">
        <v>7</v>
      </c>
      <c r="F642" s="50">
        <v>152.705061082024</v>
      </c>
    </row>
    <row r="643" spans="1:6" x14ac:dyDescent="0.3">
      <c r="A643" s="8" t="s">
        <v>1407</v>
      </c>
      <c r="B643" s="11" t="s">
        <v>1408</v>
      </c>
      <c r="C643" s="43" t="s">
        <v>1346</v>
      </c>
      <c r="D643" s="17">
        <v>4482</v>
      </c>
      <c r="E643" s="40">
        <v>19</v>
      </c>
      <c r="F643" s="50">
        <v>423.91789379741198</v>
      </c>
    </row>
    <row r="644" spans="1:6" x14ac:dyDescent="0.3">
      <c r="A644" s="8" t="s">
        <v>1409</v>
      </c>
      <c r="B644" s="11" t="s">
        <v>1410</v>
      </c>
      <c r="C644" s="43" t="s">
        <v>1346</v>
      </c>
      <c r="D644" s="17">
        <v>4184</v>
      </c>
      <c r="E644" s="40">
        <v>16</v>
      </c>
      <c r="F644" s="50">
        <v>382.40917782026798</v>
      </c>
    </row>
    <row r="645" spans="1:6" x14ac:dyDescent="0.3">
      <c r="A645" s="8" t="s">
        <v>1411</v>
      </c>
      <c r="B645" s="11" t="s">
        <v>1412</v>
      </c>
      <c r="C645" s="43" t="s">
        <v>1346</v>
      </c>
      <c r="D645" s="17">
        <v>3114</v>
      </c>
      <c r="E645" s="40">
        <v>11</v>
      </c>
      <c r="F645" s="50">
        <v>353.24341682723201</v>
      </c>
    </row>
    <row r="646" spans="1:6" x14ac:dyDescent="0.3">
      <c r="A646" s="8" t="s">
        <v>1413</v>
      </c>
      <c r="B646" s="11" t="s">
        <v>1414</v>
      </c>
      <c r="C646" s="43" t="s">
        <v>1346</v>
      </c>
      <c r="D646" s="17">
        <v>5210</v>
      </c>
      <c r="E646" s="40">
        <v>18</v>
      </c>
      <c r="F646" s="50">
        <v>345.48944337811901</v>
      </c>
    </row>
    <row r="647" spans="1:6" x14ac:dyDescent="0.3">
      <c r="A647" s="8" t="s">
        <v>1415</v>
      </c>
      <c r="B647" s="11" t="s">
        <v>1416</v>
      </c>
      <c r="C647" s="43" t="s">
        <v>1346</v>
      </c>
      <c r="D647" s="17">
        <v>3491</v>
      </c>
      <c r="E647" s="40">
        <v>10</v>
      </c>
      <c r="F647" s="50">
        <v>286.45087367516498</v>
      </c>
    </row>
    <row r="648" spans="1:6" x14ac:dyDescent="0.3">
      <c r="A648" s="8" t="s">
        <v>1417</v>
      </c>
      <c r="B648" s="11" t="s">
        <v>1418</v>
      </c>
      <c r="C648" s="43" t="s">
        <v>1346</v>
      </c>
      <c r="D648" s="17">
        <v>4587</v>
      </c>
      <c r="E648" s="40">
        <v>11</v>
      </c>
      <c r="F648" s="50">
        <v>239.80815347721801</v>
      </c>
    </row>
    <row r="649" spans="1:6" x14ac:dyDescent="0.3">
      <c r="A649" s="8" t="s">
        <v>1419</v>
      </c>
      <c r="B649" s="11" t="s">
        <v>1420</v>
      </c>
      <c r="C649" s="43" t="s">
        <v>1346</v>
      </c>
      <c r="D649" s="17">
        <v>2864</v>
      </c>
      <c r="E649" s="40">
        <v>7</v>
      </c>
      <c r="F649" s="50">
        <v>244.41340782122899</v>
      </c>
    </row>
    <row r="650" spans="1:6" x14ac:dyDescent="0.3">
      <c r="A650" s="8" t="s">
        <v>1421</v>
      </c>
      <c r="B650" s="11" t="s">
        <v>1422</v>
      </c>
      <c r="C650" s="43" t="s">
        <v>1346</v>
      </c>
      <c r="D650" s="17">
        <v>3731</v>
      </c>
      <c r="E650" s="40">
        <v>8</v>
      </c>
      <c r="F650" s="50">
        <v>214.419726614849</v>
      </c>
    </row>
    <row r="651" spans="1:6" x14ac:dyDescent="0.3">
      <c r="A651" s="8" t="s">
        <v>1423</v>
      </c>
      <c r="B651" s="11" t="s">
        <v>1424</v>
      </c>
      <c r="C651" s="43" t="s">
        <v>1346</v>
      </c>
      <c r="D651" s="17">
        <v>5007</v>
      </c>
      <c r="E651" s="40">
        <v>10</v>
      </c>
      <c r="F651" s="50">
        <v>199.720391451967</v>
      </c>
    </row>
    <row r="652" spans="1:6" x14ac:dyDescent="0.3">
      <c r="A652" s="8" t="s">
        <v>1425</v>
      </c>
      <c r="B652" s="11" t="s">
        <v>1426</v>
      </c>
      <c r="C652" s="43" t="s">
        <v>1346</v>
      </c>
      <c r="D652" s="17">
        <v>4297</v>
      </c>
      <c r="E652" s="40">
        <v>16</v>
      </c>
      <c r="F652" s="50">
        <v>372.35280428205698</v>
      </c>
    </row>
    <row r="653" spans="1:6" x14ac:dyDescent="0.3">
      <c r="A653" s="8" t="s">
        <v>1427</v>
      </c>
      <c r="B653" s="11" t="s">
        <v>1428</v>
      </c>
      <c r="C653" s="43" t="s">
        <v>1346</v>
      </c>
      <c r="D653" s="17">
        <v>4965</v>
      </c>
      <c r="E653" s="40">
        <v>14</v>
      </c>
      <c r="F653" s="50">
        <v>281.97381671701902</v>
      </c>
    </row>
    <row r="654" spans="1:6" x14ac:dyDescent="0.3">
      <c r="A654" s="8" t="s">
        <v>1429</v>
      </c>
      <c r="B654" s="11" t="s">
        <v>1430</v>
      </c>
      <c r="C654" s="43" t="s">
        <v>1346</v>
      </c>
      <c r="D654" s="17">
        <v>3961</v>
      </c>
      <c r="E654" s="40">
        <v>7</v>
      </c>
      <c r="F654" s="50">
        <v>176.72304973491501</v>
      </c>
    </row>
    <row r="655" spans="1:6" x14ac:dyDescent="0.3">
      <c r="A655" s="8" t="s">
        <v>1431</v>
      </c>
      <c r="B655" s="11" t="s">
        <v>1432</v>
      </c>
      <c r="C655" s="43" t="s">
        <v>1346</v>
      </c>
      <c r="D655" s="17">
        <v>4046</v>
      </c>
      <c r="E655" s="40">
        <v>11</v>
      </c>
      <c r="F655" s="50">
        <v>271.87345526445898</v>
      </c>
    </row>
    <row r="656" spans="1:6" x14ac:dyDescent="0.3">
      <c r="A656" s="8" t="s">
        <v>1433</v>
      </c>
      <c r="B656" s="11" t="s">
        <v>1434</v>
      </c>
      <c r="C656" s="43" t="s">
        <v>1346</v>
      </c>
      <c r="D656" s="17">
        <v>5514</v>
      </c>
      <c r="E656" s="40">
        <v>20</v>
      </c>
      <c r="F656" s="50">
        <v>362.71309394269099</v>
      </c>
    </row>
    <row r="657" spans="1:6" x14ac:dyDescent="0.3">
      <c r="A657" s="8" t="s">
        <v>1435</v>
      </c>
      <c r="B657" s="11" t="s">
        <v>1436</v>
      </c>
      <c r="C657" s="43" t="s">
        <v>1346</v>
      </c>
      <c r="D657" s="17">
        <v>4443</v>
      </c>
      <c r="E657" s="40">
        <v>7</v>
      </c>
      <c r="F657" s="50">
        <v>157.55120414134601</v>
      </c>
    </row>
    <row r="658" spans="1:6" x14ac:dyDescent="0.3">
      <c r="A658" s="8" t="s">
        <v>1437</v>
      </c>
      <c r="B658" s="11" t="s">
        <v>1438</v>
      </c>
      <c r="C658" s="43" t="s">
        <v>1346</v>
      </c>
      <c r="D658" s="17">
        <v>6845</v>
      </c>
      <c r="E658" s="40">
        <v>31</v>
      </c>
      <c r="F658" s="50">
        <v>452.88531775018299</v>
      </c>
    </row>
    <row r="659" spans="1:6" x14ac:dyDescent="0.3">
      <c r="A659" s="10" t="s">
        <v>1439</v>
      </c>
      <c r="B659" s="11" t="s">
        <v>1440</v>
      </c>
      <c r="C659" s="43" t="s">
        <v>1346</v>
      </c>
      <c r="D659" s="17">
        <v>6212</v>
      </c>
      <c r="E659" s="40">
        <v>13</v>
      </c>
      <c r="F659" s="48">
        <v>209.27237604636201</v>
      </c>
    </row>
    <row r="660" spans="1:6" x14ac:dyDescent="0.3">
      <c r="A660" s="8" t="s">
        <v>1441</v>
      </c>
      <c r="B660" s="11" t="s">
        <v>1442</v>
      </c>
      <c r="C660" s="43" t="s">
        <v>1346</v>
      </c>
      <c r="D660" s="17">
        <v>6281</v>
      </c>
      <c r="E660" s="40">
        <v>12</v>
      </c>
      <c r="F660" s="50">
        <v>191.052380194237</v>
      </c>
    </row>
    <row r="661" spans="1:6" x14ac:dyDescent="0.3">
      <c r="A661" s="10" t="s">
        <v>1443</v>
      </c>
      <c r="B661" s="11" t="s">
        <v>1444</v>
      </c>
      <c r="C661" s="43" t="s">
        <v>1346</v>
      </c>
      <c r="D661" s="17">
        <v>4767</v>
      </c>
      <c r="E661" s="38">
        <v>16</v>
      </c>
      <c r="F661" s="47">
        <v>335.64086427522602</v>
      </c>
    </row>
    <row r="662" spans="1:6" x14ac:dyDescent="0.3">
      <c r="A662" s="8" t="s">
        <v>1445</v>
      </c>
      <c r="B662" s="11" t="s">
        <v>1446</v>
      </c>
      <c r="C662" s="43" t="s">
        <v>1346</v>
      </c>
      <c r="D662" s="17">
        <v>4254</v>
      </c>
      <c r="E662" s="40">
        <v>14</v>
      </c>
      <c r="F662" s="50">
        <v>329.10202162670402</v>
      </c>
    </row>
    <row r="663" spans="1:6" x14ac:dyDescent="0.3">
      <c r="A663" s="8" t="s">
        <v>1447</v>
      </c>
      <c r="B663" s="11" t="s">
        <v>1448</v>
      </c>
      <c r="C663" s="43" t="s">
        <v>1346</v>
      </c>
      <c r="D663" s="17">
        <v>3897</v>
      </c>
      <c r="E663" s="40">
        <v>13</v>
      </c>
      <c r="F663" s="50">
        <v>333.58994098024101</v>
      </c>
    </row>
    <row r="664" spans="1:6" x14ac:dyDescent="0.3">
      <c r="A664" s="8" t="s">
        <v>1449</v>
      </c>
      <c r="B664" s="11" t="s">
        <v>1450</v>
      </c>
      <c r="C664" s="43" t="s">
        <v>1346</v>
      </c>
      <c r="D664" s="17">
        <v>7485</v>
      </c>
      <c r="E664" s="40">
        <v>50</v>
      </c>
      <c r="F664" s="50">
        <v>668.002672010688</v>
      </c>
    </row>
    <row r="665" spans="1:6" x14ac:dyDescent="0.3">
      <c r="A665" s="8" t="s">
        <v>1451</v>
      </c>
      <c r="B665" s="11" t="s">
        <v>1452</v>
      </c>
      <c r="C665" s="43" t="s">
        <v>1346</v>
      </c>
      <c r="D665" s="17">
        <v>3642</v>
      </c>
      <c r="E665" s="40">
        <v>12</v>
      </c>
      <c r="F665" s="50">
        <v>329.48929159802299</v>
      </c>
    </row>
    <row r="666" spans="1:6" x14ac:dyDescent="0.3">
      <c r="A666" s="8" t="s">
        <v>1453</v>
      </c>
      <c r="B666" s="11" t="s">
        <v>1454</v>
      </c>
      <c r="C666" s="43" t="s">
        <v>1346</v>
      </c>
      <c r="D666" s="17">
        <v>6677</v>
      </c>
      <c r="E666" s="40">
        <v>36</v>
      </c>
      <c r="F666" s="50">
        <v>539.16429534222004</v>
      </c>
    </row>
    <row r="667" spans="1:6" x14ac:dyDescent="0.3">
      <c r="A667" s="8" t="s">
        <v>1455</v>
      </c>
      <c r="B667" s="11" t="s">
        <v>1456</v>
      </c>
      <c r="C667" s="43" t="s">
        <v>1346</v>
      </c>
      <c r="D667" s="17">
        <v>3824</v>
      </c>
      <c r="E667" s="40">
        <v>18</v>
      </c>
      <c r="F667" s="50">
        <v>470.71129707112999</v>
      </c>
    </row>
    <row r="668" spans="1:6" x14ac:dyDescent="0.3">
      <c r="A668" s="8" t="s">
        <v>1457</v>
      </c>
      <c r="B668" s="11" t="s">
        <v>1458</v>
      </c>
      <c r="C668" s="43" t="s">
        <v>1346</v>
      </c>
      <c r="D668" s="17">
        <v>2614</v>
      </c>
      <c r="E668" s="40">
        <v>18</v>
      </c>
      <c r="F668" s="50">
        <v>688.59984697781204</v>
      </c>
    </row>
    <row r="669" spans="1:6" x14ac:dyDescent="0.3">
      <c r="A669" s="8" t="s">
        <v>1459</v>
      </c>
      <c r="B669" s="11" t="s">
        <v>1460</v>
      </c>
      <c r="C669" s="43" t="s">
        <v>1346</v>
      </c>
      <c r="D669" s="17">
        <v>3515</v>
      </c>
      <c r="E669" s="40">
        <v>12</v>
      </c>
      <c r="F669" s="50">
        <v>341.39402560455198</v>
      </c>
    </row>
    <row r="670" spans="1:6" x14ac:dyDescent="0.3">
      <c r="A670" s="8" t="s">
        <v>1461</v>
      </c>
      <c r="B670" s="11" t="s">
        <v>1462</v>
      </c>
      <c r="C670" s="43" t="s">
        <v>1346</v>
      </c>
      <c r="D670" s="17">
        <v>3558</v>
      </c>
      <c r="E670" s="40">
        <v>17</v>
      </c>
      <c r="F670" s="50">
        <v>477.796514896009</v>
      </c>
    </row>
    <row r="671" spans="1:6" x14ac:dyDescent="0.3">
      <c r="A671" s="8" t="s">
        <v>1463</v>
      </c>
      <c r="B671" s="11" t="s">
        <v>1464</v>
      </c>
      <c r="C671" s="43" t="s">
        <v>1346</v>
      </c>
      <c r="D671" s="17">
        <v>7383</v>
      </c>
      <c r="E671" s="40">
        <v>22</v>
      </c>
      <c r="F671" s="50">
        <v>297.98185019639698</v>
      </c>
    </row>
    <row r="672" spans="1:6" x14ac:dyDescent="0.3">
      <c r="A672" s="8" t="s">
        <v>1465</v>
      </c>
      <c r="B672" s="11" t="s">
        <v>1466</v>
      </c>
      <c r="C672" s="43" t="s">
        <v>1346</v>
      </c>
      <c r="D672" s="17">
        <v>4077</v>
      </c>
      <c r="E672" s="40">
        <v>11</v>
      </c>
      <c r="F672" s="50">
        <v>269.80623007113098</v>
      </c>
    </row>
    <row r="673" spans="1:6" x14ac:dyDescent="0.3">
      <c r="A673" s="8" t="s">
        <v>1467</v>
      </c>
      <c r="B673" s="11" t="s">
        <v>1468</v>
      </c>
      <c r="C673" s="43" t="s">
        <v>1346</v>
      </c>
      <c r="D673" s="17">
        <v>4129</v>
      </c>
      <c r="E673" s="40">
        <v>10</v>
      </c>
      <c r="F673" s="50">
        <v>242.18939210462599</v>
      </c>
    </row>
    <row r="674" spans="1:6" x14ac:dyDescent="0.3">
      <c r="A674" s="8" t="s">
        <v>1469</v>
      </c>
      <c r="B674" s="11" t="s">
        <v>1470</v>
      </c>
      <c r="C674" s="43" t="s">
        <v>1346</v>
      </c>
      <c r="D674" s="17">
        <v>3284</v>
      </c>
      <c r="E674" s="40">
        <v>21</v>
      </c>
      <c r="F674" s="50">
        <v>639.46406820950097</v>
      </c>
    </row>
    <row r="675" spans="1:6" x14ac:dyDescent="0.3">
      <c r="A675" s="8" t="s">
        <v>1471</v>
      </c>
      <c r="B675" s="11" t="s">
        <v>1472</v>
      </c>
      <c r="C675" s="43" t="s">
        <v>1346</v>
      </c>
      <c r="D675" s="17">
        <v>2348</v>
      </c>
      <c r="E675" s="40">
        <v>16</v>
      </c>
      <c r="F675" s="50">
        <v>681.43100511073305</v>
      </c>
    </row>
    <row r="676" spans="1:6" x14ac:dyDescent="0.3">
      <c r="A676" s="8" t="s">
        <v>1473</v>
      </c>
      <c r="B676" s="11" t="s">
        <v>1474</v>
      </c>
      <c r="C676" s="43" t="s">
        <v>1346</v>
      </c>
      <c r="D676" s="17">
        <v>4724</v>
      </c>
      <c r="E676" s="40">
        <v>11</v>
      </c>
      <c r="F676" s="50">
        <v>232.85351397121099</v>
      </c>
    </row>
    <row r="677" spans="1:6" x14ac:dyDescent="0.3">
      <c r="A677" s="8" t="s">
        <v>1475</v>
      </c>
      <c r="B677" s="11" t="s">
        <v>1476</v>
      </c>
      <c r="C677" s="43" t="s">
        <v>1346</v>
      </c>
      <c r="D677" s="17">
        <v>3627</v>
      </c>
      <c r="E677" s="40">
        <v>13</v>
      </c>
      <c r="F677" s="50">
        <v>358.42293906809999</v>
      </c>
    </row>
    <row r="678" spans="1:6" x14ac:dyDescent="0.3">
      <c r="A678" s="8" t="s">
        <v>1477</v>
      </c>
      <c r="B678" s="11" t="s">
        <v>1478</v>
      </c>
      <c r="C678" s="43" t="s">
        <v>1346</v>
      </c>
      <c r="D678" s="17">
        <v>4971</v>
      </c>
      <c r="E678" s="40">
        <v>17</v>
      </c>
      <c r="F678" s="50">
        <v>341.98350432508602</v>
      </c>
    </row>
    <row r="679" spans="1:6" x14ac:dyDescent="0.3">
      <c r="A679" s="8" t="s">
        <v>1479</v>
      </c>
      <c r="B679" s="11" t="s">
        <v>1480</v>
      </c>
      <c r="C679" s="43" t="s">
        <v>1346</v>
      </c>
      <c r="D679" s="17">
        <v>5103</v>
      </c>
      <c r="E679" s="40">
        <v>33</v>
      </c>
      <c r="F679" s="50">
        <v>646.67842445620204</v>
      </c>
    </row>
    <row r="680" spans="1:6" x14ac:dyDescent="0.3">
      <c r="A680" s="8" t="s">
        <v>1481</v>
      </c>
      <c r="B680" s="11" t="s">
        <v>1482</v>
      </c>
      <c r="C680" s="43" t="s">
        <v>1346</v>
      </c>
      <c r="D680" s="17">
        <v>4770</v>
      </c>
      <c r="E680" s="40">
        <v>17</v>
      </c>
      <c r="F680" s="50">
        <v>356.39412997903599</v>
      </c>
    </row>
    <row r="681" spans="1:6" x14ac:dyDescent="0.3">
      <c r="A681" s="8" t="s">
        <v>1483</v>
      </c>
      <c r="B681" s="11" t="s">
        <v>898</v>
      </c>
      <c r="C681" s="43" t="s">
        <v>1346</v>
      </c>
      <c r="D681" s="17">
        <v>4089</v>
      </c>
      <c r="E681" s="40">
        <v>15</v>
      </c>
      <c r="F681" s="50">
        <v>366.83785766691102</v>
      </c>
    </row>
    <row r="682" spans="1:6" x14ac:dyDescent="0.3">
      <c r="A682" s="8" t="s">
        <v>1484</v>
      </c>
      <c r="B682" s="11" t="s">
        <v>1485</v>
      </c>
      <c r="C682" s="43" t="s">
        <v>1346</v>
      </c>
      <c r="D682" s="17">
        <v>5041</v>
      </c>
      <c r="E682" s="40">
        <v>24</v>
      </c>
      <c r="F682" s="50">
        <v>476.09601269589399</v>
      </c>
    </row>
    <row r="683" spans="1:6" x14ac:dyDescent="0.3">
      <c r="A683" s="8" t="s">
        <v>1486</v>
      </c>
      <c r="B683" s="11" t="s">
        <v>1487</v>
      </c>
      <c r="C683" s="43" t="s">
        <v>1346</v>
      </c>
      <c r="D683" s="17">
        <v>3498</v>
      </c>
      <c r="E683" s="40">
        <v>26</v>
      </c>
      <c r="F683" s="50">
        <v>743.28187535734696</v>
      </c>
    </row>
    <row r="684" spans="1:6" x14ac:dyDescent="0.3">
      <c r="A684" s="8" t="s">
        <v>1488</v>
      </c>
      <c r="B684" s="11" t="s">
        <v>1489</v>
      </c>
      <c r="C684" s="43" t="s">
        <v>1346</v>
      </c>
      <c r="D684" s="17">
        <v>6563</v>
      </c>
      <c r="E684" s="40">
        <v>36</v>
      </c>
      <c r="F684" s="50">
        <v>548.52963583727001</v>
      </c>
    </row>
    <row r="685" spans="1:6" x14ac:dyDescent="0.3">
      <c r="A685" s="8" t="s">
        <v>1490</v>
      </c>
      <c r="B685" s="11" t="s">
        <v>1491</v>
      </c>
      <c r="C685" s="43" t="s">
        <v>1346</v>
      </c>
      <c r="D685" s="17">
        <v>5685</v>
      </c>
      <c r="E685" s="40">
        <v>33</v>
      </c>
      <c r="F685" s="50">
        <v>580.47493403693898</v>
      </c>
    </row>
    <row r="686" spans="1:6" x14ac:dyDescent="0.3">
      <c r="A686" s="8" t="s">
        <v>1492</v>
      </c>
      <c r="B686" s="11" t="s">
        <v>1493</v>
      </c>
      <c r="C686" s="43" t="s">
        <v>1346</v>
      </c>
      <c r="D686" s="17">
        <v>5676</v>
      </c>
      <c r="E686" s="40">
        <v>22</v>
      </c>
      <c r="F686" s="50">
        <v>387.59689922480601</v>
      </c>
    </row>
    <row r="687" spans="1:6" x14ac:dyDescent="0.3">
      <c r="A687" s="8" t="s">
        <v>1494</v>
      </c>
      <c r="B687" s="11" t="s">
        <v>1495</v>
      </c>
      <c r="C687" s="43" t="s">
        <v>1346</v>
      </c>
      <c r="D687" s="17">
        <v>4541</v>
      </c>
      <c r="E687" s="40">
        <v>20</v>
      </c>
      <c r="F687" s="50">
        <v>440.43162299053103</v>
      </c>
    </row>
    <row r="688" spans="1:6" x14ac:dyDescent="0.3">
      <c r="A688" s="8" t="s">
        <v>1496</v>
      </c>
      <c r="B688" s="11" t="s">
        <v>1497</v>
      </c>
      <c r="C688" s="43" t="s">
        <v>1346</v>
      </c>
      <c r="D688" s="17">
        <v>6505</v>
      </c>
      <c r="E688" s="40">
        <v>20</v>
      </c>
      <c r="F688" s="50">
        <v>307.45580322828602</v>
      </c>
    </row>
    <row r="689" spans="1:6" x14ac:dyDescent="0.3">
      <c r="A689" s="8" t="s">
        <v>1498</v>
      </c>
      <c r="B689" s="11" t="s">
        <v>1499</v>
      </c>
      <c r="C689" s="43" t="s">
        <v>1346</v>
      </c>
      <c r="D689" s="17">
        <v>3437</v>
      </c>
      <c r="E689" s="40">
        <v>26</v>
      </c>
      <c r="F689" s="50">
        <v>756.47366889729403</v>
      </c>
    </row>
    <row r="690" spans="1:6" x14ac:dyDescent="0.3">
      <c r="A690" s="8" t="s">
        <v>1500</v>
      </c>
      <c r="B690" s="11" t="s">
        <v>1501</v>
      </c>
      <c r="C690" s="43" t="s">
        <v>1346</v>
      </c>
      <c r="D690" s="17">
        <v>3032</v>
      </c>
      <c r="E690" s="40">
        <v>10</v>
      </c>
      <c r="F690" s="50">
        <v>329.81530343007898</v>
      </c>
    </row>
    <row r="691" spans="1:6" x14ac:dyDescent="0.3">
      <c r="A691" s="8" t="s">
        <v>1502</v>
      </c>
      <c r="B691" s="11" t="s">
        <v>1503</v>
      </c>
      <c r="C691" s="43" t="s">
        <v>1346</v>
      </c>
      <c r="D691" s="17">
        <v>3623</v>
      </c>
      <c r="E691" s="40">
        <v>12</v>
      </c>
      <c r="F691" s="50">
        <v>331.21722329561101</v>
      </c>
    </row>
    <row r="692" spans="1:6" x14ac:dyDescent="0.3">
      <c r="A692" s="8" t="s">
        <v>1504</v>
      </c>
      <c r="B692" s="11" t="s">
        <v>1505</v>
      </c>
      <c r="C692" s="43" t="s">
        <v>1346</v>
      </c>
      <c r="D692" s="17">
        <v>4462</v>
      </c>
      <c r="E692" s="40">
        <v>26</v>
      </c>
      <c r="F692" s="50">
        <v>582.69834155087403</v>
      </c>
    </row>
    <row r="693" spans="1:6" x14ac:dyDescent="0.3">
      <c r="A693" s="8" t="s">
        <v>1506</v>
      </c>
      <c r="B693" s="11" t="s">
        <v>1507</v>
      </c>
      <c r="C693" s="43" t="s">
        <v>1346</v>
      </c>
      <c r="D693" s="17">
        <v>4875</v>
      </c>
      <c r="E693" s="40">
        <v>14</v>
      </c>
      <c r="F693" s="50">
        <v>287.17948717948701</v>
      </c>
    </row>
    <row r="694" spans="1:6" x14ac:dyDescent="0.3">
      <c r="A694" s="8" t="s">
        <v>1508</v>
      </c>
      <c r="B694" s="11" t="s">
        <v>1509</v>
      </c>
      <c r="C694" s="43" t="s">
        <v>1346</v>
      </c>
      <c r="D694" s="17">
        <v>4149</v>
      </c>
      <c r="E694" s="40">
        <v>17</v>
      </c>
      <c r="F694" s="50">
        <v>409.73728609303402</v>
      </c>
    </row>
    <row r="695" spans="1:6" x14ac:dyDescent="0.3">
      <c r="A695" s="8" t="s">
        <v>1510</v>
      </c>
      <c r="B695" s="11" t="s">
        <v>1511</v>
      </c>
      <c r="C695" s="43" t="s">
        <v>1346</v>
      </c>
      <c r="D695" s="17">
        <v>931</v>
      </c>
      <c r="E695" s="40">
        <v>3</v>
      </c>
      <c r="F695" s="50">
        <v>322.23415682062301</v>
      </c>
    </row>
    <row r="696" spans="1:6" x14ac:dyDescent="0.3">
      <c r="A696" s="8" t="s">
        <v>1512</v>
      </c>
      <c r="B696" s="11" t="s">
        <v>1513</v>
      </c>
      <c r="C696" s="43" t="s">
        <v>1346</v>
      </c>
      <c r="D696" s="17">
        <v>6099</v>
      </c>
      <c r="E696" s="40">
        <v>25</v>
      </c>
      <c r="F696" s="50">
        <v>409.90326282997199</v>
      </c>
    </row>
    <row r="697" spans="1:6" x14ac:dyDescent="0.3">
      <c r="A697" s="8" t="s">
        <v>1514</v>
      </c>
      <c r="B697" s="11" t="s">
        <v>1515</v>
      </c>
      <c r="C697" s="43" t="s">
        <v>1346</v>
      </c>
      <c r="D697" s="17">
        <v>4809</v>
      </c>
      <c r="E697" s="40">
        <v>24</v>
      </c>
      <c r="F697" s="50">
        <v>499.06425452277</v>
      </c>
    </row>
    <row r="698" spans="1:6" x14ac:dyDescent="0.3">
      <c r="A698" s="8" t="s">
        <v>1516</v>
      </c>
      <c r="B698" s="11" t="s">
        <v>1517</v>
      </c>
      <c r="C698" s="43" t="s">
        <v>1346</v>
      </c>
      <c r="D698" s="17">
        <v>2714</v>
      </c>
      <c r="E698" s="40">
        <v>6</v>
      </c>
      <c r="F698" s="50">
        <v>221.075902726603</v>
      </c>
    </row>
    <row r="699" spans="1:6" x14ac:dyDescent="0.3">
      <c r="A699" s="8" t="s">
        <v>1518</v>
      </c>
      <c r="B699" s="11" t="s">
        <v>1519</v>
      </c>
      <c r="C699" s="43" t="s">
        <v>1346</v>
      </c>
      <c r="D699" s="17">
        <v>4676</v>
      </c>
      <c r="E699" s="40">
        <v>9</v>
      </c>
      <c r="F699" s="50">
        <v>192.47219846022199</v>
      </c>
    </row>
    <row r="700" spans="1:6" x14ac:dyDescent="0.3">
      <c r="A700" s="8" t="s">
        <v>1520</v>
      </c>
      <c r="B700" s="11" t="s">
        <v>1521</v>
      </c>
      <c r="C700" s="43" t="s">
        <v>1346</v>
      </c>
      <c r="D700" s="17">
        <v>4435</v>
      </c>
      <c r="E700" s="40">
        <v>5</v>
      </c>
      <c r="F700" s="50">
        <v>112.739571589628</v>
      </c>
    </row>
    <row r="701" spans="1:6" x14ac:dyDescent="0.3">
      <c r="A701" s="8" t="s">
        <v>1522</v>
      </c>
      <c r="B701" s="11" t="s">
        <v>1523</v>
      </c>
      <c r="C701" s="43" t="s">
        <v>1346</v>
      </c>
      <c r="D701" s="17">
        <v>6581</v>
      </c>
      <c r="E701" s="40">
        <v>12</v>
      </c>
      <c r="F701" s="50">
        <v>182.343108950008</v>
      </c>
    </row>
    <row r="702" spans="1:6" x14ac:dyDescent="0.3">
      <c r="A702" s="8" t="s">
        <v>1524</v>
      </c>
      <c r="B702" s="11" t="s">
        <v>147</v>
      </c>
      <c r="C702" s="43" t="s">
        <v>1346</v>
      </c>
      <c r="D702" s="17">
        <v>10546</v>
      </c>
      <c r="E702" s="40">
        <v>22</v>
      </c>
      <c r="F702" s="50">
        <v>208.60989948795799</v>
      </c>
    </row>
    <row r="703" spans="1:6" x14ac:dyDescent="0.3">
      <c r="A703" s="8" t="s">
        <v>1525</v>
      </c>
      <c r="B703" s="11" t="s">
        <v>145</v>
      </c>
      <c r="C703" s="43" t="s">
        <v>1346</v>
      </c>
      <c r="D703" s="17">
        <v>5912</v>
      </c>
      <c r="E703" s="40">
        <v>13</v>
      </c>
      <c r="F703" s="50">
        <v>219.891745602165</v>
      </c>
    </row>
    <row r="704" spans="1:6" x14ac:dyDescent="0.3">
      <c r="A704" s="8" t="s">
        <v>1526</v>
      </c>
      <c r="B704" s="11" t="s">
        <v>1527</v>
      </c>
      <c r="C704" s="43" t="s">
        <v>1346</v>
      </c>
      <c r="D704" s="17">
        <v>3982</v>
      </c>
      <c r="E704" s="40">
        <v>2</v>
      </c>
      <c r="F704" s="50">
        <v>50.2260170768458</v>
      </c>
    </row>
    <row r="705" spans="1:6" x14ac:dyDescent="0.3">
      <c r="A705" s="8" t="s">
        <v>1528</v>
      </c>
      <c r="B705" s="11" t="s">
        <v>1529</v>
      </c>
      <c r="C705" s="43" t="s">
        <v>1346</v>
      </c>
      <c r="D705" s="17">
        <v>5544</v>
      </c>
      <c r="E705" s="40">
        <v>2</v>
      </c>
      <c r="F705" s="50">
        <v>36.075036075036103</v>
      </c>
    </row>
    <row r="706" spans="1:6" x14ac:dyDescent="0.3">
      <c r="A706" s="8" t="s">
        <v>1530</v>
      </c>
      <c r="B706" s="11" t="s">
        <v>1531</v>
      </c>
      <c r="C706" s="43" t="s">
        <v>1346</v>
      </c>
      <c r="D706" s="17">
        <v>10651</v>
      </c>
      <c r="E706" s="40">
        <v>5</v>
      </c>
      <c r="F706" s="50">
        <v>46.943948924983602</v>
      </c>
    </row>
    <row r="707" spans="1:6" x14ac:dyDescent="0.3">
      <c r="A707" s="8" t="s">
        <v>1532</v>
      </c>
      <c r="B707" s="11" t="s">
        <v>1533</v>
      </c>
      <c r="C707" s="43" t="s">
        <v>1346</v>
      </c>
      <c r="D707" s="17">
        <v>7417</v>
      </c>
      <c r="E707" s="40">
        <v>10</v>
      </c>
      <c r="F707" s="50">
        <v>134.82540110556801</v>
      </c>
    </row>
    <row r="708" spans="1:6" x14ac:dyDescent="0.3">
      <c r="A708" s="8" t="s">
        <v>1534</v>
      </c>
      <c r="B708" s="11" t="s">
        <v>181</v>
      </c>
      <c r="C708" s="43" t="s">
        <v>1346</v>
      </c>
      <c r="D708" s="17">
        <v>3500</v>
      </c>
      <c r="E708" s="40">
        <v>21</v>
      </c>
      <c r="F708" s="50">
        <v>600</v>
      </c>
    </row>
    <row r="709" spans="1:6" x14ac:dyDescent="0.3">
      <c r="A709" s="8" t="s">
        <v>1535</v>
      </c>
      <c r="B709" s="11" t="s">
        <v>1536</v>
      </c>
      <c r="C709" s="43" t="s">
        <v>1346</v>
      </c>
      <c r="D709" s="17">
        <v>6336</v>
      </c>
      <c r="E709" s="40">
        <v>17</v>
      </c>
      <c r="F709" s="50">
        <v>268.308080808081</v>
      </c>
    </row>
    <row r="710" spans="1:6" x14ac:dyDescent="0.3">
      <c r="A710" s="8" t="s">
        <v>1537</v>
      </c>
      <c r="B710" s="11" t="s">
        <v>1538</v>
      </c>
      <c r="C710" s="43" t="s">
        <v>1346</v>
      </c>
      <c r="D710" s="17">
        <v>4891</v>
      </c>
      <c r="E710" s="40">
        <v>20</v>
      </c>
      <c r="F710" s="50">
        <v>408.91433244735202</v>
      </c>
    </row>
    <row r="711" spans="1:6" x14ac:dyDescent="0.3">
      <c r="A711" s="10" t="s">
        <v>1539</v>
      </c>
      <c r="B711" s="11" t="s">
        <v>1540</v>
      </c>
      <c r="C711" s="43" t="s">
        <v>1346</v>
      </c>
      <c r="D711" s="17">
        <v>7376</v>
      </c>
      <c r="E711" s="39">
        <v>26</v>
      </c>
      <c r="F711" s="49">
        <v>352.494577006508</v>
      </c>
    </row>
    <row r="712" spans="1:6" x14ac:dyDescent="0.3">
      <c r="A712" s="8" t="s">
        <v>1541</v>
      </c>
      <c r="B712" s="11" t="s">
        <v>1542</v>
      </c>
      <c r="C712" s="43" t="s">
        <v>1346</v>
      </c>
      <c r="D712" s="17">
        <v>6303</v>
      </c>
      <c r="E712" s="40">
        <v>52</v>
      </c>
      <c r="F712" s="50">
        <v>825.00396636522305</v>
      </c>
    </row>
    <row r="713" spans="1:6" x14ac:dyDescent="0.3">
      <c r="A713" s="8" t="s">
        <v>1543</v>
      </c>
      <c r="B713" s="11" t="s">
        <v>1544</v>
      </c>
      <c r="C713" s="43" t="s">
        <v>1346</v>
      </c>
      <c r="D713" s="17">
        <v>4229</v>
      </c>
      <c r="E713" s="40">
        <v>13</v>
      </c>
      <c r="F713" s="50">
        <v>307.40127689761198</v>
      </c>
    </row>
    <row r="714" spans="1:6" x14ac:dyDescent="0.3">
      <c r="A714" s="8" t="s">
        <v>1545</v>
      </c>
      <c r="B714" s="11" t="s">
        <v>1546</v>
      </c>
      <c r="C714" s="43" t="s">
        <v>1346</v>
      </c>
      <c r="D714" s="17">
        <v>3186</v>
      </c>
      <c r="E714" s="40">
        <v>25</v>
      </c>
      <c r="F714" s="50">
        <v>784.68298807281894</v>
      </c>
    </row>
    <row r="715" spans="1:6" x14ac:dyDescent="0.3">
      <c r="A715" s="10" t="s">
        <v>1547</v>
      </c>
      <c r="B715" s="11" t="s">
        <v>1548</v>
      </c>
      <c r="C715" s="43" t="s">
        <v>1346</v>
      </c>
      <c r="D715" s="17">
        <v>4462</v>
      </c>
      <c r="E715" s="40">
        <v>7</v>
      </c>
      <c r="F715" s="50">
        <v>156.880322725235</v>
      </c>
    </row>
    <row r="716" spans="1:6" x14ac:dyDescent="0.3">
      <c r="A716" s="8" t="s">
        <v>1549</v>
      </c>
      <c r="B716" s="11" t="s">
        <v>1550</v>
      </c>
      <c r="C716" s="43" t="s">
        <v>1346</v>
      </c>
      <c r="D716" s="17">
        <v>3422</v>
      </c>
      <c r="E716" s="40">
        <v>8</v>
      </c>
      <c r="F716" s="50">
        <v>233.78141437755701</v>
      </c>
    </row>
    <row r="717" spans="1:6" x14ac:dyDescent="0.3">
      <c r="A717" s="8" t="s">
        <v>1551</v>
      </c>
      <c r="B717" s="11" t="s">
        <v>1552</v>
      </c>
      <c r="C717" s="43" t="s">
        <v>1346</v>
      </c>
      <c r="D717" s="17">
        <v>3435</v>
      </c>
      <c r="E717" s="40">
        <v>10</v>
      </c>
      <c r="F717" s="50">
        <v>291.12081513828201</v>
      </c>
    </row>
    <row r="718" spans="1:6" x14ac:dyDescent="0.3">
      <c r="A718" s="8" t="s">
        <v>1553</v>
      </c>
      <c r="B718" s="11" t="s">
        <v>1554</v>
      </c>
      <c r="C718" s="43" t="s">
        <v>1346</v>
      </c>
      <c r="D718" s="17">
        <v>3058</v>
      </c>
      <c r="E718" s="40">
        <v>10</v>
      </c>
      <c r="F718" s="50">
        <v>327.011118378025</v>
      </c>
    </row>
    <row r="719" spans="1:6" x14ac:dyDescent="0.3">
      <c r="A719" s="8" t="s">
        <v>1555</v>
      </c>
      <c r="B719" s="11" t="s">
        <v>1556</v>
      </c>
      <c r="C719" s="43" t="s">
        <v>1346</v>
      </c>
      <c r="D719" s="17">
        <v>4340</v>
      </c>
      <c r="E719" s="40">
        <v>10</v>
      </c>
      <c r="F719" s="50">
        <v>230.41474654377899</v>
      </c>
    </row>
    <row r="720" spans="1:6" x14ac:dyDescent="0.3">
      <c r="A720" s="8" t="s">
        <v>1557</v>
      </c>
      <c r="B720" s="11" t="s">
        <v>1558</v>
      </c>
      <c r="C720" s="43" t="s">
        <v>1346</v>
      </c>
      <c r="D720" s="17">
        <v>6113</v>
      </c>
      <c r="E720" s="40">
        <v>15</v>
      </c>
      <c r="F720" s="50">
        <v>245.37870112874199</v>
      </c>
    </row>
    <row r="721" spans="1:6" x14ac:dyDescent="0.3">
      <c r="A721" s="8" t="s">
        <v>1559</v>
      </c>
      <c r="B721" s="11" t="s">
        <v>1560</v>
      </c>
      <c r="C721" s="43" t="s">
        <v>1346</v>
      </c>
      <c r="D721" s="17">
        <v>4149</v>
      </c>
      <c r="E721" s="40">
        <v>2</v>
      </c>
      <c r="F721" s="50">
        <v>48.204386599180502</v>
      </c>
    </row>
    <row r="722" spans="1:6" x14ac:dyDescent="0.3">
      <c r="A722" s="8" t="s">
        <v>1561</v>
      </c>
      <c r="B722" s="11" t="s">
        <v>1562</v>
      </c>
      <c r="C722" s="43" t="s">
        <v>1346</v>
      </c>
      <c r="D722" s="17">
        <v>6386</v>
      </c>
      <c r="E722" s="40">
        <v>5</v>
      </c>
      <c r="F722" s="50">
        <v>78.296273097400601</v>
      </c>
    </row>
    <row r="723" spans="1:6" x14ac:dyDescent="0.3">
      <c r="A723" s="8" t="s">
        <v>1563</v>
      </c>
      <c r="B723" s="11" t="s">
        <v>711</v>
      </c>
      <c r="C723" s="43" t="s">
        <v>1346</v>
      </c>
      <c r="D723" s="17">
        <v>8853</v>
      </c>
      <c r="E723" s="40">
        <v>11</v>
      </c>
      <c r="F723" s="50">
        <v>124.251666101886</v>
      </c>
    </row>
    <row r="724" spans="1:6" x14ac:dyDescent="0.3">
      <c r="A724" s="8" t="s">
        <v>1564</v>
      </c>
      <c r="B724" s="11" t="s">
        <v>1565</v>
      </c>
      <c r="C724" s="43" t="s">
        <v>1346</v>
      </c>
      <c r="D724" s="17">
        <v>5352</v>
      </c>
      <c r="E724" s="40">
        <v>5</v>
      </c>
      <c r="F724" s="50">
        <v>93.423019431987996</v>
      </c>
    </row>
    <row r="725" spans="1:6" x14ac:dyDescent="0.3">
      <c r="A725" s="8" t="s">
        <v>1566</v>
      </c>
      <c r="B725" s="11" t="s">
        <v>1567</v>
      </c>
      <c r="C725" s="43" t="s">
        <v>1346</v>
      </c>
      <c r="D725" s="17">
        <v>3982</v>
      </c>
      <c r="E725" s="40">
        <v>4</v>
      </c>
      <c r="F725" s="50">
        <v>100.452034153692</v>
      </c>
    </row>
    <row r="726" spans="1:6" x14ac:dyDescent="0.3">
      <c r="A726" s="8" t="s">
        <v>1568</v>
      </c>
      <c r="B726" s="11" t="s">
        <v>1569</v>
      </c>
      <c r="C726" s="43" t="s">
        <v>1346</v>
      </c>
      <c r="D726" s="17">
        <v>5786</v>
      </c>
      <c r="E726" s="40">
        <v>13</v>
      </c>
      <c r="F726" s="50">
        <v>224.68026270307601</v>
      </c>
    </row>
    <row r="727" spans="1:6" x14ac:dyDescent="0.3">
      <c r="A727" s="8" t="s">
        <v>1570</v>
      </c>
      <c r="B727" s="11" t="s">
        <v>1571</v>
      </c>
      <c r="C727" s="43" t="s">
        <v>1346</v>
      </c>
      <c r="D727" s="17">
        <v>4530</v>
      </c>
      <c r="E727" s="40">
        <v>15</v>
      </c>
      <c r="F727" s="50">
        <v>331.12582781457002</v>
      </c>
    </row>
    <row r="728" spans="1:6" x14ac:dyDescent="0.3">
      <c r="A728" s="8" t="s">
        <v>1572</v>
      </c>
      <c r="B728" s="11" t="s">
        <v>1573</v>
      </c>
      <c r="C728" s="43" t="s">
        <v>1346</v>
      </c>
      <c r="D728" s="17">
        <v>5732</v>
      </c>
      <c r="E728" s="40">
        <v>25</v>
      </c>
      <c r="F728" s="50">
        <v>436.14794138171698</v>
      </c>
    </row>
    <row r="729" spans="1:6" x14ac:dyDescent="0.3">
      <c r="A729" s="8" t="s">
        <v>1574</v>
      </c>
      <c r="B729" s="11" t="s">
        <v>1575</v>
      </c>
      <c r="C729" s="43" t="s">
        <v>1346</v>
      </c>
      <c r="D729" s="17">
        <v>4669</v>
      </c>
      <c r="E729" s="40">
        <v>8</v>
      </c>
      <c r="F729" s="50">
        <v>171.34289997858201</v>
      </c>
    </row>
    <row r="730" spans="1:6" x14ac:dyDescent="0.3">
      <c r="A730" s="8" t="s">
        <v>1576</v>
      </c>
      <c r="B730" s="11" t="s">
        <v>1577</v>
      </c>
      <c r="C730" s="43" t="s">
        <v>1346</v>
      </c>
      <c r="D730" s="17">
        <v>2671</v>
      </c>
      <c r="E730" s="40">
        <v>5</v>
      </c>
      <c r="F730" s="50">
        <v>187.19580681392699</v>
      </c>
    </row>
    <row r="731" spans="1:6" x14ac:dyDescent="0.3">
      <c r="A731" s="8" t="s">
        <v>1578</v>
      </c>
      <c r="B731" s="11" t="s">
        <v>1579</v>
      </c>
      <c r="C731" s="43" t="s">
        <v>1346</v>
      </c>
      <c r="D731" s="17">
        <v>3741</v>
      </c>
      <c r="E731" s="40">
        <v>9</v>
      </c>
      <c r="F731" s="50">
        <v>240.577385725742</v>
      </c>
    </row>
    <row r="732" spans="1:6" x14ac:dyDescent="0.3">
      <c r="A732" s="8" t="s">
        <v>1580</v>
      </c>
      <c r="B732" s="11" t="s">
        <v>1581</v>
      </c>
      <c r="C732" s="43" t="s">
        <v>1346</v>
      </c>
      <c r="D732" s="17">
        <v>4617</v>
      </c>
      <c r="E732" s="40">
        <v>7</v>
      </c>
      <c r="F732" s="50">
        <v>151.61360190600001</v>
      </c>
    </row>
    <row r="733" spans="1:6" x14ac:dyDescent="0.3">
      <c r="A733" s="8" t="s">
        <v>1582</v>
      </c>
      <c r="B733" s="11" t="s">
        <v>1583</v>
      </c>
      <c r="C733" s="43" t="s">
        <v>1346</v>
      </c>
      <c r="D733" s="17">
        <v>3609</v>
      </c>
      <c r="E733" s="40">
        <v>4</v>
      </c>
      <c r="F733" s="50">
        <v>110.834026045996</v>
      </c>
    </row>
    <row r="734" spans="1:6" x14ac:dyDescent="0.3">
      <c r="A734" s="8" t="s">
        <v>1584</v>
      </c>
      <c r="B734" s="11" t="s">
        <v>1585</v>
      </c>
      <c r="C734" s="43" t="s">
        <v>1346</v>
      </c>
      <c r="D734" s="17">
        <v>4805</v>
      </c>
      <c r="E734" s="40">
        <v>13</v>
      </c>
      <c r="F734" s="50">
        <v>270.55150884495299</v>
      </c>
    </row>
    <row r="735" spans="1:6" x14ac:dyDescent="0.3">
      <c r="A735" s="8" t="s">
        <v>1586</v>
      </c>
      <c r="B735" s="11" t="s">
        <v>1587</v>
      </c>
      <c r="C735" s="43" t="s">
        <v>1346</v>
      </c>
      <c r="D735" s="17">
        <v>2949</v>
      </c>
      <c r="E735" s="40">
        <v>23</v>
      </c>
      <c r="F735" s="50">
        <v>779.92539844014902</v>
      </c>
    </row>
    <row r="736" spans="1:6" x14ac:dyDescent="0.3">
      <c r="A736" s="8" t="s">
        <v>1588</v>
      </c>
      <c r="B736" s="11" t="s">
        <v>1589</v>
      </c>
      <c r="C736" s="43" t="s">
        <v>1346</v>
      </c>
      <c r="D736" s="17">
        <v>2488</v>
      </c>
      <c r="E736" s="40">
        <v>8</v>
      </c>
      <c r="F736" s="50">
        <v>321.54340836012898</v>
      </c>
    </row>
    <row r="737" spans="1:6" x14ac:dyDescent="0.3">
      <c r="A737" s="8" t="s">
        <v>1590</v>
      </c>
      <c r="B737" s="11" t="s">
        <v>1591</v>
      </c>
      <c r="C737" s="43" t="s">
        <v>1346</v>
      </c>
      <c r="D737" s="17">
        <v>3945</v>
      </c>
      <c r="E737" s="40">
        <v>11</v>
      </c>
      <c r="F737" s="50">
        <v>278.833967046895</v>
      </c>
    </row>
    <row r="738" spans="1:6" x14ac:dyDescent="0.3">
      <c r="A738" s="8" t="s">
        <v>1592</v>
      </c>
      <c r="B738" s="11" t="s">
        <v>1593</v>
      </c>
      <c r="C738" s="43" t="s">
        <v>1346</v>
      </c>
      <c r="D738" s="17">
        <v>3371</v>
      </c>
      <c r="E738" s="40">
        <v>11</v>
      </c>
      <c r="F738" s="50">
        <v>326.312666864432</v>
      </c>
    </row>
    <row r="739" spans="1:6" x14ac:dyDescent="0.3">
      <c r="A739" s="8" t="s">
        <v>1594</v>
      </c>
      <c r="B739" s="11" t="s">
        <v>1595</v>
      </c>
      <c r="C739" s="43" t="s">
        <v>1346</v>
      </c>
      <c r="D739" s="17">
        <v>3890</v>
      </c>
      <c r="E739" s="40">
        <v>12</v>
      </c>
      <c r="F739" s="50">
        <v>308.48329048843198</v>
      </c>
    </row>
    <row r="740" spans="1:6" x14ac:dyDescent="0.3">
      <c r="A740" s="8" t="s">
        <v>1596</v>
      </c>
      <c r="B740" s="11" t="s">
        <v>1597</v>
      </c>
      <c r="C740" s="43" t="s">
        <v>1346</v>
      </c>
      <c r="D740" s="17">
        <v>4273</v>
      </c>
      <c r="E740" s="40">
        <v>20</v>
      </c>
      <c r="F740" s="50">
        <v>468.05523051720098</v>
      </c>
    </row>
    <row r="741" spans="1:6" x14ac:dyDescent="0.3">
      <c r="A741" s="8" t="s">
        <v>1598</v>
      </c>
      <c r="B741" s="11" t="s">
        <v>1599</v>
      </c>
      <c r="C741" s="43" t="s">
        <v>1346</v>
      </c>
      <c r="D741" s="17">
        <v>6672</v>
      </c>
      <c r="E741" s="40">
        <v>29</v>
      </c>
      <c r="F741" s="50">
        <v>434.65227817745802</v>
      </c>
    </row>
    <row r="742" spans="1:6" x14ac:dyDescent="0.3">
      <c r="A742" s="8" t="s">
        <v>1600</v>
      </c>
      <c r="B742" s="11" t="s">
        <v>1601</v>
      </c>
      <c r="C742" s="43" t="s">
        <v>1346</v>
      </c>
      <c r="D742" s="17">
        <v>5437</v>
      </c>
      <c r="E742" s="40">
        <v>17</v>
      </c>
      <c r="F742" s="50">
        <v>312.67242964870297</v>
      </c>
    </row>
    <row r="743" spans="1:6" x14ac:dyDescent="0.3">
      <c r="A743" s="8" t="s">
        <v>1602</v>
      </c>
      <c r="B743" s="11" t="s">
        <v>1603</v>
      </c>
      <c r="C743" s="43" t="s">
        <v>1346</v>
      </c>
      <c r="D743" s="17">
        <v>2987</v>
      </c>
      <c r="E743" s="40">
        <v>4</v>
      </c>
      <c r="F743" s="50">
        <v>133.91362571141599</v>
      </c>
    </row>
    <row r="744" spans="1:6" x14ac:dyDescent="0.3">
      <c r="A744" s="10" t="s">
        <v>1604</v>
      </c>
      <c r="B744" s="11" t="s">
        <v>1605</v>
      </c>
      <c r="C744" s="43" t="s">
        <v>1346</v>
      </c>
      <c r="D744" s="17">
        <v>2495</v>
      </c>
      <c r="E744" s="38">
        <v>25</v>
      </c>
      <c r="F744" s="47">
        <v>1002.00400801603</v>
      </c>
    </row>
    <row r="745" spans="1:6" x14ac:dyDescent="0.3">
      <c r="A745" s="8" t="s">
        <v>1606</v>
      </c>
      <c r="B745" s="11" t="s">
        <v>1607</v>
      </c>
      <c r="C745" s="43" t="s">
        <v>1346</v>
      </c>
      <c r="D745" s="17">
        <v>3247</v>
      </c>
      <c r="E745" s="40">
        <v>12</v>
      </c>
      <c r="F745" s="50">
        <v>369.57191253464703</v>
      </c>
    </row>
    <row r="746" spans="1:6" x14ac:dyDescent="0.3">
      <c r="A746" s="8" t="s">
        <v>1608</v>
      </c>
      <c r="B746" s="11" t="s">
        <v>1609</v>
      </c>
      <c r="C746" s="43" t="s">
        <v>1346</v>
      </c>
      <c r="D746" s="17">
        <v>3445</v>
      </c>
      <c r="E746" s="40">
        <v>14</v>
      </c>
      <c r="F746" s="50">
        <v>406.38606676342499</v>
      </c>
    </row>
    <row r="747" spans="1:6" x14ac:dyDescent="0.3">
      <c r="A747" s="8" t="s">
        <v>1610</v>
      </c>
      <c r="B747" s="11" t="s">
        <v>1611</v>
      </c>
      <c r="C747" s="43" t="s">
        <v>1346</v>
      </c>
      <c r="D747" s="17">
        <v>3525</v>
      </c>
      <c r="E747" s="40">
        <v>6</v>
      </c>
      <c r="F747" s="50">
        <v>170.212765957447</v>
      </c>
    </row>
    <row r="748" spans="1:6" x14ac:dyDescent="0.3">
      <c r="A748" s="8" t="s">
        <v>1612</v>
      </c>
      <c r="B748" s="11" t="s">
        <v>1613</v>
      </c>
      <c r="C748" s="43" t="s">
        <v>1614</v>
      </c>
      <c r="D748" s="17">
        <v>4753</v>
      </c>
      <c r="E748" s="40"/>
      <c r="F748" s="50"/>
    </row>
    <row r="749" spans="1:6" x14ac:dyDescent="0.3">
      <c r="A749" s="8" t="s">
        <v>1615</v>
      </c>
      <c r="B749" s="11" t="s">
        <v>1616</v>
      </c>
      <c r="C749" s="43" t="s">
        <v>1614</v>
      </c>
      <c r="D749" s="17">
        <v>4656</v>
      </c>
      <c r="E749" s="40">
        <v>5</v>
      </c>
      <c r="F749" s="50">
        <v>107.388316151203</v>
      </c>
    </row>
    <row r="750" spans="1:6" x14ac:dyDescent="0.3">
      <c r="A750" s="8" t="s">
        <v>1617</v>
      </c>
      <c r="B750" s="11" t="s">
        <v>1618</v>
      </c>
      <c r="C750" s="43" t="s">
        <v>1614</v>
      </c>
      <c r="D750" s="17">
        <v>5565</v>
      </c>
      <c r="E750" s="40">
        <v>6</v>
      </c>
      <c r="F750" s="50">
        <v>107.816711590297</v>
      </c>
    </row>
    <row r="751" spans="1:6" x14ac:dyDescent="0.3">
      <c r="A751" s="8" t="s">
        <v>1619</v>
      </c>
      <c r="B751" s="11" t="s">
        <v>1620</v>
      </c>
      <c r="C751" s="43" t="s">
        <v>1614</v>
      </c>
      <c r="D751" s="17">
        <v>4709</v>
      </c>
      <c r="E751" s="40">
        <v>4</v>
      </c>
      <c r="F751" s="50">
        <v>84.943724782331699</v>
      </c>
    </row>
    <row r="752" spans="1:6" x14ac:dyDescent="0.3">
      <c r="A752" s="8" t="s">
        <v>1621</v>
      </c>
      <c r="B752" s="11" t="s">
        <v>1622</v>
      </c>
      <c r="C752" s="43" t="s">
        <v>1614</v>
      </c>
      <c r="D752" s="17">
        <v>3827</v>
      </c>
      <c r="E752" s="40">
        <v>3</v>
      </c>
      <c r="F752" s="50">
        <v>78.390384112882103</v>
      </c>
    </row>
    <row r="753" spans="1:6" x14ac:dyDescent="0.3">
      <c r="A753" s="8" t="s">
        <v>1623</v>
      </c>
      <c r="B753" s="11" t="s">
        <v>1624</v>
      </c>
      <c r="C753" s="43" t="s">
        <v>1614</v>
      </c>
      <c r="D753" s="17">
        <v>5261</v>
      </c>
      <c r="E753" s="40">
        <v>1</v>
      </c>
      <c r="F753" s="50">
        <v>19.007793195209999</v>
      </c>
    </row>
    <row r="754" spans="1:6" x14ac:dyDescent="0.3">
      <c r="A754" s="8" t="s">
        <v>1625</v>
      </c>
      <c r="B754" s="11" t="s">
        <v>1626</v>
      </c>
      <c r="C754" s="43" t="s">
        <v>1614</v>
      </c>
      <c r="D754" s="17">
        <v>4860</v>
      </c>
      <c r="E754" s="40">
        <v>13</v>
      </c>
      <c r="F754" s="50">
        <v>267.48971193415599</v>
      </c>
    </row>
    <row r="755" spans="1:6" x14ac:dyDescent="0.3">
      <c r="A755" s="8" t="s">
        <v>1627</v>
      </c>
      <c r="B755" s="11" t="s">
        <v>1628</v>
      </c>
      <c r="C755" s="43" t="s">
        <v>1614</v>
      </c>
      <c r="D755" s="17">
        <v>5051</v>
      </c>
      <c r="E755" s="40">
        <v>3</v>
      </c>
      <c r="F755" s="50">
        <v>59.394179370421703</v>
      </c>
    </row>
    <row r="756" spans="1:6" x14ac:dyDescent="0.3">
      <c r="A756" s="8" t="s">
        <v>1629</v>
      </c>
      <c r="B756" s="11" t="s">
        <v>1630</v>
      </c>
      <c r="C756" s="43" t="s">
        <v>1614</v>
      </c>
      <c r="D756" s="17">
        <v>3974</v>
      </c>
      <c r="E756" s="40">
        <v>9</v>
      </c>
      <c r="F756" s="50">
        <v>226.47206844489199</v>
      </c>
    </row>
    <row r="757" spans="1:6" x14ac:dyDescent="0.3">
      <c r="A757" s="8" t="s">
        <v>1631</v>
      </c>
      <c r="B757" s="11" t="s">
        <v>1632</v>
      </c>
      <c r="C757" s="43" t="s">
        <v>1614</v>
      </c>
      <c r="D757" s="17">
        <v>4431</v>
      </c>
      <c r="E757" s="40">
        <v>8</v>
      </c>
      <c r="F757" s="50">
        <v>180.54615211013299</v>
      </c>
    </row>
    <row r="758" spans="1:6" x14ac:dyDescent="0.3">
      <c r="A758" s="8" t="s">
        <v>1633</v>
      </c>
      <c r="B758" s="11" t="s">
        <v>1634</v>
      </c>
      <c r="C758" s="43" t="s">
        <v>1614</v>
      </c>
      <c r="D758" s="17">
        <v>5730</v>
      </c>
      <c r="E758" s="40">
        <v>10</v>
      </c>
      <c r="F758" s="50">
        <v>174.52006980802801</v>
      </c>
    </row>
    <row r="759" spans="1:6" x14ac:dyDescent="0.3">
      <c r="A759" s="8" t="s">
        <v>1635</v>
      </c>
      <c r="B759" s="11" t="s">
        <v>1636</v>
      </c>
      <c r="C759" s="43" t="s">
        <v>1614</v>
      </c>
      <c r="D759" s="17">
        <v>3931</v>
      </c>
      <c r="E759" s="40">
        <v>3</v>
      </c>
      <c r="F759" s="50">
        <v>76.316458916306303</v>
      </c>
    </row>
    <row r="760" spans="1:6" x14ac:dyDescent="0.3">
      <c r="A760" s="8" t="s">
        <v>1637</v>
      </c>
      <c r="B760" s="11" t="s">
        <v>1638</v>
      </c>
      <c r="C760" s="43" t="s">
        <v>1614</v>
      </c>
      <c r="D760" s="17">
        <v>2999</v>
      </c>
      <c r="E760" s="40">
        <v>1</v>
      </c>
      <c r="F760" s="50">
        <v>33.344448149383098</v>
      </c>
    </row>
    <row r="761" spans="1:6" x14ac:dyDescent="0.3">
      <c r="A761" s="8" t="s">
        <v>1639</v>
      </c>
      <c r="B761" s="11" t="s">
        <v>1640</v>
      </c>
      <c r="C761" s="43" t="s">
        <v>1614</v>
      </c>
      <c r="D761" s="17">
        <v>6284</v>
      </c>
      <c r="E761" s="40">
        <v>8</v>
      </c>
      <c r="F761" s="50">
        <v>127.307447485678</v>
      </c>
    </row>
    <row r="762" spans="1:6" x14ac:dyDescent="0.3">
      <c r="A762" s="8" t="s">
        <v>1641</v>
      </c>
      <c r="B762" s="11" t="s">
        <v>1642</v>
      </c>
      <c r="C762" s="43" t="s">
        <v>1614</v>
      </c>
      <c r="D762" s="17">
        <v>5800</v>
      </c>
      <c r="E762" s="40">
        <v>1</v>
      </c>
      <c r="F762" s="50">
        <v>17.241379310344801</v>
      </c>
    </row>
    <row r="763" spans="1:6" x14ac:dyDescent="0.3">
      <c r="A763" s="8" t="s">
        <v>1643</v>
      </c>
      <c r="B763" s="11" t="s">
        <v>1644</v>
      </c>
      <c r="C763" s="43" t="s">
        <v>1614</v>
      </c>
      <c r="D763" s="17">
        <v>3694</v>
      </c>
      <c r="E763" s="40">
        <v>2</v>
      </c>
      <c r="F763" s="50">
        <v>54.141851651326498</v>
      </c>
    </row>
    <row r="764" spans="1:6" x14ac:dyDescent="0.3">
      <c r="A764" s="8" t="s">
        <v>1645</v>
      </c>
      <c r="B764" s="11" t="s">
        <v>1646</v>
      </c>
      <c r="C764" s="43" t="s">
        <v>1614</v>
      </c>
      <c r="D764" s="17">
        <v>5607</v>
      </c>
      <c r="E764" s="40">
        <v>3</v>
      </c>
      <c r="F764" s="50">
        <v>53.5045478865704</v>
      </c>
    </row>
    <row r="765" spans="1:6" x14ac:dyDescent="0.3">
      <c r="A765" s="8" t="s">
        <v>1647</v>
      </c>
      <c r="B765" s="11" t="s">
        <v>1648</v>
      </c>
      <c r="C765" s="43" t="s">
        <v>1614</v>
      </c>
      <c r="D765" s="17">
        <v>3410</v>
      </c>
      <c r="E765" s="40">
        <v>4</v>
      </c>
      <c r="F765" s="50">
        <v>117.302052785924</v>
      </c>
    </row>
    <row r="766" spans="1:6" x14ac:dyDescent="0.3">
      <c r="A766" s="8" t="s">
        <v>1649</v>
      </c>
      <c r="B766" s="11" t="s">
        <v>1650</v>
      </c>
      <c r="C766" s="43" t="s">
        <v>1614</v>
      </c>
      <c r="D766" s="17">
        <v>3759</v>
      </c>
      <c r="E766" s="40">
        <v>1</v>
      </c>
      <c r="F766" s="50">
        <v>26.602819898909299</v>
      </c>
    </row>
    <row r="767" spans="1:6" x14ac:dyDescent="0.3">
      <c r="A767" s="8" t="s">
        <v>1651</v>
      </c>
      <c r="B767" s="11" t="s">
        <v>1652</v>
      </c>
      <c r="C767" s="43" t="s">
        <v>1614</v>
      </c>
      <c r="D767" s="17">
        <v>2259</v>
      </c>
      <c r="E767" s="40"/>
      <c r="F767" s="50"/>
    </row>
    <row r="768" spans="1:6" x14ac:dyDescent="0.3">
      <c r="A768" s="8" t="s">
        <v>1653</v>
      </c>
      <c r="B768" s="11" t="s">
        <v>1654</v>
      </c>
      <c r="C768" s="43" t="s">
        <v>1614</v>
      </c>
      <c r="D768" s="17">
        <v>3907</v>
      </c>
      <c r="E768" s="40">
        <v>5</v>
      </c>
      <c r="F768" s="50">
        <v>127.975428717686</v>
      </c>
    </row>
    <row r="769" spans="1:6" x14ac:dyDescent="0.3">
      <c r="A769" s="8" t="s">
        <v>1655</v>
      </c>
      <c r="B769" s="11" t="s">
        <v>1656</v>
      </c>
      <c r="C769" s="43" t="s">
        <v>1614</v>
      </c>
      <c r="D769" s="17">
        <v>4395</v>
      </c>
      <c r="E769" s="40">
        <v>18</v>
      </c>
      <c r="F769" s="50">
        <v>409.556313993174</v>
      </c>
    </row>
    <row r="770" spans="1:6" x14ac:dyDescent="0.3">
      <c r="A770" s="8" t="s">
        <v>1657</v>
      </c>
      <c r="B770" s="11" t="s">
        <v>1658</v>
      </c>
      <c r="C770" s="43" t="s">
        <v>1614</v>
      </c>
      <c r="D770" s="17">
        <v>4357</v>
      </c>
      <c r="E770" s="40">
        <v>8</v>
      </c>
      <c r="F770" s="50">
        <v>183.61257746155599</v>
      </c>
    </row>
    <row r="771" spans="1:6" x14ac:dyDescent="0.3">
      <c r="A771" s="8" t="s">
        <v>1659</v>
      </c>
      <c r="B771" s="11" t="s">
        <v>1660</v>
      </c>
      <c r="C771" s="43" t="s">
        <v>1614</v>
      </c>
      <c r="D771" s="17">
        <v>3694</v>
      </c>
      <c r="E771" s="40">
        <v>8</v>
      </c>
      <c r="F771" s="50">
        <v>216.56740660530599</v>
      </c>
    </row>
    <row r="772" spans="1:6" x14ac:dyDescent="0.3">
      <c r="A772" s="8" t="s">
        <v>1661</v>
      </c>
      <c r="B772" s="11" t="s">
        <v>1662</v>
      </c>
      <c r="C772" s="43" t="s">
        <v>1614</v>
      </c>
      <c r="D772" s="17">
        <v>3354</v>
      </c>
      <c r="E772" s="40">
        <v>5</v>
      </c>
      <c r="F772" s="50">
        <v>149.075730471079</v>
      </c>
    </row>
    <row r="773" spans="1:6" x14ac:dyDescent="0.3">
      <c r="A773" s="8" t="s">
        <v>1663</v>
      </c>
      <c r="B773" s="11" t="s">
        <v>1664</v>
      </c>
      <c r="C773" s="43" t="s">
        <v>1614</v>
      </c>
      <c r="D773" s="17">
        <v>2906</v>
      </c>
      <c r="E773" s="40">
        <v>7</v>
      </c>
      <c r="F773" s="50">
        <v>240.880935994494</v>
      </c>
    </row>
    <row r="774" spans="1:6" x14ac:dyDescent="0.3">
      <c r="A774" s="8" t="s">
        <v>1665</v>
      </c>
      <c r="B774" s="11" t="s">
        <v>1666</v>
      </c>
      <c r="C774" s="43" t="s">
        <v>1614</v>
      </c>
      <c r="D774" s="17">
        <v>4122</v>
      </c>
      <c r="E774" s="40">
        <v>4</v>
      </c>
      <c r="F774" s="50">
        <v>97.040271712760799</v>
      </c>
    </row>
    <row r="775" spans="1:6" x14ac:dyDescent="0.3">
      <c r="A775" s="8" t="s">
        <v>1667</v>
      </c>
      <c r="B775" s="11" t="s">
        <v>1668</v>
      </c>
      <c r="C775" s="43" t="s">
        <v>1614</v>
      </c>
      <c r="D775" s="17">
        <v>6861</v>
      </c>
      <c r="E775" s="40">
        <v>10</v>
      </c>
      <c r="F775" s="50">
        <v>145.75134819997101</v>
      </c>
    </row>
    <row r="776" spans="1:6" x14ac:dyDescent="0.3">
      <c r="A776" s="8" t="s">
        <v>1669</v>
      </c>
      <c r="B776" s="11" t="s">
        <v>1670</v>
      </c>
      <c r="C776" s="43" t="s">
        <v>1614</v>
      </c>
      <c r="D776" s="17">
        <v>4629</v>
      </c>
      <c r="E776" s="40">
        <v>2</v>
      </c>
      <c r="F776" s="50">
        <v>43.205875999135898</v>
      </c>
    </row>
    <row r="777" spans="1:6" x14ac:dyDescent="0.3">
      <c r="A777" s="8" t="s">
        <v>1671</v>
      </c>
      <c r="B777" s="11" t="s">
        <v>1672</v>
      </c>
      <c r="C777" s="43" t="s">
        <v>1614</v>
      </c>
      <c r="D777" s="17">
        <v>2619</v>
      </c>
      <c r="E777" s="40"/>
      <c r="F777" s="50"/>
    </row>
    <row r="778" spans="1:6" x14ac:dyDescent="0.3">
      <c r="A778" s="8" t="s">
        <v>1673</v>
      </c>
      <c r="B778" s="11" t="s">
        <v>1674</v>
      </c>
      <c r="C778" s="43" t="s">
        <v>1614</v>
      </c>
      <c r="D778" s="17">
        <v>3598</v>
      </c>
      <c r="E778" s="40">
        <v>3</v>
      </c>
      <c r="F778" s="50">
        <v>83.379655364091207</v>
      </c>
    </row>
    <row r="779" spans="1:6" x14ac:dyDescent="0.3">
      <c r="A779" s="8" t="s">
        <v>1675</v>
      </c>
      <c r="B779" s="11" t="s">
        <v>1676</v>
      </c>
      <c r="C779" s="43" t="s">
        <v>1614</v>
      </c>
      <c r="D779" s="17">
        <v>3502</v>
      </c>
      <c r="E779" s="40">
        <v>13</v>
      </c>
      <c r="F779" s="50">
        <v>371.21644774414602</v>
      </c>
    </row>
    <row r="780" spans="1:6" x14ac:dyDescent="0.3">
      <c r="A780" s="8" t="s">
        <v>1677</v>
      </c>
      <c r="B780" s="11" t="s">
        <v>1678</v>
      </c>
      <c r="C780" s="43" t="s">
        <v>1614</v>
      </c>
      <c r="D780" s="17">
        <v>3399</v>
      </c>
      <c r="E780" s="40"/>
      <c r="F780" s="50"/>
    </row>
    <row r="781" spans="1:6" x14ac:dyDescent="0.3">
      <c r="A781" s="8" t="s">
        <v>1679</v>
      </c>
      <c r="B781" s="11" t="s">
        <v>1680</v>
      </c>
      <c r="C781" s="43" t="s">
        <v>1614</v>
      </c>
      <c r="D781" s="17">
        <v>3023</v>
      </c>
      <c r="E781" s="40">
        <v>1</v>
      </c>
      <c r="F781" s="50">
        <v>33.079722130334098</v>
      </c>
    </row>
    <row r="782" spans="1:6" x14ac:dyDescent="0.3">
      <c r="A782" s="10" t="s">
        <v>1681</v>
      </c>
      <c r="B782" s="11" t="s">
        <v>1682</v>
      </c>
      <c r="C782" s="43" t="s">
        <v>1614</v>
      </c>
      <c r="D782" s="17">
        <v>3258</v>
      </c>
      <c r="E782" s="40">
        <v>3</v>
      </c>
      <c r="F782" s="49">
        <v>92.081031307550603</v>
      </c>
    </row>
    <row r="783" spans="1:6" x14ac:dyDescent="0.3">
      <c r="A783" s="8" t="s">
        <v>1683</v>
      </c>
      <c r="B783" s="11" t="s">
        <v>1684</v>
      </c>
      <c r="C783" s="43" t="s">
        <v>1614</v>
      </c>
      <c r="D783" s="17">
        <v>3756</v>
      </c>
      <c r="E783" s="40">
        <v>11</v>
      </c>
      <c r="F783" s="50">
        <v>292.86474973375903</v>
      </c>
    </row>
    <row r="784" spans="1:6" x14ac:dyDescent="0.3">
      <c r="A784" s="8" t="s">
        <v>1685</v>
      </c>
      <c r="B784" s="11" t="s">
        <v>1686</v>
      </c>
      <c r="C784" s="43" t="s">
        <v>1614</v>
      </c>
      <c r="D784" s="17">
        <v>3224</v>
      </c>
      <c r="E784" s="40">
        <v>15</v>
      </c>
      <c r="F784" s="50">
        <v>465.26054590570698</v>
      </c>
    </row>
    <row r="785" spans="1:6" x14ac:dyDescent="0.3">
      <c r="A785" s="8" t="s">
        <v>1687</v>
      </c>
      <c r="B785" s="11" t="s">
        <v>1688</v>
      </c>
      <c r="C785" s="43" t="s">
        <v>1614</v>
      </c>
      <c r="D785" s="17">
        <v>3572</v>
      </c>
      <c r="E785" s="40">
        <v>3</v>
      </c>
      <c r="F785" s="50">
        <v>83.986562150056002</v>
      </c>
    </row>
    <row r="786" spans="1:6" x14ac:dyDescent="0.3">
      <c r="A786" s="8" t="s">
        <v>1689</v>
      </c>
      <c r="B786" s="11" t="s">
        <v>1690</v>
      </c>
      <c r="C786" s="43" t="s">
        <v>1614</v>
      </c>
      <c r="D786" s="17">
        <v>3886</v>
      </c>
      <c r="E786" s="40">
        <v>2</v>
      </c>
      <c r="F786" s="50">
        <v>51.466803911477101</v>
      </c>
    </row>
    <row r="787" spans="1:6" x14ac:dyDescent="0.3">
      <c r="A787" s="8" t="s">
        <v>1691</v>
      </c>
      <c r="B787" s="11" t="s">
        <v>1692</v>
      </c>
      <c r="C787" s="43" t="s">
        <v>1614</v>
      </c>
      <c r="D787" s="17">
        <v>5256</v>
      </c>
      <c r="E787" s="40">
        <v>4</v>
      </c>
      <c r="F787" s="50">
        <v>76.103500761034994</v>
      </c>
    </row>
    <row r="788" spans="1:6" x14ac:dyDescent="0.3">
      <c r="A788" s="8" t="s">
        <v>1693</v>
      </c>
      <c r="B788" s="11" t="s">
        <v>1694</v>
      </c>
      <c r="C788" s="43" t="s">
        <v>1614</v>
      </c>
      <c r="D788" s="17">
        <v>6958</v>
      </c>
      <c r="E788" s="40">
        <v>4</v>
      </c>
      <c r="F788" s="50">
        <v>57.487783845932697</v>
      </c>
    </row>
    <row r="789" spans="1:6" x14ac:dyDescent="0.3">
      <c r="A789" s="8" t="s">
        <v>1695</v>
      </c>
      <c r="B789" s="11" t="s">
        <v>1696</v>
      </c>
      <c r="C789" s="43" t="s">
        <v>1614</v>
      </c>
      <c r="D789" s="17">
        <v>3577</v>
      </c>
      <c r="E789" s="40">
        <v>1</v>
      </c>
      <c r="F789" s="50">
        <v>27.956388034665899</v>
      </c>
    </row>
    <row r="790" spans="1:6" x14ac:dyDescent="0.3">
      <c r="A790" s="8" t="s">
        <v>1697</v>
      </c>
      <c r="B790" s="11" t="s">
        <v>1698</v>
      </c>
      <c r="C790" s="43" t="s">
        <v>1614</v>
      </c>
      <c r="D790" s="17">
        <v>5922</v>
      </c>
      <c r="E790" s="40">
        <v>15</v>
      </c>
      <c r="F790" s="50">
        <v>253.29280648429599</v>
      </c>
    </row>
    <row r="791" spans="1:6" x14ac:dyDescent="0.3">
      <c r="A791" s="8" t="s">
        <v>1699</v>
      </c>
      <c r="B791" s="11" t="s">
        <v>1700</v>
      </c>
      <c r="C791" s="43" t="s">
        <v>1614</v>
      </c>
      <c r="D791" s="17">
        <v>4373</v>
      </c>
      <c r="E791" s="40">
        <v>32</v>
      </c>
      <c r="F791" s="50">
        <v>731.76309169906199</v>
      </c>
    </row>
    <row r="792" spans="1:6" x14ac:dyDescent="0.3">
      <c r="A792" s="8" t="s">
        <v>1701</v>
      </c>
      <c r="B792" s="11" t="s">
        <v>1702</v>
      </c>
      <c r="C792" s="43" t="s">
        <v>1614</v>
      </c>
      <c r="D792" s="17">
        <v>4364</v>
      </c>
      <c r="E792" s="40">
        <v>2</v>
      </c>
      <c r="F792" s="50">
        <v>45.829514207149401</v>
      </c>
    </row>
    <row r="793" spans="1:6" x14ac:dyDescent="0.3">
      <c r="A793" s="8" t="s">
        <v>1703</v>
      </c>
      <c r="B793" s="11" t="s">
        <v>1704</v>
      </c>
      <c r="C793" s="43" t="s">
        <v>1614</v>
      </c>
      <c r="D793" s="17">
        <v>3699</v>
      </c>
      <c r="E793" s="40">
        <v>7</v>
      </c>
      <c r="F793" s="50">
        <v>189.240335225737</v>
      </c>
    </row>
    <row r="794" spans="1:6" x14ac:dyDescent="0.3">
      <c r="A794" s="8" t="s">
        <v>1705</v>
      </c>
      <c r="B794" s="11" t="s">
        <v>1706</v>
      </c>
      <c r="C794" s="43" t="s">
        <v>1614</v>
      </c>
      <c r="D794" s="17">
        <v>6184</v>
      </c>
      <c r="E794" s="40">
        <v>10</v>
      </c>
      <c r="F794" s="50">
        <v>161.70763260025899</v>
      </c>
    </row>
    <row r="795" spans="1:6" x14ac:dyDescent="0.3">
      <c r="A795" s="8" t="s">
        <v>1707</v>
      </c>
      <c r="B795" s="11" t="s">
        <v>1708</v>
      </c>
      <c r="C795" s="43" t="s">
        <v>1614</v>
      </c>
      <c r="D795" s="17">
        <v>4084</v>
      </c>
      <c r="E795" s="40">
        <v>2</v>
      </c>
      <c r="F795" s="50">
        <v>48.9715964740451</v>
      </c>
    </row>
    <row r="796" spans="1:6" x14ac:dyDescent="0.3">
      <c r="A796" s="8" t="s">
        <v>1709</v>
      </c>
      <c r="B796" s="11" t="s">
        <v>1710</v>
      </c>
      <c r="C796" s="43" t="s">
        <v>1614</v>
      </c>
      <c r="D796" s="17">
        <v>2953</v>
      </c>
      <c r="E796" s="40">
        <v>4</v>
      </c>
      <c r="F796" s="50">
        <v>135.455469014561</v>
      </c>
    </row>
    <row r="797" spans="1:6" x14ac:dyDescent="0.3">
      <c r="A797" s="8" t="s">
        <v>1711</v>
      </c>
      <c r="B797" s="11" t="s">
        <v>1712</v>
      </c>
      <c r="C797" s="43" t="s">
        <v>1614</v>
      </c>
      <c r="D797" s="17">
        <v>3420</v>
      </c>
      <c r="E797" s="40">
        <v>8</v>
      </c>
      <c r="F797" s="50">
        <v>233.91812865497101</v>
      </c>
    </row>
    <row r="798" spans="1:6" x14ac:dyDescent="0.3">
      <c r="A798" s="8" t="s">
        <v>1713</v>
      </c>
      <c r="B798" s="11" t="s">
        <v>1714</v>
      </c>
      <c r="C798" s="43" t="s">
        <v>1614</v>
      </c>
      <c r="D798" s="17">
        <v>3169</v>
      </c>
      <c r="E798" s="40">
        <v>7</v>
      </c>
      <c r="F798" s="50">
        <v>220.88987062164699</v>
      </c>
    </row>
    <row r="799" spans="1:6" x14ac:dyDescent="0.3">
      <c r="A799" s="8" t="s">
        <v>1715</v>
      </c>
      <c r="B799" s="11" t="s">
        <v>1716</v>
      </c>
      <c r="C799" s="43" t="s">
        <v>1614</v>
      </c>
      <c r="D799" s="17">
        <v>3509</v>
      </c>
      <c r="E799" s="40">
        <v>4</v>
      </c>
      <c r="F799" s="50">
        <v>113.992590481619</v>
      </c>
    </row>
    <row r="800" spans="1:6" x14ac:dyDescent="0.3">
      <c r="A800" s="8" t="s">
        <v>1717</v>
      </c>
      <c r="B800" s="11" t="s">
        <v>1718</v>
      </c>
      <c r="C800" s="43" t="s">
        <v>1614</v>
      </c>
      <c r="D800" s="17">
        <v>5004</v>
      </c>
      <c r="E800" s="40">
        <v>5</v>
      </c>
      <c r="F800" s="50">
        <v>99.920063948840905</v>
      </c>
    </row>
    <row r="801" spans="1:6" x14ac:dyDescent="0.3">
      <c r="A801" s="8" t="s">
        <v>1719</v>
      </c>
      <c r="B801" s="11" t="s">
        <v>1720</v>
      </c>
      <c r="C801" s="43" t="s">
        <v>1614</v>
      </c>
      <c r="D801" s="17">
        <v>2561</v>
      </c>
      <c r="E801" s="40">
        <v>1</v>
      </c>
      <c r="F801" s="50">
        <v>39.047247169074602</v>
      </c>
    </row>
    <row r="802" spans="1:6" x14ac:dyDescent="0.3">
      <c r="A802" s="8" t="s">
        <v>1721</v>
      </c>
      <c r="B802" s="11" t="s">
        <v>1722</v>
      </c>
      <c r="C802" s="43" t="s">
        <v>1614</v>
      </c>
      <c r="D802" s="17">
        <v>4575</v>
      </c>
      <c r="E802" s="40">
        <v>6</v>
      </c>
      <c r="F802" s="50">
        <v>131.147540983607</v>
      </c>
    </row>
    <row r="803" spans="1:6" x14ac:dyDescent="0.3">
      <c r="A803" s="8" t="s">
        <v>1723</v>
      </c>
      <c r="B803" s="11" t="s">
        <v>1724</v>
      </c>
      <c r="C803" s="43" t="s">
        <v>1614</v>
      </c>
      <c r="D803" s="17">
        <v>3200</v>
      </c>
      <c r="E803" s="40">
        <v>2</v>
      </c>
      <c r="F803" s="50">
        <v>62.5</v>
      </c>
    </row>
    <row r="804" spans="1:6" x14ac:dyDescent="0.3">
      <c r="A804" s="8" t="s">
        <v>1725</v>
      </c>
      <c r="B804" s="11" t="s">
        <v>1726</v>
      </c>
      <c r="C804" s="43" t="s">
        <v>1727</v>
      </c>
      <c r="D804" s="17">
        <v>2519</v>
      </c>
      <c r="E804" s="40">
        <v>9</v>
      </c>
      <c r="F804" s="50">
        <v>357.28463676061898</v>
      </c>
    </row>
    <row r="805" spans="1:6" x14ac:dyDescent="0.3">
      <c r="A805" s="8" t="s">
        <v>1728</v>
      </c>
      <c r="B805" s="11" t="s">
        <v>1729</v>
      </c>
      <c r="C805" s="43" t="s">
        <v>1727</v>
      </c>
      <c r="D805" s="17">
        <v>3165</v>
      </c>
      <c r="E805" s="40">
        <v>10</v>
      </c>
      <c r="F805" s="50">
        <v>315.95576619273299</v>
      </c>
    </row>
    <row r="806" spans="1:6" x14ac:dyDescent="0.3">
      <c r="A806" s="8" t="s">
        <v>1730</v>
      </c>
      <c r="B806" s="11" t="s">
        <v>1731</v>
      </c>
      <c r="C806" s="43" t="s">
        <v>1727</v>
      </c>
      <c r="D806" s="17">
        <v>5997</v>
      </c>
      <c r="E806" s="40">
        <v>11</v>
      </c>
      <c r="F806" s="50">
        <v>183.42504585626099</v>
      </c>
    </row>
    <row r="807" spans="1:6" x14ac:dyDescent="0.3">
      <c r="A807" s="8" t="s">
        <v>1732</v>
      </c>
      <c r="B807" s="11" t="s">
        <v>1733</v>
      </c>
      <c r="C807" s="43" t="s">
        <v>1727</v>
      </c>
      <c r="D807" s="17">
        <v>2988</v>
      </c>
      <c r="E807" s="40">
        <v>7</v>
      </c>
      <c r="F807" s="50">
        <v>234.27041499330701</v>
      </c>
    </row>
    <row r="808" spans="1:6" x14ac:dyDescent="0.3">
      <c r="A808" s="8" t="s">
        <v>1734</v>
      </c>
      <c r="B808" s="11" t="s">
        <v>1735</v>
      </c>
      <c r="C808" s="43" t="s">
        <v>1727</v>
      </c>
      <c r="D808" s="17">
        <v>4158</v>
      </c>
      <c r="E808" s="40">
        <v>14</v>
      </c>
      <c r="F808" s="50">
        <v>336.700336700337</v>
      </c>
    </row>
    <row r="809" spans="1:6" x14ac:dyDescent="0.3">
      <c r="A809" s="8" t="s">
        <v>1736</v>
      </c>
      <c r="B809" s="11" t="s">
        <v>1737</v>
      </c>
      <c r="C809" s="43" t="s">
        <v>1727</v>
      </c>
      <c r="D809" s="17">
        <v>3838</v>
      </c>
      <c r="E809" s="40">
        <v>8</v>
      </c>
      <c r="F809" s="50">
        <v>208.441896821261</v>
      </c>
    </row>
    <row r="810" spans="1:6" x14ac:dyDescent="0.3">
      <c r="A810" s="8" t="s">
        <v>1738</v>
      </c>
      <c r="B810" s="11" t="s">
        <v>1739</v>
      </c>
      <c r="C810" s="43" t="s">
        <v>1727</v>
      </c>
      <c r="D810" s="17">
        <v>6216</v>
      </c>
      <c r="E810" s="40">
        <v>18</v>
      </c>
      <c r="F810" s="50">
        <v>289.57528957529001</v>
      </c>
    </row>
    <row r="811" spans="1:6" x14ac:dyDescent="0.3">
      <c r="A811" s="8" t="s">
        <v>1740</v>
      </c>
      <c r="B811" s="11" t="s">
        <v>1741</v>
      </c>
      <c r="C811" s="43" t="s">
        <v>1727</v>
      </c>
      <c r="D811" s="17">
        <v>4520</v>
      </c>
      <c r="E811" s="40">
        <v>30</v>
      </c>
      <c r="F811" s="50">
        <v>663.71681415929197</v>
      </c>
    </row>
    <row r="812" spans="1:6" x14ac:dyDescent="0.3">
      <c r="A812" s="8" t="s">
        <v>1742</v>
      </c>
      <c r="B812" s="11" t="s">
        <v>1743</v>
      </c>
      <c r="C812" s="43" t="s">
        <v>1727</v>
      </c>
      <c r="D812" s="17">
        <v>4889</v>
      </c>
      <c r="E812" s="40">
        <v>42</v>
      </c>
      <c r="F812" s="50">
        <v>859.071384741256</v>
      </c>
    </row>
    <row r="813" spans="1:6" x14ac:dyDescent="0.3">
      <c r="A813" s="8" t="s">
        <v>1744</v>
      </c>
      <c r="B813" s="11" t="s">
        <v>1745</v>
      </c>
      <c r="C813" s="43" t="s">
        <v>1727</v>
      </c>
      <c r="D813" s="17">
        <v>5331</v>
      </c>
      <c r="E813" s="40">
        <v>18</v>
      </c>
      <c r="F813" s="50">
        <v>337.64772087788401</v>
      </c>
    </row>
    <row r="814" spans="1:6" x14ac:dyDescent="0.3">
      <c r="A814" s="8" t="s">
        <v>1746</v>
      </c>
      <c r="B814" s="11" t="s">
        <v>1747</v>
      </c>
      <c r="C814" s="43" t="s">
        <v>1727</v>
      </c>
      <c r="D814" s="17">
        <v>3971</v>
      </c>
      <c r="E814" s="40">
        <v>14</v>
      </c>
      <c r="F814" s="50">
        <v>352.55603122639099</v>
      </c>
    </row>
    <row r="815" spans="1:6" x14ac:dyDescent="0.3">
      <c r="A815" s="8" t="s">
        <v>1748</v>
      </c>
      <c r="B815" s="11" t="s">
        <v>1749</v>
      </c>
      <c r="C815" s="43" t="s">
        <v>1727</v>
      </c>
      <c r="D815" s="17">
        <v>3719</v>
      </c>
      <c r="E815" s="40">
        <v>11</v>
      </c>
      <c r="F815" s="50">
        <v>295.77843506318902</v>
      </c>
    </row>
    <row r="816" spans="1:6" x14ac:dyDescent="0.3">
      <c r="A816" s="8" t="s">
        <v>1750</v>
      </c>
      <c r="B816" s="11" t="s">
        <v>1751</v>
      </c>
      <c r="C816" s="43" t="s">
        <v>1727</v>
      </c>
      <c r="D816" s="17">
        <v>4810</v>
      </c>
      <c r="E816" s="40">
        <v>37</v>
      </c>
      <c r="F816" s="50">
        <v>769.23076923076906</v>
      </c>
    </row>
    <row r="817" spans="1:6" x14ac:dyDescent="0.3">
      <c r="A817" s="8" t="s">
        <v>1752</v>
      </c>
      <c r="B817" s="11" t="s">
        <v>1753</v>
      </c>
      <c r="C817" s="43" t="s">
        <v>1727</v>
      </c>
      <c r="D817" s="17">
        <v>6512</v>
      </c>
      <c r="E817" s="40">
        <v>18</v>
      </c>
      <c r="F817" s="50">
        <v>276.412776412776</v>
      </c>
    </row>
    <row r="818" spans="1:6" x14ac:dyDescent="0.3">
      <c r="A818" s="8" t="s">
        <v>1754</v>
      </c>
      <c r="B818" s="11" t="s">
        <v>1755</v>
      </c>
      <c r="C818" s="43" t="s">
        <v>1727</v>
      </c>
      <c r="D818" s="17">
        <v>5381</v>
      </c>
      <c r="E818" s="40">
        <v>19</v>
      </c>
      <c r="F818" s="50">
        <v>353.09422040512902</v>
      </c>
    </row>
    <row r="819" spans="1:6" x14ac:dyDescent="0.3">
      <c r="A819" s="8" t="s">
        <v>1756</v>
      </c>
      <c r="B819" s="11" t="s">
        <v>1757</v>
      </c>
      <c r="C819" s="43" t="s">
        <v>1727</v>
      </c>
      <c r="D819" s="17">
        <v>4399</v>
      </c>
      <c r="E819" s="40">
        <v>9</v>
      </c>
      <c r="F819" s="50">
        <v>204.59195271652601</v>
      </c>
    </row>
    <row r="820" spans="1:6" x14ac:dyDescent="0.3">
      <c r="A820" s="8" t="s">
        <v>1758</v>
      </c>
      <c r="B820" s="11" t="s">
        <v>1759</v>
      </c>
      <c r="C820" s="43" t="s">
        <v>1727</v>
      </c>
      <c r="D820" s="17">
        <v>4647</v>
      </c>
      <c r="E820" s="40">
        <v>10</v>
      </c>
      <c r="F820" s="50">
        <v>215.19259737465001</v>
      </c>
    </row>
    <row r="821" spans="1:6" x14ac:dyDescent="0.3">
      <c r="A821" s="8" t="s">
        <v>1760</v>
      </c>
      <c r="B821" s="11" t="s">
        <v>1761</v>
      </c>
      <c r="C821" s="43" t="s">
        <v>1762</v>
      </c>
      <c r="D821" s="17">
        <v>3741</v>
      </c>
      <c r="E821" s="40">
        <v>5</v>
      </c>
      <c r="F821" s="50">
        <v>133.65410318096801</v>
      </c>
    </row>
    <row r="822" spans="1:6" x14ac:dyDescent="0.3">
      <c r="A822" s="8" t="s">
        <v>1763</v>
      </c>
      <c r="B822" s="11" t="s">
        <v>1764</v>
      </c>
      <c r="C822" s="43" t="s">
        <v>1762</v>
      </c>
      <c r="D822" s="17">
        <v>3711</v>
      </c>
      <c r="E822" s="40">
        <v>15</v>
      </c>
      <c r="F822" s="50">
        <v>404.20371867421198</v>
      </c>
    </row>
    <row r="823" spans="1:6" x14ac:dyDescent="0.3">
      <c r="A823" s="8" t="s">
        <v>1765</v>
      </c>
      <c r="B823" s="11" t="s">
        <v>1766</v>
      </c>
      <c r="C823" s="43" t="s">
        <v>1762</v>
      </c>
      <c r="D823" s="17">
        <v>3673</v>
      </c>
      <c r="E823" s="40">
        <v>7</v>
      </c>
      <c r="F823" s="50">
        <v>190.57990743261601</v>
      </c>
    </row>
    <row r="824" spans="1:6" x14ac:dyDescent="0.3">
      <c r="A824" s="8" t="s">
        <v>1767</v>
      </c>
      <c r="B824" s="11" t="s">
        <v>1768</v>
      </c>
      <c r="C824" s="43" t="s">
        <v>1762</v>
      </c>
      <c r="D824" s="17">
        <v>2751</v>
      </c>
      <c r="E824" s="40">
        <v>5</v>
      </c>
      <c r="F824" s="50">
        <v>181.752090149037</v>
      </c>
    </row>
    <row r="825" spans="1:6" x14ac:dyDescent="0.3">
      <c r="A825" s="8" t="s">
        <v>1769</v>
      </c>
      <c r="B825" s="11" t="s">
        <v>1770</v>
      </c>
      <c r="C825" s="43" t="s">
        <v>1762</v>
      </c>
      <c r="D825" s="17">
        <v>3391</v>
      </c>
      <c r="E825" s="40">
        <v>3</v>
      </c>
      <c r="F825" s="50">
        <v>88.4694780300796</v>
      </c>
    </row>
    <row r="826" spans="1:6" x14ac:dyDescent="0.3">
      <c r="A826" s="8" t="s">
        <v>1771</v>
      </c>
      <c r="B826" s="11" t="s">
        <v>1772</v>
      </c>
      <c r="C826" s="43" t="s">
        <v>1762</v>
      </c>
      <c r="D826" s="17">
        <v>3557</v>
      </c>
      <c r="E826" s="40">
        <v>2</v>
      </c>
      <c r="F826" s="50">
        <v>56.227157717177398</v>
      </c>
    </row>
    <row r="827" spans="1:6" x14ac:dyDescent="0.3">
      <c r="A827" s="8" t="s">
        <v>1773</v>
      </c>
      <c r="B827" s="11" t="s">
        <v>1774</v>
      </c>
      <c r="C827" s="43" t="s">
        <v>1762</v>
      </c>
      <c r="D827" s="17">
        <v>3301</v>
      </c>
      <c r="E827" s="40">
        <v>5</v>
      </c>
      <c r="F827" s="50">
        <v>151.46925174189599</v>
      </c>
    </row>
    <row r="828" spans="1:6" x14ac:dyDescent="0.3">
      <c r="A828" s="8" t="s">
        <v>1775</v>
      </c>
      <c r="B828" s="11" t="s">
        <v>1776</v>
      </c>
      <c r="C828" s="43" t="s">
        <v>1762</v>
      </c>
      <c r="D828" s="17">
        <v>2461</v>
      </c>
      <c r="E828" s="40">
        <v>7</v>
      </c>
      <c r="F828" s="50">
        <v>284.43722064201501</v>
      </c>
    </row>
    <row r="829" spans="1:6" x14ac:dyDescent="0.3">
      <c r="A829" s="8" t="s">
        <v>1777</v>
      </c>
      <c r="B829" s="11" t="s">
        <v>1778</v>
      </c>
      <c r="C829" s="43" t="s">
        <v>1762</v>
      </c>
      <c r="D829" s="17">
        <v>3842</v>
      </c>
      <c r="E829" s="40">
        <v>18</v>
      </c>
      <c r="F829" s="50">
        <v>468.50598646538299</v>
      </c>
    </row>
    <row r="830" spans="1:6" x14ac:dyDescent="0.3">
      <c r="A830" s="8" t="s">
        <v>1779</v>
      </c>
      <c r="B830" s="11" t="s">
        <v>1780</v>
      </c>
      <c r="C830" s="43" t="s">
        <v>1762</v>
      </c>
      <c r="D830" s="17">
        <v>4737</v>
      </c>
      <c r="E830" s="40">
        <v>20</v>
      </c>
      <c r="F830" s="50">
        <v>422.20814861726802</v>
      </c>
    </row>
    <row r="831" spans="1:6" x14ac:dyDescent="0.3">
      <c r="A831" s="8" t="s">
        <v>1781</v>
      </c>
      <c r="B831" s="11" t="s">
        <v>1782</v>
      </c>
      <c r="C831" s="43" t="s">
        <v>1762</v>
      </c>
      <c r="D831" s="17">
        <v>5616</v>
      </c>
      <c r="E831" s="40">
        <v>41</v>
      </c>
      <c r="F831" s="50">
        <v>730.05698005698002</v>
      </c>
    </row>
    <row r="832" spans="1:6" x14ac:dyDescent="0.3">
      <c r="A832" s="8" t="s">
        <v>1783</v>
      </c>
      <c r="B832" s="11" t="s">
        <v>1784</v>
      </c>
      <c r="C832" s="43" t="s">
        <v>1762</v>
      </c>
      <c r="D832" s="17">
        <v>8878</v>
      </c>
      <c r="E832" s="40">
        <v>4</v>
      </c>
      <c r="F832" s="50">
        <v>45.055192610948403</v>
      </c>
    </row>
    <row r="833" spans="1:6" x14ac:dyDescent="0.3">
      <c r="A833" s="8" t="s">
        <v>1785</v>
      </c>
      <c r="B833" s="11" t="s">
        <v>1786</v>
      </c>
      <c r="C833" s="43" t="s">
        <v>1762</v>
      </c>
      <c r="D833" s="17">
        <v>4905</v>
      </c>
      <c r="E833" s="40">
        <v>32</v>
      </c>
      <c r="F833" s="50">
        <v>652.39551478083604</v>
      </c>
    </row>
    <row r="834" spans="1:6" x14ac:dyDescent="0.3">
      <c r="A834" s="8" t="s">
        <v>1787</v>
      </c>
      <c r="B834" s="11" t="s">
        <v>1788</v>
      </c>
      <c r="C834" s="43" t="s">
        <v>1762</v>
      </c>
      <c r="D834" s="17">
        <v>4848</v>
      </c>
      <c r="E834" s="40">
        <v>14</v>
      </c>
      <c r="F834" s="50">
        <v>288.77887788778901</v>
      </c>
    </row>
    <row r="835" spans="1:6" x14ac:dyDescent="0.3">
      <c r="A835" s="8" t="s">
        <v>1789</v>
      </c>
      <c r="B835" s="11" t="s">
        <v>1790</v>
      </c>
      <c r="C835" s="43" t="s">
        <v>1762</v>
      </c>
      <c r="D835" s="17">
        <v>4540</v>
      </c>
      <c r="E835" s="40">
        <v>7</v>
      </c>
      <c r="F835" s="50">
        <v>154.18502202643199</v>
      </c>
    </row>
    <row r="836" spans="1:6" x14ac:dyDescent="0.3">
      <c r="A836" s="8" t="s">
        <v>1791</v>
      </c>
      <c r="B836" s="11" t="s">
        <v>1792</v>
      </c>
      <c r="C836" s="43" t="s">
        <v>1762</v>
      </c>
      <c r="D836" s="17">
        <v>2930</v>
      </c>
      <c r="E836" s="40">
        <v>8</v>
      </c>
      <c r="F836" s="50">
        <v>273.03754266211598</v>
      </c>
    </row>
    <row r="837" spans="1:6" x14ac:dyDescent="0.3">
      <c r="A837" s="8" t="s">
        <v>1793</v>
      </c>
      <c r="B837" s="11" t="s">
        <v>1794</v>
      </c>
      <c r="C837" s="43" t="s">
        <v>1762</v>
      </c>
      <c r="D837" s="17">
        <v>7797</v>
      </c>
      <c r="E837" s="40">
        <v>16</v>
      </c>
      <c r="F837" s="50">
        <v>205.20713094780001</v>
      </c>
    </row>
    <row r="838" spans="1:6" x14ac:dyDescent="0.3">
      <c r="A838" s="8" t="s">
        <v>1795</v>
      </c>
      <c r="B838" s="11" t="s">
        <v>1796</v>
      </c>
      <c r="C838" s="43" t="s">
        <v>1762</v>
      </c>
      <c r="D838" s="17">
        <v>3052</v>
      </c>
      <c r="E838" s="40">
        <v>8</v>
      </c>
      <c r="F838" s="50">
        <v>262.12319790301399</v>
      </c>
    </row>
    <row r="839" spans="1:6" x14ac:dyDescent="0.3">
      <c r="A839" s="8" t="s">
        <v>1797</v>
      </c>
      <c r="B839" s="11" t="s">
        <v>1798</v>
      </c>
      <c r="C839" s="43" t="s">
        <v>1762</v>
      </c>
      <c r="D839" s="17">
        <v>4519</v>
      </c>
      <c r="E839" s="40">
        <v>9</v>
      </c>
      <c r="F839" s="50">
        <v>199.15910599690201</v>
      </c>
    </row>
    <row r="840" spans="1:6" x14ac:dyDescent="0.3">
      <c r="A840" s="8" t="s">
        <v>1799</v>
      </c>
      <c r="B840" s="11" t="s">
        <v>1800</v>
      </c>
      <c r="C840" s="43" t="s">
        <v>1762</v>
      </c>
      <c r="D840" s="17">
        <v>4123</v>
      </c>
      <c r="E840" s="40">
        <v>10</v>
      </c>
      <c r="F840" s="50">
        <v>242.54183846713599</v>
      </c>
    </row>
    <row r="841" spans="1:6" x14ac:dyDescent="0.3">
      <c r="A841" s="8" t="s">
        <v>1801</v>
      </c>
      <c r="B841" s="11" t="s">
        <v>1802</v>
      </c>
      <c r="C841" s="43" t="s">
        <v>1762</v>
      </c>
      <c r="D841" s="17">
        <v>3208</v>
      </c>
      <c r="E841" s="40">
        <v>9</v>
      </c>
      <c r="F841" s="50">
        <v>280.548628428928</v>
      </c>
    </row>
    <row r="842" spans="1:6" x14ac:dyDescent="0.3">
      <c r="A842" s="8" t="s">
        <v>1803</v>
      </c>
      <c r="B842" s="11" t="s">
        <v>1804</v>
      </c>
      <c r="C842" s="43" t="s">
        <v>1762</v>
      </c>
      <c r="D842" s="17">
        <v>3569</v>
      </c>
      <c r="E842" s="40">
        <v>23</v>
      </c>
      <c r="F842" s="50">
        <v>644.43821798823205</v>
      </c>
    </row>
    <row r="843" spans="1:6" x14ac:dyDescent="0.3">
      <c r="A843" s="8" t="s">
        <v>1805</v>
      </c>
      <c r="B843" s="11" t="s">
        <v>1806</v>
      </c>
      <c r="C843" s="43" t="s">
        <v>1807</v>
      </c>
      <c r="D843" s="17">
        <v>4154</v>
      </c>
      <c r="E843" s="40">
        <v>6</v>
      </c>
      <c r="F843" s="50">
        <v>144.43909484833901</v>
      </c>
    </row>
    <row r="844" spans="1:6" x14ac:dyDescent="0.3">
      <c r="A844" s="8" t="s">
        <v>1808</v>
      </c>
      <c r="B844" s="11" t="s">
        <v>1809</v>
      </c>
      <c r="C844" s="43" t="s">
        <v>1807</v>
      </c>
      <c r="D844" s="17">
        <v>3614</v>
      </c>
      <c r="E844" s="40">
        <v>1</v>
      </c>
      <c r="F844" s="50">
        <v>27.6701715550636</v>
      </c>
    </row>
    <row r="845" spans="1:6" x14ac:dyDescent="0.3">
      <c r="A845" s="8" t="s">
        <v>1810</v>
      </c>
      <c r="B845" s="11" t="s">
        <v>1811</v>
      </c>
      <c r="C845" s="43" t="s">
        <v>1807</v>
      </c>
      <c r="D845" s="17">
        <v>3124</v>
      </c>
      <c r="E845" s="40">
        <v>4</v>
      </c>
      <c r="F845" s="50">
        <v>128.040973111396</v>
      </c>
    </row>
    <row r="846" spans="1:6" x14ac:dyDescent="0.3">
      <c r="A846" s="8" t="s">
        <v>1812</v>
      </c>
      <c r="B846" s="11" t="s">
        <v>1813</v>
      </c>
      <c r="C846" s="43" t="s">
        <v>1807</v>
      </c>
      <c r="D846" s="17">
        <v>4488</v>
      </c>
      <c r="E846" s="40">
        <v>7</v>
      </c>
      <c r="F846" s="50">
        <v>155.97147950089101</v>
      </c>
    </row>
    <row r="847" spans="1:6" x14ac:dyDescent="0.3">
      <c r="A847" s="8" t="s">
        <v>1814</v>
      </c>
      <c r="B847" s="11" t="s">
        <v>1815</v>
      </c>
      <c r="C847" s="43" t="s">
        <v>1807</v>
      </c>
      <c r="D847" s="17">
        <v>5584</v>
      </c>
      <c r="E847" s="40">
        <v>8</v>
      </c>
      <c r="F847" s="50">
        <v>143.266475644699</v>
      </c>
    </row>
    <row r="848" spans="1:6" x14ac:dyDescent="0.3">
      <c r="A848" s="8" t="s">
        <v>1816</v>
      </c>
      <c r="B848" s="11" t="s">
        <v>1817</v>
      </c>
      <c r="C848" s="43" t="s">
        <v>1807</v>
      </c>
      <c r="D848" s="17">
        <v>3366</v>
      </c>
      <c r="E848" s="40">
        <v>8</v>
      </c>
      <c r="F848" s="50">
        <v>237.67082590612</v>
      </c>
    </row>
    <row r="849" spans="1:6" x14ac:dyDescent="0.3">
      <c r="A849" s="8" t="s">
        <v>1818</v>
      </c>
      <c r="B849" s="11" t="s">
        <v>1819</v>
      </c>
      <c r="C849" s="43" t="s">
        <v>1807</v>
      </c>
      <c r="D849" s="17">
        <v>4945</v>
      </c>
      <c r="E849" s="40">
        <v>7</v>
      </c>
      <c r="F849" s="50">
        <v>141.55712841253799</v>
      </c>
    </row>
    <row r="850" spans="1:6" x14ac:dyDescent="0.3">
      <c r="A850" s="8" t="s">
        <v>1820</v>
      </c>
      <c r="B850" s="11" t="s">
        <v>1821</v>
      </c>
      <c r="C850" s="43" t="s">
        <v>1807</v>
      </c>
      <c r="D850" s="17">
        <v>3532</v>
      </c>
      <c r="E850" s="40">
        <v>6</v>
      </c>
      <c r="F850" s="50">
        <v>169.87542468856199</v>
      </c>
    </row>
    <row r="851" spans="1:6" x14ac:dyDescent="0.3">
      <c r="A851" s="8" t="s">
        <v>1822</v>
      </c>
      <c r="B851" s="11" t="s">
        <v>1823</v>
      </c>
      <c r="C851" s="43" t="s">
        <v>1807</v>
      </c>
      <c r="D851" s="17">
        <v>2471</v>
      </c>
      <c r="E851" s="40">
        <v>2</v>
      </c>
      <c r="F851" s="50">
        <v>80.938891137191405</v>
      </c>
    </row>
    <row r="852" spans="1:6" x14ac:dyDescent="0.3">
      <c r="A852" s="8" t="s">
        <v>1824</v>
      </c>
      <c r="B852" s="11" t="s">
        <v>1825</v>
      </c>
      <c r="C852" s="43" t="s">
        <v>1807</v>
      </c>
      <c r="D852" s="17">
        <v>5340</v>
      </c>
      <c r="E852" s="40"/>
      <c r="F852" s="50"/>
    </row>
    <row r="853" spans="1:6" x14ac:dyDescent="0.3">
      <c r="A853" s="8" t="s">
        <v>1826</v>
      </c>
      <c r="B853" s="11" t="s">
        <v>1827</v>
      </c>
      <c r="C853" s="43" t="s">
        <v>1807</v>
      </c>
      <c r="D853" s="17">
        <v>3432</v>
      </c>
      <c r="E853" s="40">
        <v>2</v>
      </c>
      <c r="F853" s="50">
        <v>58.275058275058299</v>
      </c>
    </row>
    <row r="854" spans="1:6" x14ac:dyDescent="0.3">
      <c r="A854" s="8" t="s">
        <v>1828</v>
      </c>
      <c r="B854" s="11" t="s">
        <v>1829</v>
      </c>
      <c r="C854" s="43" t="s">
        <v>1807</v>
      </c>
      <c r="D854" s="17">
        <v>4159</v>
      </c>
      <c r="E854" s="40">
        <v>8</v>
      </c>
      <c r="F854" s="50">
        <v>192.35393123347001</v>
      </c>
    </row>
    <row r="855" spans="1:6" x14ac:dyDescent="0.3">
      <c r="A855" s="8" t="s">
        <v>1830</v>
      </c>
      <c r="B855" s="11" t="s">
        <v>1831</v>
      </c>
      <c r="C855" s="43" t="s">
        <v>1807</v>
      </c>
      <c r="D855" s="17">
        <v>3982</v>
      </c>
      <c r="E855" s="40">
        <v>4</v>
      </c>
      <c r="F855" s="50">
        <v>100.452034153692</v>
      </c>
    </row>
    <row r="856" spans="1:6" x14ac:dyDescent="0.3">
      <c r="A856" s="8" t="s">
        <v>1832</v>
      </c>
      <c r="B856" s="11" t="s">
        <v>1833</v>
      </c>
      <c r="C856" s="43" t="s">
        <v>1807</v>
      </c>
      <c r="D856" s="17">
        <v>4058</v>
      </c>
      <c r="E856" s="40">
        <v>2</v>
      </c>
      <c r="F856" s="50">
        <v>49.2853622474125</v>
      </c>
    </row>
    <row r="857" spans="1:6" x14ac:dyDescent="0.3">
      <c r="A857" s="8" t="s">
        <v>1834</v>
      </c>
      <c r="B857" s="11" t="s">
        <v>1835</v>
      </c>
      <c r="C857" s="43" t="s">
        <v>1807</v>
      </c>
      <c r="D857" s="17">
        <v>3067</v>
      </c>
      <c r="E857" s="40">
        <v>3</v>
      </c>
      <c r="F857" s="50">
        <v>97.815454841865005</v>
      </c>
    </row>
    <row r="858" spans="1:6" x14ac:dyDescent="0.3">
      <c r="A858" s="8" t="s">
        <v>1836</v>
      </c>
      <c r="B858" s="11" t="s">
        <v>1837</v>
      </c>
      <c r="C858" s="43" t="s">
        <v>1807</v>
      </c>
      <c r="D858" s="17">
        <v>3242</v>
      </c>
      <c r="E858" s="40">
        <v>2</v>
      </c>
      <c r="F858" s="50">
        <v>61.690314620604603</v>
      </c>
    </row>
    <row r="859" spans="1:6" x14ac:dyDescent="0.3">
      <c r="A859" s="8" t="s">
        <v>1838</v>
      </c>
      <c r="B859" s="11" t="s">
        <v>1839</v>
      </c>
      <c r="C859" s="43" t="s">
        <v>1807</v>
      </c>
      <c r="D859" s="17">
        <v>3119</v>
      </c>
      <c r="E859" s="40">
        <v>2</v>
      </c>
      <c r="F859" s="50">
        <v>64.123116383456207</v>
      </c>
    </row>
    <row r="860" spans="1:6" x14ac:dyDescent="0.3">
      <c r="A860" s="8" t="s">
        <v>1840</v>
      </c>
      <c r="B860" s="11" t="s">
        <v>1841</v>
      </c>
      <c r="C860" s="43" t="s">
        <v>1807</v>
      </c>
      <c r="D860" s="17">
        <v>3365</v>
      </c>
      <c r="E860" s="40">
        <v>1</v>
      </c>
      <c r="F860" s="50">
        <v>29.7176820208024</v>
      </c>
    </row>
    <row r="861" spans="1:6" x14ac:dyDescent="0.3">
      <c r="A861" s="8" t="s">
        <v>1842</v>
      </c>
      <c r="B861" s="11" t="s">
        <v>1843</v>
      </c>
      <c r="C861" s="43" t="s">
        <v>1807</v>
      </c>
      <c r="D861" s="17">
        <v>4192</v>
      </c>
      <c r="E861" s="40">
        <v>1</v>
      </c>
      <c r="F861" s="50">
        <v>23.8549618320611</v>
      </c>
    </row>
    <row r="862" spans="1:6" x14ac:dyDescent="0.3">
      <c r="A862" s="8" t="s">
        <v>1844</v>
      </c>
      <c r="B862" s="11" t="s">
        <v>1845</v>
      </c>
      <c r="C862" s="43" t="s">
        <v>1807</v>
      </c>
      <c r="D862" s="17">
        <v>5507</v>
      </c>
      <c r="E862" s="40">
        <v>4</v>
      </c>
      <c r="F862" s="50">
        <v>72.634828400217899</v>
      </c>
    </row>
    <row r="863" spans="1:6" x14ac:dyDescent="0.3">
      <c r="A863" s="8" t="s">
        <v>1846</v>
      </c>
      <c r="B863" s="11" t="s">
        <v>1847</v>
      </c>
      <c r="C863" s="43" t="s">
        <v>1807</v>
      </c>
      <c r="D863" s="17">
        <v>3768</v>
      </c>
      <c r="E863" s="40"/>
      <c r="F863" s="50"/>
    </row>
    <row r="864" spans="1:6" x14ac:dyDescent="0.3">
      <c r="A864" s="8" t="s">
        <v>1848</v>
      </c>
      <c r="B864" s="11" t="s">
        <v>1849</v>
      </c>
      <c r="C864" s="43" t="s">
        <v>1807</v>
      </c>
      <c r="D864" s="17">
        <v>3659</v>
      </c>
      <c r="E864" s="40">
        <v>1</v>
      </c>
      <c r="F864" s="50">
        <v>27.329871549603698</v>
      </c>
    </row>
    <row r="865" spans="1:6" x14ac:dyDescent="0.3">
      <c r="A865" s="8" t="s">
        <v>1850</v>
      </c>
      <c r="B865" s="11" t="s">
        <v>1851</v>
      </c>
      <c r="C865" s="43" t="s">
        <v>1807</v>
      </c>
      <c r="D865" s="17">
        <v>5235</v>
      </c>
      <c r="E865" s="40">
        <v>6</v>
      </c>
      <c r="F865" s="50">
        <v>114.613180515759</v>
      </c>
    </row>
    <row r="866" spans="1:6" x14ac:dyDescent="0.3">
      <c r="A866" s="8" t="s">
        <v>1852</v>
      </c>
      <c r="B866" s="11" t="s">
        <v>1853</v>
      </c>
      <c r="C866" s="43" t="s">
        <v>1807</v>
      </c>
      <c r="D866" s="17">
        <v>4307</v>
      </c>
      <c r="E866" s="40">
        <v>3</v>
      </c>
      <c r="F866" s="50">
        <v>69.654051543998193</v>
      </c>
    </row>
    <row r="867" spans="1:6" x14ac:dyDescent="0.3">
      <c r="A867" s="8" t="s">
        <v>1854</v>
      </c>
      <c r="B867" s="11" t="s">
        <v>1855</v>
      </c>
      <c r="C867" s="43" t="s">
        <v>1856</v>
      </c>
      <c r="D867" s="17">
        <v>4509</v>
      </c>
      <c r="E867" s="40">
        <v>9</v>
      </c>
      <c r="F867" s="50">
        <v>199.60079840319401</v>
      </c>
    </row>
    <row r="868" spans="1:6" x14ac:dyDescent="0.3">
      <c r="A868" s="8" t="s">
        <v>1857</v>
      </c>
      <c r="B868" s="11" t="s">
        <v>1858</v>
      </c>
      <c r="C868" s="43" t="s">
        <v>1856</v>
      </c>
      <c r="D868" s="17">
        <v>2851</v>
      </c>
      <c r="E868" s="40">
        <v>8</v>
      </c>
      <c r="F868" s="50">
        <v>280.60329708874099</v>
      </c>
    </row>
    <row r="869" spans="1:6" x14ac:dyDescent="0.3">
      <c r="A869" s="8" t="s">
        <v>1859</v>
      </c>
      <c r="B869" s="11" t="s">
        <v>1860</v>
      </c>
      <c r="C869" s="43" t="s">
        <v>1856</v>
      </c>
      <c r="D869" s="17">
        <v>3049</v>
      </c>
      <c r="E869" s="40">
        <v>11</v>
      </c>
      <c r="F869" s="50">
        <v>360.77402427025299</v>
      </c>
    </row>
    <row r="870" spans="1:6" x14ac:dyDescent="0.3">
      <c r="A870" s="8" t="s">
        <v>1861</v>
      </c>
      <c r="B870" s="11" t="s">
        <v>1862</v>
      </c>
      <c r="C870" s="43" t="s">
        <v>1856</v>
      </c>
      <c r="D870" s="17">
        <v>3437</v>
      </c>
      <c r="E870" s="40">
        <v>16</v>
      </c>
      <c r="F870" s="50">
        <v>465.52225778295002</v>
      </c>
    </row>
    <row r="871" spans="1:6" x14ac:dyDescent="0.3">
      <c r="A871" s="8" t="s">
        <v>1863</v>
      </c>
      <c r="B871" s="11" t="s">
        <v>1864</v>
      </c>
      <c r="C871" s="43" t="s">
        <v>1856</v>
      </c>
      <c r="D871" s="17">
        <v>2691</v>
      </c>
      <c r="E871" s="40">
        <v>5</v>
      </c>
      <c r="F871" s="50">
        <v>185.80453363062099</v>
      </c>
    </row>
    <row r="872" spans="1:6" x14ac:dyDescent="0.3">
      <c r="A872" s="8" t="s">
        <v>1865</v>
      </c>
      <c r="B872" s="11" t="s">
        <v>1866</v>
      </c>
      <c r="C872" s="43" t="s">
        <v>1856</v>
      </c>
      <c r="D872" s="17">
        <v>2231</v>
      </c>
      <c r="E872" s="40">
        <v>11</v>
      </c>
      <c r="F872" s="50">
        <v>493.05244285074002</v>
      </c>
    </row>
    <row r="873" spans="1:6" x14ac:dyDescent="0.3">
      <c r="A873" s="8" t="s">
        <v>1867</v>
      </c>
      <c r="B873" s="11" t="s">
        <v>1868</v>
      </c>
      <c r="C873" s="43" t="s">
        <v>1856</v>
      </c>
      <c r="D873" s="17">
        <v>4170</v>
      </c>
      <c r="E873" s="40">
        <v>12</v>
      </c>
      <c r="F873" s="50">
        <v>287.76978417266201</v>
      </c>
    </row>
    <row r="874" spans="1:6" x14ac:dyDescent="0.3">
      <c r="A874" s="8" t="s">
        <v>1869</v>
      </c>
      <c r="B874" s="11" t="s">
        <v>1870</v>
      </c>
      <c r="C874" s="43" t="s">
        <v>1856</v>
      </c>
      <c r="D874" s="17">
        <v>4852</v>
      </c>
      <c r="E874" s="40">
        <v>13</v>
      </c>
      <c r="F874" s="50">
        <v>267.93075020610098</v>
      </c>
    </row>
    <row r="875" spans="1:6" x14ac:dyDescent="0.3">
      <c r="A875" s="8" t="s">
        <v>1871</v>
      </c>
      <c r="B875" s="11" t="s">
        <v>1872</v>
      </c>
      <c r="C875" s="43" t="s">
        <v>1856</v>
      </c>
      <c r="D875" s="17">
        <v>3508</v>
      </c>
      <c r="E875" s="40">
        <v>20</v>
      </c>
      <c r="F875" s="50">
        <v>570.12542759407097</v>
      </c>
    </row>
    <row r="876" spans="1:6" x14ac:dyDescent="0.3">
      <c r="A876" s="8" t="s">
        <v>1873</v>
      </c>
      <c r="B876" s="11" t="s">
        <v>1874</v>
      </c>
      <c r="C876" s="43" t="s">
        <v>1856</v>
      </c>
      <c r="D876" s="17">
        <v>3202</v>
      </c>
      <c r="E876" s="40">
        <v>12</v>
      </c>
      <c r="F876" s="50">
        <v>374.765771392879</v>
      </c>
    </row>
    <row r="877" spans="1:6" x14ac:dyDescent="0.3">
      <c r="A877" s="8" t="s">
        <v>1875</v>
      </c>
      <c r="B877" s="11" t="s">
        <v>1876</v>
      </c>
      <c r="C877" s="43" t="s">
        <v>1856</v>
      </c>
      <c r="D877" s="17">
        <v>3085</v>
      </c>
      <c r="E877" s="40">
        <v>9</v>
      </c>
      <c r="F877" s="50">
        <v>291.734197730956</v>
      </c>
    </row>
    <row r="878" spans="1:6" x14ac:dyDescent="0.3">
      <c r="A878" s="8" t="s">
        <v>1877</v>
      </c>
      <c r="B878" s="11" t="s">
        <v>1878</v>
      </c>
      <c r="C878" s="43" t="s">
        <v>1856</v>
      </c>
      <c r="D878" s="17">
        <v>3252</v>
      </c>
      <c r="E878" s="40">
        <v>17</v>
      </c>
      <c r="F878" s="50">
        <v>522.75522755227598</v>
      </c>
    </row>
    <row r="879" spans="1:6" x14ac:dyDescent="0.3">
      <c r="A879" s="10" t="s">
        <v>1879</v>
      </c>
      <c r="B879" s="11" t="s">
        <v>1880</v>
      </c>
      <c r="C879" s="43" t="s">
        <v>1856</v>
      </c>
      <c r="D879" s="17">
        <v>2763</v>
      </c>
      <c r="E879" s="39">
        <v>27</v>
      </c>
      <c r="F879" s="49">
        <v>977.19869706840404</v>
      </c>
    </row>
    <row r="880" spans="1:6" x14ac:dyDescent="0.3">
      <c r="A880" s="8" t="s">
        <v>1881</v>
      </c>
      <c r="B880" s="11" t="s">
        <v>1882</v>
      </c>
      <c r="C880" s="43" t="s">
        <v>1856</v>
      </c>
      <c r="D880" s="17">
        <v>3090</v>
      </c>
      <c r="E880" s="40">
        <v>12</v>
      </c>
      <c r="F880" s="50">
        <v>388.34951456310699</v>
      </c>
    </row>
    <row r="881" spans="1:6" x14ac:dyDescent="0.3">
      <c r="A881" s="8" t="s">
        <v>1883</v>
      </c>
      <c r="B881" s="11" t="s">
        <v>1884</v>
      </c>
      <c r="C881" s="43" t="s">
        <v>1856</v>
      </c>
      <c r="D881" s="17">
        <v>3682</v>
      </c>
      <c r="E881" s="40">
        <v>26</v>
      </c>
      <c r="F881" s="50">
        <v>706.13796849538301</v>
      </c>
    </row>
    <row r="882" spans="1:6" x14ac:dyDescent="0.3">
      <c r="A882" s="8" t="s">
        <v>1885</v>
      </c>
      <c r="B882" s="11" t="s">
        <v>1886</v>
      </c>
      <c r="C882" s="43" t="s">
        <v>1856</v>
      </c>
      <c r="D882" s="17">
        <v>3060</v>
      </c>
      <c r="E882" s="40">
        <v>21</v>
      </c>
      <c r="F882" s="50">
        <v>686.274509803922</v>
      </c>
    </row>
    <row r="883" spans="1:6" x14ac:dyDescent="0.3">
      <c r="A883" s="8" t="s">
        <v>1887</v>
      </c>
      <c r="B883" s="11" t="s">
        <v>1888</v>
      </c>
      <c r="C883" s="43" t="s">
        <v>1856</v>
      </c>
      <c r="D883" s="17">
        <v>3093</v>
      </c>
      <c r="E883" s="40">
        <v>15</v>
      </c>
      <c r="F883" s="50">
        <v>484.96605237633401</v>
      </c>
    </row>
    <row r="884" spans="1:6" x14ac:dyDescent="0.3">
      <c r="A884" s="8" t="s">
        <v>1889</v>
      </c>
      <c r="B884" s="11" t="s">
        <v>1890</v>
      </c>
      <c r="C884" s="43" t="s">
        <v>1856</v>
      </c>
      <c r="D884" s="17">
        <v>4252</v>
      </c>
      <c r="E884" s="40">
        <v>9</v>
      </c>
      <c r="F884" s="50">
        <v>211.66509877704601</v>
      </c>
    </row>
    <row r="885" spans="1:6" x14ac:dyDescent="0.3">
      <c r="A885" s="8" t="s">
        <v>1891</v>
      </c>
      <c r="B885" s="11" t="s">
        <v>1892</v>
      </c>
      <c r="C885" s="43" t="s">
        <v>1856</v>
      </c>
      <c r="D885" s="17">
        <v>3532</v>
      </c>
      <c r="E885" s="40">
        <v>8</v>
      </c>
      <c r="F885" s="50">
        <v>226.50056625141599</v>
      </c>
    </row>
    <row r="886" spans="1:6" x14ac:dyDescent="0.3">
      <c r="A886" s="8" t="s">
        <v>1893</v>
      </c>
      <c r="B886" s="11" t="s">
        <v>1894</v>
      </c>
      <c r="C886" s="43" t="s">
        <v>1856</v>
      </c>
      <c r="D886" s="17">
        <v>5004</v>
      </c>
      <c r="E886" s="40">
        <v>35</v>
      </c>
      <c r="F886" s="50">
        <v>699.44044764188595</v>
      </c>
    </row>
    <row r="887" spans="1:6" x14ac:dyDescent="0.3">
      <c r="A887" s="8" t="s">
        <v>1895</v>
      </c>
      <c r="B887" s="11" t="s">
        <v>1896</v>
      </c>
      <c r="C887" s="43" t="s">
        <v>1856</v>
      </c>
      <c r="D887" s="17">
        <v>2774</v>
      </c>
      <c r="E887" s="40">
        <v>14</v>
      </c>
      <c r="F887" s="50">
        <v>504.68637346791598</v>
      </c>
    </row>
    <row r="888" spans="1:6" x14ac:dyDescent="0.3">
      <c r="A888" s="8" t="s">
        <v>1897</v>
      </c>
      <c r="B888" s="11" t="s">
        <v>1898</v>
      </c>
      <c r="C888" s="43" t="s">
        <v>1856</v>
      </c>
      <c r="D888" s="17">
        <v>3964</v>
      </c>
      <c r="E888" s="40">
        <v>10</v>
      </c>
      <c r="F888" s="50">
        <v>252.27043390514601</v>
      </c>
    </row>
    <row r="889" spans="1:6" x14ac:dyDescent="0.3">
      <c r="A889" s="8" t="s">
        <v>1899</v>
      </c>
      <c r="B889" s="11" t="s">
        <v>1900</v>
      </c>
      <c r="C889" s="43" t="s">
        <v>1856</v>
      </c>
      <c r="D889" s="17">
        <v>4922</v>
      </c>
      <c r="E889" s="40">
        <v>9</v>
      </c>
      <c r="F889" s="50">
        <v>182.85249898415299</v>
      </c>
    </row>
    <row r="890" spans="1:6" x14ac:dyDescent="0.3">
      <c r="A890" s="8" t="s">
        <v>1901</v>
      </c>
      <c r="B890" s="11" t="s">
        <v>1902</v>
      </c>
      <c r="C890" s="43" t="s">
        <v>1856</v>
      </c>
      <c r="D890" s="17">
        <v>2931</v>
      </c>
      <c r="E890" s="40">
        <v>6</v>
      </c>
      <c r="F890" s="50">
        <v>204.70829068577299</v>
      </c>
    </row>
    <row r="891" spans="1:6" x14ac:dyDescent="0.3">
      <c r="A891" s="8" t="s">
        <v>1903</v>
      </c>
      <c r="B891" s="11" t="s">
        <v>1904</v>
      </c>
      <c r="C891" s="43" t="s">
        <v>1856</v>
      </c>
      <c r="D891" s="17">
        <v>4201</v>
      </c>
      <c r="E891" s="40">
        <v>26</v>
      </c>
      <c r="F891" s="50">
        <v>618.90026184241799</v>
      </c>
    </row>
    <row r="892" spans="1:6" x14ac:dyDescent="0.3">
      <c r="A892" s="8" t="s">
        <v>1905</v>
      </c>
      <c r="B892" s="11" t="s">
        <v>1906</v>
      </c>
      <c r="C892" s="43" t="s">
        <v>1856</v>
      </c>
      <c r="D892" s="17">
        <v>3741</v>
      </c>
      <c r="E892" s="40">
        <v>21</v>
      </c>
      <c r="F892" s="50">
        <v>561.34723336006402</v>
      </c>
    </row>
    <row r="893" spans="1:6" x14ac:dyDescent="0.3">
      <c r="A893" s="10" t="s">
        <v>1907</v>
      </c>
      <c r="B893" s="11" t="s">
        <v>1908</v>
      </c>
      <c r="C893" s="43" t="s">
        <v>1856</v>
      </c>
      <c r="D893" s="17">
        <v>2874</v>
      </c>
      <c r="E893" s="40">
        <v>9</v>
      </c>
      <c r="F893" s="50">
        <v>313.15240083507302</v>
      </c>
    </row>
    <row r="894" spans="1:6" x14ac:dyDescent="0.3">
      <c r="A894" s="8" t="s">
        <v>1909</v>
      </c>
      <c r="B894" s="11" t="s">
        <v>1910</v>
      </c>
      <c r="C894" s="43" t="s">
        <v>1856</v>
      </c>
      <c r="D894" s="17">
        <v>2898</v>
      </c>
      <c r="E894" s="40">
        <v>7</v>
      </c>
      <c r="F894" s="50">
        <v>241.545893719807</v>
      </c>
    </row>
    <row r="895" spans="1:6" x14ac:dyDescent="0.3">
      <c r="A895" s="8" t="s">
        <v>1911</v>
      </c>
      <c r="B895" s="11" t="s">
        <v>1912</v>
      </c>
      <c r="C895" s="43" t="s">
        <v>1856</v>
      </c>
      <c r="D895" s="17">
        <v>2874</v>
      </c>
      <c r="E895" s="40">
        <v>4</v>
      </c>
      <c r="F895" s="50">
        <v>139.17884481558801</v>
      </c>
    </row>
    <row r="896" spans="1:6" x14ac:dyDescent="0.3">
      <c r="A896" s="8" t="s">
        <v>1913</v>
      </c>
      <c r="B896" s="11" t="s">
        <v>1914</v>
      </c>
      <c r="C896" s="43" t="s">
        <v>1856</v>
      </c>
      <c r="D896" s="17">
        <v>4646</v>
      </c>
      <c r="E896" s="40">
        <v>14</v>
      </c>
      <c r="F896" s="50">
        <v>301.334481274214</v>
      </c>
    </row>
    <row r="897" spans="1:6" x14ac:dyDescent="0.3">
      <c r="A897" s="8" t="s">
        <v>1915</v>
      </c>
      <c r="B897" s="11" t="s">
        <v>1916</v>
      </c>
      <c r="C897" s="43" t="s">
        <v>1856</v>
      </c>
      <c r="D897" s="17">
        <v>3571</v>
      </c>
      <c r="E897" s="40">
        <v>18</v>
      </c>
      <c r="F897" s="50">
        <v>504.06048725847103</v>
      </c>
    </row>
    <row r="898" spans="1:6" x14ac:dyDescent="0.3">
      <c r="A898" s="10" t="s">
        <v>1917</v>
      </c>
      <c r="B898" s="11" t="s">
        <v>1918</v>
      </c>
      <c r="C898" s="43" t="s">
        <v>1856</v>
      </c>
      <c r="D898" s="17">
        <v>4764</v>
      </c>
      <c r="E898" s="38">
        <v>15</v>
      </c>
      <c r="F898" s="47">
        <v>314.86146095717902</v>
      </c>
    </row>
    <row r="899" spans="1:6" x14ac:dyDescent="0.3">
      <c r="A899" s="8" t="s">
        <v>1919</v>
      </c>
      <c r="B899" s="11" t="s">
        <v>1920</v>
      </c>
      <c r="C899" s="43" t="s">
        <v>1856</v>
      </c>
      <c r="D899" s="17">
        <v>3899</v>
      </c>
      <c r="E899" s="40">
        <v>10</v>
      </c>
      <c r="F899" s="50">
        <v>256.47601949217699</v>
      </c>
    </row>
    <row r="900" spans="1:6" x14ac:dyDescent="0.3">
      <c r="A900" s="8" t="s">
        <v>1921</v>
      </c>
      <c r="B900" s="11" t="s">
        <v>1922</v>
      </c>
      <c r="C900" s="43" t="s">
        <v>1856</v>
      </c>
      <c r="D900" s="17">
        <v>2921</v>
      </c>
      <c r="E900" s="40">
        <v>12</v>
      </c>
      <c r="F900" s="50">
        <v>410.818212940774</v>
      </c>
    </row>
    <row r="901" spans="1:6" x14ac:dyDescent="0.3">
      <c r="A901" s="10" t="s">
        <v>1923</v>
      </c>
      <c r="B901" s="11" t="s">
        <v>1924</v>
      </c>
      <c r="C901" s="43" t="s">
        <v>1856</v>
      </c>
      <c r="D901" s="17">
        <v>3146</v>
      </c>
      <c r="E901" s="39">
        <v>8</v>
      </c>
      <c r="F901" s="49">
        <v>254.291163382072</v>
      </c>
    </row>
    <row r="902" spans="1:6" x14ac:dyDescent="0.3">
      <c r="A902" s="8" t="s">
        <v>1925</v>
      </c>
      <c r="B902" s="11" t="s">
        <v>1926</v>
      </c>
      <c r="C902" s="43" t="s">
        <v>1856</v>
      </c>
      <c r="D902" s="17">
        <v>3908</v>
      </c>
      <c r="E902" s="40">
        <v>16</v>
      </c>
      <c r="F902" s="50">
        <v>409.41658137154599</v>
      </c>
    </row>
    <row r="903" spans="1:6" x14ac:dyDescent="0.3">
      <c r="A903" s="8" t="s">
        <v>1927</v>
      </c>
      <c r="B903" s="11" t="s">
        <v>1928</v>
      </c>
      <c r="C903" s="43" t="s">
        <v>1856</v>
      </c>
      <c r="D903" s="17">
        <v>3002</v>
      </c>
      <c r="E903" s="40">
        <v>4</v>
      </c>
      <c r="F903" s="50">
        <v>133.244503664224</v>
      </c>
    </row>
    <row r="904" spans="1:6" x14ac:dyDescent="0.3">
      <c r="A904" s="10" t="s">
        <v>1929</v>
      </c>
      <c r="B904" s="11" t="s">
        <v>1930</v>
      </c>
      <c r="C904" s="43" t="s">
        <v>1856</v>
      </c>
      <c r="D904" s="17">
        <v>3901</v>
      </c>
      <c r="E904" s="39">
        <v>27</v>
      </c>
      <c r="F904" s="49">
        <v>692.13022301973899</v>
      </c>
    </row>
    <row r="905" spans="1:6" x14ac:dyDescent="0.3">
      <c r="A905" s="8" t="s">
        <v>1931</v>
      </c>
      <c r="B905" s="11" t="s">
        <v>1932</v>
      </c>
      <c r="C905" s="43" t="s">
        <v>1933</v>
      </c>
      <c r="D905" s="17">
        <v>3493</v>
      </c>
      <c r="E905" s="40">
        <v>13</v>
      </c>
      <c r="F905" s="50">
        <v>372.17291726309799</v>
      </c>
    </row>
    <row r="906" spans="1:6" x14ac:dyDescent="0.3">
      <c r="A906" s="8" t="s">
        <v>1934</v>
      </c>
      <c r="B906" s="11" t="s">
        <v>1935</v>
      </c>
      <c r="C906" s="43" t="s">
        <v>1933</v>
      </c>
      <c r="D906" s="17">
        <v>3422</v>
      </c>
      <c r="E906" s="40">
        <v>14</v>
      </c>
      <c r="F906" s="50">
        <v>409.11747516072501</v>
      </c>
    </row>
    <row r="907" spans="1:6" x14ac:dyDescent="0.3">
      <c r="A907" s="8" t="s">
        <v>1936</v>
      </c>
      <c r="B907" s="11" t="s">
        <v>1000</v>
      </c>
      <c r="C907" s="43" t="s">
        <v>1933</v>
      </c>
      <c r="D907" s="17">
        <v>4159</v>
      </c>
      <c r="E907" s="40">
        <v>6</v>
      </c>
      <c r="F907" s="50">
        <v>144.26544842510199</v>
      </c>
    </row>
    <row r="908" spans="1:6" x14ac:dyDescent="0.3">
      <c r="A908" s="8" t="s">
        <v>1937</v>
      </c>
      <c r="B908" s="11" t="s">
        <v>1938</v>
      </c>
      <c r="C908" s="43" t="s">
        <v>1933</v>
      </c>
      <c r="D908" s="17">
        <v>6845</v>
      </c>
      <c r="E908" s="40">
        <v>15</v>
      </c>
      <c r="F908" s="50">
        <v>219.13805697589501</v>
      </c>
    </row>
    <row r="909" spans="1:6" x14ac:dyDescent="0.3">
      <c r="A909" s="8" t="s">
        <v>1939</v>
      </c>
      <c r="B909" s="11" t="s">
        <v>1940</v>
      </c>
      <c r="C909" s="43" t="s">
        <v>1933</v>
      </c>
      <c r="D909" s="17">
        <v>4748</v>
      </c>
      <c r="E909" s="40">
        <v>19</v>
      </c>
      <c r="F909" s="50">
        <v>400.16849199663</v>
      </c>
    </row>
    <row r="910" spans="1:6" x14ac:dyDescent="0.3">
      <c r="A910" s="8" t="s">
        <v>1941</v>
      </c>
      <c r="B910" s="11" t="s">
        <v>1942</v>
      </c>
      <c r="C910" s="43" t="s">
        <v>1933</v>
      </c>
      <c r="D910" s="17">
        <v>3899</v>
      </c>
      <c r="E910" s="40">
        <v>10</v>
      </c>
      <c r="F910" s="50">
        <v>256.47601949217699</v>
      </c>
    </row>
    <row r="911" spans="1:6" x14ac:dyDescent="0.3">
      <c r="A911" s="10" t="s">
        <v>1943</v>
      </c>
      <c r="B911" s="11" t="s">
        <v>1944</v>
      </c>
      <c r="C911" s="43" t="s">
        <v>1933</v>
      </c>
      <c r="D911" s="17">
        <v>4866</v>
      </c>
      <c r="E911" s="39">
        <v>16</v>
      </c>
      <c r="F911" s="49">
        <v>328.81216605014401</v>
      </c>
    </row>
    <row r="912" spans="1:6" x14ac:dyDescent="0.3">
      <c r="A912" s="8" t="s">
        <v>1945</v>
      </c>
      <c r="B912" s="11" t="s">
        <v>1946</v>
      </c>
      <c r="C912" s="43" t="s">
        <v>1933</v>
      </c>
      <c r="D912" s="17">
        <v>6089</v>
      </c>
      <c r="E912" s="40">
        <v>22</v>
      </c>
      <c r="F912" s="50">
        <v>361.30727541468201</v>
      </c>
    </row>
    <row r="913" spans="1:6" x14ac:dyDescent="0.3">
      <c r="A913" s="8" t="s">
        <v>1947</v>
      </c>
      <c r="B913" s="11" t="s">
        <v>1948</v>
      </c>
      <c r="C913" s="43" t="s">
        <v>1933</v>
      </c>
      <c r="D913" s="17">
        <v>3743</v>
      </c>
      <c r="E913" s="40">
        <v>13</v>
      </c>
      <c r="F913" s="50">
        <v>347.31498797755802</v>
      </c>
    </row>
    <row r="914" spans="1:6" x14ac:dyDescent="0.3">
      <c r="A914" s="8" t="s">
        <v>1949</v>
      </c>
      <c r="B914" s="11" t="s">
        <v>1950</v>
      </c>
      <c r="C914" s="43" t="s">
        <v>1933</v>
      </c>
      <c r="D914" s="17">
        <v>2748</v>
      </c>
      <c r="E914" s="40">
        <v>8</v>
      </c>
      <c r="F914" s="50">
        <v>291.12081513828201</v>
      </c>
    </row>
    <row r="915" spans="1:6" x14ac:dyDescent="0.3">
      <c r="A915" s="8" t="s">
        <v>1951</v>
      </c>
      <c r="B915" s="11" t="s">
        <v>1952</v>
      </c>
      <c r="C915" s="43" t="s">
        <v>1933</v>
      </c>
      <c r="D915" s="17">
        <v>5516</v>
      </c>
      <c r="E915" s="40">
        <v>11</v>
      </c>
      <c r="F915" s="50">
        <v>199.419869470631</v>
      </c>
    </row>
    <row r="916" spans="1:6" x14ac:dyDescent="0.3">
      <c r="A916" s="8" t="s">
        <v>1953</v>
      </c>
      <c r="B916" s="11" t="s">
        <v>1954</v>
      </c>
      <c r="C916" s="43" t="s">
        <v>1933</v>
      </c>
      <c r="D916" s="17">
        <v>3826</v>
      </c>
      <c r="E916" s="40">
        <v>16</v>
      </c>
      <c r="F916" s="50">
        <v>418.19132253005802</v>
      </c>
    </row>
    <row r="917" spans="1:6" x14ac:dyDescent="0.3">
      <c r="A917" s="8" t="s">
        <v>1955</v>
      </c>
      <c r="B917" s="11" t="s">
        <v>1956</v>
      </c>
      <c r="C917" s="43" t="s">
        <v>1933</v>
      </c>
      <c r="D917" s="17">
        <v>4314</v>
      </c>
      <c r="E917" s="40">
        <v>18</v>
      </c>
      <c r="F917" s="50">
        <v>417.24617524339402</v>
      </c>
    </row>
    <row r="918" spans="1:6" x14ac:dyDescent="0.3">
      <c r="A918" s="8" t="s">
        <v>1957</v>
      </c>
      <c r="B918" s="11" t="s">
        <v>1958</v>
      </c>
      <c r="C918" s="43" t="s">
        <v>1933</v>
      </c>
      <c r="D918" s="17">
        <v>2896</v>
      </c>
      <c r="E918" s="40">
        <v>5</v>
      </c>
      <c r="F918" s="50">
        <v>172.65193370165699</v>
      </c>
    </row>
    <row r="919" spans="1:6" x14ac:dyDescent="0.3">
      <c r="A919" s="8" t="s">
        <v>1959</v>
      </c>
      <c r="B919" s="11" t="s">
        <v>1960</v>
      </c>
      <c r="C919" s="43" t="s">
        <v>1933</v>
      </c>
      <c r="D919" s="17">
        <v>5862</v>
      </c>
      <c r="E919" s="40">
        <v>18</v>
      </c>
      <c r="F919" s="50">
        <v>307.06243602865902</v>
      </c>
    </row>
    <row r="920" spans="1:6" x14ac:dyDescent="0.3">
      <c r="A920" s="8" t="s">
        <v>1961</v>
      </c>
      <c r="B920" s="11" t="s">
        <v>1962</v>
      </c>
      <c r="C920" s="43" t="s">
        <v>1933</v>
      </c>
      <c r="D920" s="17">
        <v>5224</v>
      </c>
      <c r="E920" s="40">
        <v>15</v>
      </c>
      <c r="F920" s="50">
        <v>287.13629402756499</v>
      </c>
    </row>
    <row r="921" spans="1:6" x14ac:dyDescent="0.3">
      <c r="A921" s="8" t="s">
        <v>1963</v>
      </c>
      <c r="B921" s="11" t="s">
        <v>1964</v>
      </c>
      <c r="C921" s="43" t="s">
        <v>1933</v>
      </c>
      <c r="D921" s="17">
        <v>2994</v>
      </c>
      <c r="E921" s="40">
        <v>16</v>
      </c>
      <c r="F921" s="50">
        <v>534.40213760854999</v>
      </c>
    </row>
    <row r="922" spans="1:6" x14ac:dyDescent="0.3">
      <c r="A922" s="8" t="s">
        <v>1965</v>
      </c>
      <c r="B922" s="11" t="s">
        <v>1966</v>
      </c>
      <c r="C922" s="43" t="s">
        <v>1933</v>
      </c>
      <c r="D922" s="17">
        <v>3992</v>
      </c>
      <c r="E922" s="40">
        <v>14</v>
      </c>
      <c r="F922" s="50">
        <v>350.701402805611</v>
      </c>
    </row>
    <row r="923" spans="1:6" x14ac:dyDescent="0.3">
      <c r="A923" s="8" t="s">
        <v>1967</v>
      </c>
      <c r="B923" s="11" t="s">
        <v>1968</v>
      </c>
      <c r="C923" s="43" t="s">
        <v>1933</v>
      </c>
      <c r="D923" s="17">
        <v>3595</v>
      </c>
      <c r="E923" s="40">
        <v>10</v>
      </c>
      <c r="F923" s="50">
        <v>278.16411682892902</v>
      </c>
    </row>
    <row r="924" spans="1:6" x14ac:dyDescent="0.3">
      <c r="A924" s="8" t="s">
        <v>1969</v>
      </c>
      <c r="B924" s="11" t="s">
        <v>1970</v>
      </c>
      <c r="C924" s="43" t="s">
        <v>1933</v>
      </c>
      <c r="D924" s="17">
        <v>5393</v>
      </c>
      <c r="E924" s="40">
        <v>6</v>
      </c>
      <c r="F924" s="50">
        <v>111.25533098461</v>
      </c>
    </row>
    <row r="925" spans="1:6" x14ac:dyDescent="0.3">
      <c r="A925" s="8" t="s">
        <v>1971</v>
      </c>
      <c r="B925" s="11" t="s">
        <v>1972</v>
      </c>
      <c r="C925" s="43" t="s">
        <v>1933</v>
      </c>
      <c r="D925" s="17">
        <v>3710</v>
      </c>
      <c r="E925" s="40">
        <v>22</v>
      </c>
      <c r="F925" s="50">
        <v>592.99191374663098</v>
      </c>
    </row>
    <row r="926" spans="1:6" x14ac:dyDescent="0.3">
      <c r="A926" s="8" t="s">
        <v>1973</v>
      </c>
      <c r="B926" s="11" t="s">
        <v>1974</v>
      </c>
      <c r="C926" s="43" t="s">
        <v>1933</v>
      </c>
      <c r="D926" s="17">
        <v>4424</v>
      </c>
      <c r="E926" s="40">
        <v>11</v>
      </c>
      <c r="F926" s="50">
        <v>248.643761301989</v>
      </c>
    </row>
    <row r="927" spans="1:6" x14ac:dyDescent="0.3">
      <c r="A927" s="8" t="s">
        <v>1975</v>
      </c>
      <c r="B927" s="11" t="s">
        <v>1976</v>
      </c>
      <c r="C927" s="43" t="s">
        <v>1933</v>
      </c>
      <c r="D927" s="17">
        <v>4080</v>
      </c>
      <c r="E927" s="40">
        <v>11</v>
      </c>
      <c r="F927" s="50">
        <v>269.60784313725497</v>
      </c>
    </row>
    <row r="928" spans="1:6" x14ac:dyDescent="0.3">
      <c r="A928" s="8" t="s">
        <v>1977</v>
      </c>
      <c r="B928" s="11" t="s">
        <v>1978</v>
      </c>
      <c r="C928" s="43" t="s">
        <v>1933</v>
      </c>
      <c r="D928" s="17">
        <v>3010</v>
      </c>
      <c r="E928" s="40">
        <v>14</v>
      </c>
      <c r="F928" s="50">
        <v>465.11627906976702</v>
      </c>
    </row>
    <row r="929" spans="1:6" x14ac:dyDescent="0.3">
      <c r="A929" s="8" t="s">
        <v>1979</v>
      </c>
      <c r="B929" s="11" t="s">
        <v>1980</v>
      </c>
      <c r="C929" s="43" t="s">
        <v>1933</v>
      </c>
      <c r="D929" s="17">
        <v>4791</v>
      </c>
      <c r="E929" s="40">
        <v>26</v>
      </c>
      <c r="F929" s="50">
        <v>542.68419954080605</v>
      </c>
    </row>
    <row r="930" spans="1:6" x14ac:dyDescent="0.3">
      <c r="A930" s="8" t="s">
        <v>1981</v>
      </c>
      <c r="B930" s="11" t="s">
        <v>1982</v>
      </c>
      <c r="C930" s="43" t="s">
        <v>1933</v>
      </c>
      <c r="D930" s="17">
        <v>5257</v>
      </c>
      <c r="E930" s="40">
        <v>18</v>
      </c>
      <c r="F930" s="50">
        <v>342.40060871219299</v>
      </c>
    </row>
    <row r="931" spans="1:6" x14ac:dyDescent="0.3">
      <c r="A931" s="8" t="s">
        <v>1983</v>
      </c>
      <c r="B931" s="11" t="s">
        <v>1984</v>
      </c>
      <c r="C931" s="43" t="s">
        <v>1933</v>
      </c>
      <c r="D931" s="17">
        <v>4855</v>
      </c>
      <c r="E931" s="40">
        <v>15</v>
      </c>
      <c r="F931" s="50">
        <v>308.95983522142097</v>
      </c>
    </row>
    <row r="932" spans="1:6" x14ac:dyDescent="0.3">
      <c r="A932" s="8" t="s">
        <v>1985</v>
      </c>
      <c r="B932" s="11" t="s">
        <v>1986</v>
      </c>
      <c r="C932" s="43" t="s">
        <v>1933</v>
      </c>
      <c r="D932" s="17">
        <v>4983</v>
      </c>
      <c r="E932" s="40">
        <v>14</v>
      </c>
      <c r="F932" s="50">
        <v>280.95524784266502</v>
      </c>
    </row>
    <row r="933" spans="1:6" x14ac:dyDescent="0.3">
      <c r="A933" s="8" t="s">
        <v>1987</v>
      </c>
      <c r="B933" s="11" t="s">
        <v>1988</v>
      </c>
      <c r="C933" s="43" t="s">
        <v>1933</v>
      </c>
      <c r="D933" s="17">
        <v>4583</v>
      </c>
      <c r="E933" s="40">
        <v>24</v>
      </c>
      <c r="F933" s="50">
        <v>523.67444905084005</v>
      </c>
    </row>
    <row r="934" spans="1:6" x14ac:dyDescent="0.3">
      <c r="A934" s="8" t="s">
        <v>1989</v>
      </c>
      <c r="B934" s="11" t="s">
        <v>1990</v>
      </c>
      <c r="C934" s="43" t="s">
        <v>1933</v>
      </c>
      <c r="D934" s="17">
        <v>2426</v>
      </c>
      <c r="E934" s="40">
        <v>25</v>
      </c>
      <c r="F934" s="50">
        <v>1030.5028854080799</v>
      </c>
    </row>
    <row r="935" spans="1:6" x14ac:dyDescent="0.3">
      <c r="A935" s="10" t="s">
        <v>1991</v>
      </c>
      <c r="B935" s="11" t="s">
        <v>1992</v>
      </c>
      <c r="C935" s="43" t="s">
        <v>1933</v>
      </c>
      <c r="D935" s="17">
        <v>3410</v>
      </c>
      <c r="E935" s="39">
        <v>20</v>
      </c>
      <c r="F935" s="49">
        <v>586.51026392961899</v>
      </c>
    </row>
    <row r="936" spans="1:6" x14ac:dyDescent="0.3">
      <c r="A936" s="8" t="s">
        <v>1993</v>
      </c>
      <c r="B936" s="11" t="s">
        <v>1994</v>
      </c>
      <c r="C936" s="43" t="s">
        <v>1933</v>
      </c>
      <c r="D936" s="17">
        <v>5018</v>
      </c>
      <c r="E936" s="40">
        <v>36</v>
      </c>
      <c r="F936" s="50">
        <v>717.41729772817803</v>
      </c>
    </row>
    <row r="937" spans="1:6" x14ac:dyDescent="0.3">
      <c r="A937" s="8" t="s">
        <v>1995</v>
      </c>
      <c r="B937" s="11" t="s">
        <v>1996</v>
      </c>
      <c r="C937" s="43" t="s">
        <v>1933</v>
      </c>
      <c r="D937" s="17">
        <v>5751</v>
      </c>
      <c r="E937" s="40">
        <v>22</v>
      </c>
      <c r="F937" s="50">
        <v>382.54216657972501</v>
      </c>
    </row>
    <row r="938" spans="1:6" x14ac:dyDescent="0.3">
      <c r="A938" s="8" t="s">
        <v>1997</v>
      </c>
      <c r="B938" s="11" t="s">
        <v>1998</v>
      </c>
      <c r="C938" s="43" t="s">
        <v>1933</v>
      </c>
      <c r="D938" s="17">
        <v>4634</v>
      </c>
      <c r="E938" s="40">
        <v>10</v>
      </c>
      <c r="F938" s="50">
        <v>215.79628830384101</v>
      </c>
    </row>
    <row r="939" spans="1:6" x14ac:dyDescent="0.3">
      <c r="A939" s="8" t="s">
        <v>1999</v>
      </c>
      <c r="B939" s="11" t="s">
        <v>2000</v>
      </c>
      <c r="C939" s="43" t="s">
        <v>1933</v>
      </c>
      <c r="D939" s="17">
        <v>6196</v>
      </c>
      <c r="E939" s="40">
        <v>22</v>
      </c>
      <c r="F939" s="50">
        <v>355.06778566817297</v>
      </c>
    </row>
    <row r="940" spans="1:6" x14ac:dyDescent="0.3">
      <c r="A940" s="8" t="s">
        <v>2001</v>
      </c>
      <c r="B940" s="11" t="s">
        <v>2002</v>
      </c>
      <c r="C940" s="43" t="s">
        <v>1933</v>
      </c>
      <c r="D940" s="17">
        <v>5865</v>
      </c>
      <c r="E940" s="40">
        <v>12</v>
      </c>
      <c r="F940" s="50">
        <v>204.60358056266</v>
      </c>
    </row>
    <row r="941" spans="1:6" x14ac:dyDescent="0.3">
      <c r="A941" s="8" t="s">
        <v>2003</v>
      </c>
      <c r="B941" s="11" t="s">
        <v>2004</v>
      </c>
      <c r="C941" s="43" t="s">
        <v>1933</v>
      </c>
      <c r="D941" s="17">
        <v>6255</v>
      </c>
      <c r="E941" s="40">
        <v>40</v>
      </c>
      <c r="F941" s="50">
        <v>639.48840927258198</v>
      </c>
    </row>
    <row r="942" spans="1:6" x14ac:dyDescent="0.3">
      <c r="A942" s="8" t="s">
        <v>2005</v>
      </c>
      <c r="B942" s="11" t="s">
        <v>2006</v>
      </c>
      <c r="C942" s="43" t="s">
        <v>1933</v>
      </c>
      <c r="D942" s="17">
        <v>2429</v>
      </c>
      <c r="E942" s="40">
        <v>10</v>
      </c>
      <c r="F942" s="50">
        <v>411.692054343351</v>
      </c>
    </row>
    <row r="943" spans="1:6" x14ac:dyDescent="0.3">
      <c r="A943" s="8" t="s">
        <v>2007</v>
      </c>
      <c r="B943" s="11" t="s">
        <v>2008</v>
      </c>
      <c r="C943" s="43" t="s">
        <v>1933</v>
      </c>
      <c r="D943" s="17">
        <v>4046</v>
      </c>
      <c r="E943" s="40">
        <v>23</v>
      </c>
      <c r="F943" s="50">
        <v>568.46267918932301</v>
      </c>
    </row>
    <row r="944" spans="1:6" x14ac:dyDescent="0.3">
      <c r="A944" s="8" t="s">
        <v>2009</v>
      </c>
      <c r="B944" s="11" t="s">
        <v>2010</v>
      </c>
      <c r="C944" s="43" t="s">
        <v>1933</v>
      </c>
      <c r="D944" s="17">
        <v>4672</v>
      </c>
      <c r="E944" s="40">
        <v>22</v>
      </c>
      <c r="F944" s="50">
        <v>470.890410958904</v>
      </c>
    </row>
    <row r="945" spans="1:6" x14ac:dyDescent="0.3">
      <c r="A945" s="8" t="s">
        <v>2011</v>
      </c>
      <c r="B945" s="11" t="s">
        <v>2012</v>
      </c>
      <c r="C945" s="43" t="s">
        <v>1933</v>
      </c>
      <c r="D945" s="17">
        <v>3888</v>
      </c>
      <c r="E945" s="40">
        <v>26</v>
      </c>
      <c r="F945" s="50">
        <v>668.72427983539103</v>
      </c>
    </row>
    <row r="946" spans="1:6" x14ac:dyDescent="0.3">
      <c r="A946" s="10" t="s">
        <v>2013</v>
      </c>
      <c r="B946" s="11" t="s">
        <v>2014</v>
      </c>
      <c r="C946" s="43" t="s">
        <v>1933</v>
      </c>
      <c r="D946" s="17">
        <v>2856</v>
      </c>
      <c r="E946" s="38">
        <v>13</v>
      </c>
      <c r="F946" s="49">
        <v>455.18207282913198</v>
      </c>
    </row>
    <row r="947" spans="1:6" x14ac:dyDescent="0.3">
      <c r="A947" s="8" t="s">
        <v>2015</v>
      </c>
      <c r="B947" s="11" t="s">
        <v>2016</v>
      </c>
      <c r="C947" s="43" t="s">
        <v>1933</v>
      </c>
      <c r="D947" s="17">
        <v>3280</v>
      </c>
      <c r="E947" s="40">
        <v>10</v>
      </c>
      <c r="F947" s="50">
        <v>304.87804878048797</v>
      </c>
    </row>
    <row r="948" spans="1:6" x14ac:dyDescent="0.3">
      <c r="A948" s="8" t="s">
        <v>2017</v>
      </c>
      <c r="B948" s="11" t="s">
        <v>2018</v>
      </c>
      <c r="C948" s="43" t="s">
        <v>1933</v>
      </c>
      <c r="D948" s="17">
        <v>6214</v>
      </c>
      <c r="E948" s="40">
        <v>21</v>
      </c>
      <c r="F948" s="50">
        <v>337.94657225619602</v>
      </c>
    </row>
    <row r="949" spans="1:6" x14ac:dyDescent="0.3">
      <c r="A949" s="8" t="s">
        <v>2019</v>
      </c>
      <c r="B949" s="11" t="s">
        <v>2020</v>
      </c>
      <c r="C949" s="43" t="s">
        <v>1933</v>
      </c>
      <c r="D949" s="17">
        <v>2374</v>
      </c>
      <c r="E949" s="40">
        <v>12</v>
      </c>
      <c r="F949" s="50">
        <v>505.47598989047998</v>
      </c>
    </row>
    <row r="950" spans="1:6" x14ac:dyDescent="0.3">
      <c r="A950" s="8" t="s">
        <v>2021</v>
      </c>
      <c r="B950" s="11" t="s">
        <v>2022</v>
      </c>
      <c r="C950" s="43" t="s">
        <v>1933</v>
      </c>
      <c r="D950" s="17">
        <v>2524</v>
      </c>
      <c r="E950" s="40">
        <v>4</v>
      </c>
      <c r="F950" s="50">
        <v>158.478605388273</v>
      </c>
    </row>
    <row r="951" spans="1:6" x14ac:dyDescent="0.3">
      <c r="A951" s="8" t="s">
        <v>2023</v>
      </c>
      <c r="B951" s="11" t="s">
        <v>2024</v>
      </c>
      <c r="C951" s="43" t="s">
        <v>1933</v>
      </c>
      <c r="D951" s="17">
        <v>4151</v>
      </c>
      <c r="E951" s="40">
        <v>7</v>
      </c>
      <c r="F951" s="50">
        <v>168.634064080944</v>
      </c>
    </row>
    <row r="952" spans="1:6" x14ac:dyDescent="0.3">
      <c r="A952" s="8" t="s">
        <v>2025</v>
      </c>
      <c r="B952" s="11" t="s">
        <v>2026</v>
      </c>
      <c r="C952" s="43" t="s">
        <v>1933</v>
      </c>
      <c r="D952" s="17">
        <v>3401</v>
      </c>
      <c r="E952" s="40">
        <v>10</v>
      </c>
      <c r="F952" s="50">
        <v>294.03116730373398</v>
      </c>
    </row>
    <row r="953" spans="1:6" x14ac:dyDescent="0.3">
      <c r="A953" s="8" t="s">
        <v>2027</v>
      </c>
      <c r="B953" s="11" t="s">
        <v>2028</v>
      </c>
      <c r="C953" s="43" t="s">
        <v>1933</v>
      </c>
      <c r="D953" s="17">
        <v>3817</v>
      </c>
      <c r="E953" s="40">
        <v>7</v>
      </c>
      <c r="F953" s="50">
        <v>183.39009693476601</v>
      </c>
    </row>
    <row r="954" spans="1:6" x14ac:dyDescent="0.3">
      <c r="A954" s="8" t="s">
        <v>2029</v>
      </c>
      <c r="B954" s="11" t="s">
        <v>2030</v>
      </c>
      <c r="C954" s="43" t="s">
        <v>1933</v>
      </c>
      <c r="D954" s="17">
        <v>2993</v>
      </c>
      <c r="E954" s="40">
        <v>15</v>
      </c>
      <c r="F954" s="50">
        <v>501.16939525559599</v>
      </c>
    </row>
    <row r="955" spans="1:6" x14ac:dyDescent="0.3">
      <c r="A955" s="8" t="s">
        <v>2031</v>
      </c>
      <c r="B955" s="11" t="s">
        <v>2032</v>
      </c>
      <c r="C955" s="43" t="s">
        <v>1933</v>
      </c>
      <c r="D955" s="17">
        <v>4627</v>
      </c>
      <c r="E955" s="40">
        <v>13</v>
      </c>
      <c r="F955" s="50">
        <v>280.95958504430502</v>
      </c>
    </row>
    <row r="956" spans="1:6" x14ac:dyDescent="0.3">
      <c r="A956" s="8" t="s">
        <v>2033</v>
      </c>
      <c r="B956" s="11" t="s">
        <v>2034</v>
      </c>
      <c r="C956" s="43" t="s">
        <v>1933</v>
      </c>
      <c r="D956" s="17">
        <v>5567</v>
      </c>
      <c r="E956" s="40">
        <v>28</v>
      </c>
      <c r="F956" s="50">
        <v>502.96389437758199</v>
      </c>
    </row>
    <row r="957" spans="1:6" x14ac:dyDescent="0.3">
      <c r="A957" s="8" t="s">
        <v>2035</v>
      </c>
      <c r="B957" s="11" t="s">
        <v>2036</v>
      </c>
      <c r="C957" s="43" t="s">
        <v>1933</v>
      </c>
      <c r="D957" s="17">
        <v>5130</v>
      </c>
      <c r="E957" s="40">
        <v>24</v>
      </c>
      <c r="F957" s="50">
        <v>467.83625730994203</v>
      </c>
    </row>
    <row r="958" spans="1:6" x14ac:dyDescent="0.3">
      <c r="A958" s="8" t="s">
        <v>2037</v>
      </c>
      <c r="B958" s="11" t="s">
        <v>2038</v>
      </c>
      <c r="C958" s="43" t="s">
        <v>1933</v>
      </c>
      <c r="D958" s="17">
        <v>5108</v>
      </c>
      <c r="E958" s="40">
        <v>28</v>
      </c>
      <c r="F958" s="50">
        <v>548.15974941268598</v>
      </c>
    </row>
    <row r="959" spans="1:6" x14ac:dyDescent="0.3">
      <c r="A959" s="8" t="s">
        <v>2039</v>
      </c>
      <c r="B959" s="11" t="s">
        <v>2040</v>
      </c>
      <c r="C959" s="43" t="s">
        <v>1933</v>
      </c>
      <c r="D959" s="17">
        <v>4327</v>
      </c>
      <c r="E959" s="40">
        <v>16</v>
      </c>
      <c r="F959" s="50">
        <v>369.77120406748298</v>
      </c>
    </row>
    <row r="960" spans="1:6" x14ac:dyDescent="0.3">
      <c r="A960" s="8" t="s">
        <v>2041</v>
      </c>
      <c r="B960" s="11" t="s">
        <v>2042</v>
      </c>
      <c r="C960" s="43" t="s">
        <v>1933</v>
      </c>
      <c r="D960" s="17">
        <v>5988</v>
      </c>
      <c r="E960" s="40">
        <v>19</v>
      </c>
      <c r="F960" s="50">
        <v>317.30126920507701</v>
      </c>
    </row>
    <row r="961" spans="1:6" x14ac:dyDescent="0.3">
      <c r="A961" s="8" t="s">
        <v>2043</v>
      </c>
      <c r="B961" s="11" t="s">
        <v>2044</v>
      </c>
      <c r="C961" s="43" t="s">
        <v>1933</v>
      </c>
      <c r="D961" s="17">
        <v>5984</v>
      </c>
      <c r="E961" s="40">
        <v>13</v>
      </c>
      <c r="F961" s="50">
        <v>217.24598930481301</v>
      </c>
    </row>
    <row r="962" spans="1:6" x14ac:dyDescent="0.3">
      <c r="A962" s="8" t="s">
        <v>2045</v>
      </c>
      <c r="B962" s="11" t="s">
        <v>2046</v>
      </c>
      <c r="C962" s="43" t="s">
        <v>1933</v>
      </c>
      <c r="D962" s="17">
        <v>7590</v>
      </c>
      <c r="E962" s="40">
        <v>10</v>
      </c>
      <c r="F962" s="50">
        <v>131.75230566534901</v>
      </c>
    </row>
    <row r="963" spans="1:6" x14ac:dyDescent="0.3">
      <c r="A963" s="8" t="s">
        <v>2047</v>
      </c>
      <c r="B963" s="11" t="s">
        <v>2048</v>
      </c>
      <c r="C963" s="43" t="s">
        <v>1933</v>
      </c>
      <c r="D963" s="17">
        <v>4970</v>
      </c>
      <c r="E963" s="40">
        <v>11</v>
      </c>
      <c r="F963" s="50">
        <v>221.327967806841</v>
      </c>
    </row>
    <row r="964" spans="1:6" x14ac:dyDescent="0.3">
      <c r="A964" s="8" t="s">
        <v>2049</v>
      </c>
      <c r="B964" s="11" t="s">
        <v>2050</v>
      </c>
      <c r="C964" s="43" t="s">
        <v>1933</v>
      </c>
      <c r="D964" s="17">
        <v>3257</v>
      </c>
      <c r="E964" s="40">
        <v>5</v>
      </c>
      <c r="F964" s="50">
        <v>153.515505066012</v>
      </c>
    </row>
    <row r="965" spans="1:6" x14ac:dyDescent="0.3">
      <c r="A965" s="8" t="s">
        <v>2051</v>
      </c>
      <c r="B965" s="11" t="s">
        <v>2052</v>
      </c>
      <c r="C965" s="43" t="s">
        <v>1933</v>
      </c>
      <c r="D965" s="17">
        <v>4105</v>
      </c>
      <c r="E965" s="40">
        <v>12</v>
      </c>
      <c r="F965" s="50">
        <v>292.32643118148599</v>
      </c>
    </row>
    <row r="966" spans="1:6" x14ac:dyDescent="0.3">
      <c r="A966" s="8" t="s">
        <v>2053</v>
      </c>
      <c r="B966" s="11" t="s">
        <v>2054</v>
      </c>
      <c r="C966" s="43" t="s">
        <v>1933</v>
      </c>
      <c r="D966" s="17">
        <v>3458</v>
      </c>
      <c r="E966" s="40">
        <v>11</v>
      </c>
      <c r="F966" s="50">
        <v>318.10294968189697</v>
      </c>
    </row>
    <row r="967" spans="1:6" x14ac:dyDescent="0.3">
      <c r="A967" s="8" t="s">
        <v>2055</v>
      </c>
      <c r="B967" s="11" t="s">
        <v>2056</v>
      </c>
      <c r="C967" s="43" t="s">
        <v>1933</v>
      </c>
      <c r="D967" s="17">
        <v>3488</v>
      </c>
      <c r="E967" s="40">
        <v>10</v>
      </c>
      <c r="F967" s="50">
        <v>286.69724770642199</v>
      </c>
    </row>
    <row r="968" spans="1:6" x14ac:dyDescent="0.3">
      <c r="A968" s="8" t="s">
        <v>2057</v>
      </c>
      <c r="B968" s="11" t="s">
        <v>2058</v>
      </c>
      <c r="C968" s="43" t="s">
        <v>1933</v>
      </c>
      <c r="D968" s="17">
        <v>6341</v>
      </c>
      <c r="E968" s="40">
        <v>13</v>
      </c>
      <c r="F968" s="50">
        <v>205.014981864059</v>
      </c>
    </row>
    <row r="969" spans="1:6" x14ac:dyDescent="0.3">
      <c r="A969" s="8" t="s">
        <v>2059</v>
      </c>
      <c r="B969" s="11" t="s">
        <v>2060</v>
      </c>
      <c r="C969" s="43" t="s">
        <v>1933</v>
      </c>
      <c r="D969" s="17">
        <v>4549</v>
      </c>
      <c r="E969" s="40">
        <v>24</v>
      </c>
      <c r="F969" s="50">
        <v>527.58848098483202</v>
      </c>
    </row>
    <row r="970" spans="1:6" x14ac:dyDescent="0.3">
      <c r="A970" s="8" t="s">
        <v>2061</v>
      </c>
      <c r="B970" s="11" t="s">
        <v>2062</v>
      </c>
      <c r="C970" s="43" t="s">
        <v>1933</v>
      </c>
      <c r="D970" s="17">
        <v>3742</v>
      </c>
      <c r="E970" s="40">
        <v>13</v>
      </c>
      <c r="F970" s="50">
        <v>347.407803313736</v>
      </c>
    </row>
    <row r="971" spans="1:6" x14ac:dyDescent="0.3">
      <c r="A971" s="8" t="s">
        <v>2063</v>
      </c>
      <c r="B971" s="11" t="s">
        <v>2064</v>
      </c>
      <c r="C971" s="43" t="s">
        <v>1933</v>
      </c>
      <c r="D971" s="17">
        <v>3311</v>
      </c>
      <c r="E971" s="40">
        <v>6</v>
      </c>
      <c r="F971" s="50">
        <v>181.21413470250701</v>
      </c>
    </row>
    <row r="972" spans="1:6" x14ac:dyDescent="0.3">
      <c r="A972" s="8" t="s">
        <v>2065</v>
      </c>
      <c r="B972" s="11" t="s">
        <v>2066</v>
      </c>
      <c r="C972" s="43" t="s">
        <v>1933</v>
      </c>
      <c r="D972" s="17">
        <v>4580</v>
      </c>
      <c r="E972" s="40">
        <v>17</v>
      </c>
      <c r="F972" s="50">
        <v>371.17903930131001</v>
      </c>
    </row>
    <row r="973" spans="1:6" x14ac:dyDescent="0.3">
      <c r="A973" s="10" t="s">
        <v>2067</v>
      </c>
      <c r="B973" s="11" t="s">
        <v>2068</v>
      </c>
      <c r="C973" s="43" t="s">
        <v>1933</v>
      </c>
      <c r="D973" s="17">
        <v>3940</v>
      </c>
      <c r="E973" s="40">
        <v>18</v>
      </c>
      <c r="F973" s="50">
        <v>456.85279187817298</v>
      </c>
    </row>
    <row r="974" spans="1:6" x14ac:dyDescent="0.3">
      <c r="A974" s="8" t="s">
        <v>2069</v>
      </c>
      <c r="B974" s="11" t="s">
        <v>2070</v>
      </c>
      <c r="C974" s="43" t="s">
        <v>1933</v>
      </c>
      <c r="D974" s="17">
        <v>3715</v>
      </c>
      <c r="E974" s="40">
        <v>11</v>
      </c>
      <c r="F974" s="50">
        <v>296.096904441454</v>
      </c>
    </row>
    <row r="975" spans="1:6" x14ac:dyDescent="0.3">
      <c r="A975" s="8" t="s">
        <v>2071</v>
      </c>
      <c r="B975" s="11" t="s">
        <v>2072</v>
      </c>
      <c r="C975" s="43" t="s">
        <v>1933</v>
      </c>
      <c r="D975" s="17">
        <v>4124</v>
      </c>
      <c r="E975" s="40">
        <v>8</v>
      </c>
      <c r="F975" s="50">
        <v>193.98642095053299</v>
      </c>
    </row>
    <row r="976" spans="1:6" x14ac:dyDescent="0.3">
      <c r="A976" s="8" t="s">
        <v>2073</v>
      </c>
      <c r="B976" s="11" t="s">
        <v>2074</v>
      </c>
      <c r="C976" s="43" t="s">
        <v>1933</v>
      </c>
      <c r="D976" s="17">
        <v>3667</v>
      </c>
      <c r="E976" s="40">
        <v>23</v>
      </c>
      <c r="F976" s="50">
        <v>627.21570766293996</v>
      </c>
    </row>
    <row r="977" spans="1:6" x14ac:dyDescent="0.3">
      <c r="A977" s="8" t="s">
        <v>2075</v>
      </c>
      <c r="B977" s="11" t="s">
        <v>2076</v>
      </c>
      <c r="C977" s="43" t="s">
        <v>1933</v>
      </c>
      <c r="D977" s="17">
        <v>4876</v>
      </c>
      <c r="E977" s="40">
        <v>11</v>
      </c>
      <c r="F977" s="50">
        <v>225.59474979491401</v>
      </c>
    </row>
    <row r="978" spans="1:6" x14ac:dyDescent="0.3">
      <c r="A978" s="8" t="s">
        <v>2077</v>
      </c>
      <c r="B978" s="11" t="s">
        <v>2078</v>
      </c>
      <c r="C978" s="43" t="s">
        <v>1933</v>
      </c>
      <c r="D978" s="17">
        <v>3424</v>
      </c>
      <c r="E978" s="40">
        <v>5</v>
      </c>
      <c r="F978" s="50">
        <v>146.028037383178</v>
      </c>
    </row>
    <row r="979" spans="1:6" x14ac:dyDescent="0.3">
      <c r="A979" s="10" t="s">
        <v>2079</v>
      </c>
      <c r="B979" s="11" t="s">
        <v>2080</v>
      </c>
      <c r="C979" s="43" t="s">
        <v>1933</v>
      </c>
      <c r="D979" s="17">
        <v>2595</v>
      </c>
      <c r="E979" s="39">
        <v>10</v>
      </c>
      <c r="F979" s="49">
        <v>385.35645472061702</v>
      </c>
    </row>
    <row r="980" spans="1:6" x14ac:dyDescent="0.3">
      <c r="A980" s="8" t="s">
        <v>2081</v>
      </c>
      <c r="B980" s="11" t="s">
        <v>2082</v>
      </c>
      <c r="C980" s="43" t="s">
        <v>1933</v>
      </c>
      <c r="D980" s="17">
        <v>8364</v>
      </c>
      <c r="E980" s="40">
        <v>22</v>
      </c>
      <c r="F980" s="50">
        <v>263.03204208512699</v>
      </c>
    </row>
    <row r="981" spans="1:6" x14ac:dyDescent="0.3">
      <c r="A981" s="8" t="s">
        <v>2083</v>
      </c>
      <c r="B981" s="11" t="s">
        <v>2084</v>
      </c>
      <c r="C981" s="43" t="s">
        <v>1933</v>
      </c>
      <c r="D981" s="17">
        <v>3207</v>
      </c>
      <c r="E981" s="40">
        <v>7</v>
      </c>
      <c r="F981" s="50">
        <v>218.27252884315601</v>
      </c>
    </row>
    <row r="982" spans="1:6" x14ac:dyDescent="0.3">
      <c r="A982" s="8" t="s">
        <v>2085</v>
      </c>
      <c r="B982" s="11" t="s">
        <v>2086</v>
      </c>
      <c r="C982" s="43" t="s">
        <v>1933</v>
      </c>
      <c r="D982" s="17">
        <v>3589</v>
      </c>
      <c r="E982" s="40">
        <v>11</v>
      </c>
      <c r="F982" s="50">
        <v>306.49205906937902</v>
      </c>
    </row>
    <row r="983" spans="1:6" x14ac:dyDescent="0.3">
      <c r="A983" s="8" t="s">
        <v>2087</v>
      </c>
      <c r="B983" s="11" t="s">
        <v>2088</v>
      </c>
      <c r="C983" s="43" t="s">
        <v>2089</v>
      </c>
      <c r="D983" s="17">
        <v>3225</v>
      </c>
      <c r="E983" s="40">
        <v>4</v>
      </c>
      <c r="F983" s="50">
        <v>124.03100775193801</v>
      </c>
    </row>
    <row r="984" spans="1:6" x14ac:dyDescent="0.3">
      <c r="A984" s="8" t="s">
        <v>2090</v>
      </c>
      <c r="B984" s="11" t="s">
        <v>2091</v>
      </c>
      <c r="C984" s="43" t="s">
        <v>2089</v>
      </c>
      <c r="D984" s="17">
        <v>4285</v>
      </c>
      <c r="E984" s="40">
        <v>3</v>
      </c>
      <c r="F984" s="50">
        <v>70.011668611435198</v>
      </c>
    </row>
    <row r="985" spans="1:6" x14ac:dyDescent="0.3">
      <c r="A985" s="8" t="s">
        <v>2092</v>
      </c>
      <c r="B985" s="11" t="s">
        <v>2093</v>
      </c>
      <c r="C985" s="43" t="s">
        <v>2089</v>
      </c>
      <c r="D985" s="17">
        <v>4619</v>
      </c>
      <c r="E985" s="40">
        <v>1</v>
      </c>
      <c r="F985" s="50">
        <v>21.6497077289457</v>
      </c>
    </row>
    <row r="986" spans="1:6" x14ac:dyDescent="0.3">
      <c r="A986" s="8" t="s">
        <v>2094</v>
      </c>
      <c r="B986" s="11" t="s">
        <v>2095</v>
      </c>
      <c r="C986" s="43" t="s">
        <v>2089</v>
      </c>
      <c r="D986" s="17">
        <v>3670</v>
      </c>
      <c r="E986" s="40">
        <v>2</v>
      </c>
      <c r="F986" s="50">
        <v>54.495912806539501</v>
      </c>
    </row>
    <row r="987" spans="1:6" x14ac:dyDescent="0.3">
      <c r="A987" s="8" t="s">
        <v>2096</v>
      </c>
      <c r="B987" s="11" t="s">
        <v>2097</v>
      </c>
      <c r="C987" s="43" t="s">
        <v>2089</v>
      </c>
      <c r="D987" s="17">
        <v>2356</v>
      </c>
      <c r="E987" s="40">
        <v>2</v>
      </c>
      <c r="F987" s="50">
        <v>84.889643463497407</v>
      </c>
    </row>
    <row r="988" spans="1:6" x14ac:dyDescent="0.3">
      <c r="A988" s="8" t="s">
        <v>2098</v>
      </c>
      <c r="B988" s="11" t="s">
        <v>2099</v>
      </c>
      <c r="C988" s="43" t="s">
        <v>2089</v>
      </c>
      <c r="D988" s="17">
        <v>4245</v>
      </c>
      <c r="E988" s="40">
        <v>4</v>
      </c>
      <c r="F988" s="50">
        <v>94.2285041224971</v>
      </c>
    </row>
    <row r="989" spans="1:6" x14ac:dyDescent="0.3">
      <c r="A989" s="8" t="s">
        <v>2100</v>
      </c>
      <c r="B989" s="11" t="s">
        <v>2101</v>
      </c>
      <c r="C989" s="43" t="s">
        <v>2102</v>
      </c>
      <c r="D989" s="17">
        <v>4535</v>
      </c>
      <c r="E989" s="40">
        <v>13</v>
      </c>
      <c r="F989" s="50">
        <v>286.65931642778401</v>
      </c>
    </row>
    <row r="990" spans="1:6" x14ac:dyDescent="0.3">
      <c r="A990" s="8" t="s">
        <v>2103</v>
      </c>
      <c r="B990" s="11" t="s">
        <v>2104</v>
      </c>
      <c r="C990" s="43" t="s">
        <v>2102</v>
      </c>
      <c r="D990" s="17">
        <v>4983</v>
      </c>
      <c r="E990" s="40">
        <v>9</v>
      </c>
      <c r="F990" s="50">
        <v>180.61408789885601</v>
      </c>
    </row>
    <row r="991" spans="1:6" x14ac:dyDescent="0.3">
      <c r="A991" s="8" t="s">
        <v>2105</v>
      </c>
      <c r="B991" s="11" t="s">
        <v>2106</v>
      </c>
      <c r="C991" s="43" t="s">
        <v>2102</v>
      </c>
      <c r="D991" s="17">
        <v>3908</v>
      </c>
      <c r="E991" s="40">
        <v>8</v>
      </c>
      <c r="F991" s="50">
        <v>204.70829068577299</v>
      </c>
    </row>
    <row r="992" spans="1:6" x14ac:dyDescent="0.3">
      <c r="A992" s="8" t="s">
        <v>2107</v>
      </c>
      <c r="B992" s="11" t="s">
        <v>2108</v>
      </c>
      <c r="C992" s="43" t="s">
        <v>2102</v>
      </c>
      <c r="D992" s="17">
        <v>4467</v>
      </c>
      <c r="E992" s="40">
        <v>15</v>
      </c>
      <c r="F992" s="50">
        <v>335.79583613163197</v>
      </c>
    </row>
    <row r="993" spans="1:6" x14ac:dyDescent="0.3">
      <c r="A993" s="10" t="s">
        <v>2109</v>
      </c>
      <c r="B993" s="11" t="s">
        <v>2110</v>
      </c>
      <c r="C993" s="43" t="s">
        <v>2102</v>
      </c>
      <c r="D993" s="17">
        <v>4140</v>
      </c>
      <c r="E993" s="38">
        <v>24</v>
      </c>
      <c r="F993" s="47">
        <v>579.71014492753602</v>
      </c>
    </row>
    <row r="994" spans="1:6" x14ac:dyDescent="0.3">
      <c r="A994" s="8" t="s">
        <v>2111</v>
      </c>
      <c r="B994" s="11" t="s">
        <v>2112</v>
      </c>
      <c r="C994" s="43" t="s">
        <v>2102</v>
      </c>
      <c r="D994" s="17">
        <v>3764</v>
      </c>
      <c r="E994" s="40">
        <v>6</v>
      </c>
      <c r="F994" s="50">
        <v>159.40488841657799</v>
      </c>
    </row>
    <row r="995" spans="1:6" x14ac:dyDescent="0.3">
      <c r="A995" s="8" t="s">
        <v>2113</v>
      </c>
      <c r="B995" s="11" t="s">
        <v>2114</v>
      </c>
      <c r="C995" s="43" t="s">
        <v>2102</v>
      </c>
      <c r="D995" s="17">
        <v>3057</v>
      </c>
      <c r="E995" s="40">
        <v>8</v>
      </c>
      <c r="F995" s="50">
        <v>261.69447170428498</v>
      </c>
    </row>
    <row r="996" spans="1:6" x14ac:dyDescent="0.3">
      <c r="A996" s="8" t="s">
        <v>2115</v>
      </c>
      <c r="B996" s="11" t="s">
        <v>2116</v>
      </c>
      <c r="C996" s="43" t="s">
        <v>2102</v>
      </c>
      <c r="D996" s="17">
        <v>4078</v>
      </c>
      <c r="E996" s="40">
        <v>13</v>
      </c>
      <c r="F996" s="50">
        <v>318.78371750858298</v>
      </c>
    </row>
    <row r="997" spans="1:6" x14ac:dyDescent="0.3">
      <c r="A997" s="8" t="s">
        <v>2117</v>
      </c>
      <c r="B997" s="11" t="s">
        <v>2118</v>
      </c>
      <c r="C997" s="43" t="s">
        <v>2102</v>
      </c>
      <c r="D997" s="17">
        <v>4878</v>
      </c>
      <c r="E997" s="40">
        <v>10</v>
      </c>
      <c r="F997" s="50">
        <v>205.00205002050001</v>
      </c>
    </row>
    <row r="998" spans="1:6" x14ac:dyDescent="0.3">
      <c r="A998" s="8" t="s">
        <v>2119</v>
      </c>
      <c r="B998" s="11" t="s">
        <v>2120</v>
      </c>
      <c r="C998" s="43" t="s">
        <v>2102</v>
      </c>
      <c r="D998" s="17">
        <v>4962</v>
      </c>
      <c r="E998" s="40">
        <v>7</v>
      </c>
      <c r="F998" s="50">
        <v>141.07214832728701</v>
      </c>
    </row>
    <row r="999" spans="1:6" x14ac:dyDescent="0.3">
      <c r="A999" s="8" t="s">
        <v>2121</v>
      </c>
      <c r="B999" s="11" t="s">
        <v>2122</v>
      </c>
      <c r="C999" s="43" t="s">
        <v>2102</v>
      </c>
      <c r="D999" s="17">
        <v>5178</v>
      </c>
      <c r="E999" s="40">
        <v>8</v>
      </c>
      <c r="F999" s="50">
        <v>154.49980687524101</v>
      </c>
    </row>
    <row r="1000" spans="1:6" x14ac:dyDescent="0.3">
      <c r="A1000" s="8" t="s">
        <v>2123</v>
      </c>
      <c r="B1000" s="11" t="s">
        <v>2124</v>
      </c>
      <c r="C1000" s="43" t="s">
        <v>2102</v>
      </c>
      <c r="D1000" s="17">
        <v>3942</v>
      </c>
      <c r="E1000" s="40">
        <v>21</v>
      </c>
      <c r="F1000" s="50">
        <v>532.72450532724497</v>
      </c>
    </row>
    <row r="1001" spans="1:6" x14ac:dyDescent="0.3">
      <c r="A1001" s="8" t="s">
        <v>2125</v>
      </c>
      <c r="B1001" s="11" t="s">
        <v>2126</v>
      </c>
      <c r="C1001" s="43" t="s">
        <v>2102</v>
      </c>
      <c r="D1001" s="17">
        <v>5659</v>
      </c>
      <c r="E1001" s="40">
        <v>14</v>
      </c>
      <c r="F1001" s="50">
        <v>247.393532426224</v>
      </c>
    </row>
    <row r="1002" spans="1:6" x14ac:dyDescent="0.3">
      <c r="A1002" s="8" t="s">
        <v>2127</v>
      </c>
      <c r="B1002" s="11" t="s">
        <v>2128</v>
      </c>
      <c r="C1002" s="43" t="s">
        <v>2102</v>
      </c>
      <c r="D1002" s="17">
        <v>4176</v>
      </c>
      <c r="E1002" s="40">
        <v>10</v>
      </c>
      <c r="F1002" s="50">
        <v>239.463601532567</v>
      </c>
    </row>
    <row r="1003" spans="1:6" x14ac:dyDescent="0.3">
      <c r="A1003" s="8" t="s">
        <v>2129</v>
      </c>
      <c r="B1003" s="11" t="s">
        <v>603</v>
      </c>
      <c r="C1003" s="43" t="s">
        <v>2102</v>
      </c>
      <c r="D1003" s="17">
        <v>4150</v>
      </c>
      <c r="E1003" s="40">
        <v>14</v>
      </c>
      <c r="F1003" s="50">
        <v>337.34939759036098</v>
      </c>
    </row>
    <row r="1004" spans="1:6" x14ac:dyDescent="0.3">
      <c r="A1004" s="8" t="s">
        <v>2130</v>
      </c>
      <c r="B1004" s="11" t="s">
        <v>2131</v>
      </c>
      <c r="C1004" s="43" t="s">
        <v>2102</v>
      </c>
      <c r="D1004" s="17">
        <v>5382</v>
      </c>
      <c r="E1004" s="40">
        <v>11</v>
      </c>
      <c r="F1004" s="50">
        <v>204.38498699368299</v>
      </c>
    </row>
    <row r="1005" spans="1:6" x14ac:dyDescent="0.3">
      <c r="A1005" s="8" t="s">
        <v>2132</v>
      </c>
      <c r="B1005" s="11" t="s">
        <v>2133</v>
      </c>
      <c r="C1005" s="43" t="s">
        <v>2102</v>
      </c>
      <c r="D1005" s="17">
        <v>5843</v>
      </c>
      <c r="E1005" s="40">
        <v>18</v>
      </c>
      <c r="F1005" s="50">
        <v>308.06092760568202</v>
      </c>
    </row>
    <row r="1006" spans="1:6" x14ac:dyDescent="0.3">
      <c r="A1006" s="8" t="s">
        <v>2134</v>
      </c>
      <c r="B1006" s="11" t="s">
        <v>2135</v>
      </c>
      <c r="C1006" s="43" t="s">
        <v>2102</v>
      </c>
      <c r="D1006" s="17">
        <v>3172</v>
      </c>
      <c r="E1006" s="40">
        <v>11</v>
      </c>
      <c r="F1006" s="50">
        <v>346.78436317780597</v>
      </c>
    </row>
    <row r="1007" spans="1:6" x14ac:dyDescent="0.3">
      <c r="A1007" s="8" t="s">
        <v>2136</v>
      </c>
      <c r="B1007" s="11" t="s">
        <v>2137</v>
      </c>
      <c r="C1007" s="43" t="s">
        <v>2102</v>
      </c>
      <c r="D1007" s="17">
        <v>3699</v>
      </c>
      <c r="E1007" s="40">
        <v>13</v>
      </c>
      <c r="F1007" s="50">
        <v>351.446336847797</v>
      </c>
    </row>
    <row r="1008" spans="1:6" x14ac:dyDescent="0.3">
      <c r="A1008" s="8" t="s">
        <v>2138</v>
      </c>
      <c r="B1008" s="11" t="s">
        <v>2139</v>
      </c>
      <c r="C1008" s="43" t="s">
        <v>2102</v>
      </c>
      <c r="D1008" s="17">
        <v>2242</v>
      </c>
      <c r="E1008" s="40">
        <v>14</v>
      </c>
      <c r="F1008" s="50">
        <v>624.44246208742197</v>
      </c>
    </row>
    <row r="1009" spans="1:6" x14ac:dyDescent="0.3">
      <c r="A1009" s="8" t="s">
        <v>2140</v>
      </c>
      <c r="B1009" s="11" t="s">
        <v>2141</v>
      </c>
      <c r="C1009" s="43" t="s">
        <v>2102</v>
      </c>
      <c r="D1009" s="17">
        <v>4468</v>
      </c>
      <c r="E1009" s="40">
        <v>7</v>
      </c>
      <c r="F1009" s="50">
        <v>156.66965085049199</v>
      </c>
    </row>
    <row r="1010" spans="1:6" x14ac:dyDescent="0.3">
      <c r="A1010" s="8" t="s">
        <v>2142</v>
      </c>
      <c r="B1010" s="11" t="s">
        <v>2143</v>
      </c>
      <c r="C1010" s="43" t="s">
        <v>2102</v>
      </c>
      <c r="D1010" s="17">
        <v>3597</v>
      </c>
      <c r="E1010" s="40">
        <v>16</v>
      </c>
      <c r="F1010" s="50">
        <v>444.81512371420598</v>
      </c>
    </row>
    <row r="1011" spans="1:6" x14ac:dyDescent="0.3">
      <c r="A1011" s="8" t="s">
        <v>2144</v>
      </c>
      <c r="B1011" s="11" t="s">
        <v>2145</v>
      </c>
      <c r="C1011" s="43" t="s">
        <v>2102</v>
      </c>
      <c r="D1011" s="17">
        <v>5083</v>
      </c>
      <c r="E1011" s="40">
        <v>17</v>
      </c>
      <c r="F1011" s="50">
        <v>334.44816053511698</v>
      </c>
    </row>
    <row r="1012" spans="1:6" x14ac:dyDescent="0.3">
      <c r="A1012" s="8" t="s">
        <v>2146</v>
      </c>
      <c r="B1012" s="11" t="s">
        <v>2147</v>
      </c>
      <c r="C1012" s="43" t="s">
        <v>2102</v>
      </c>
      <c r="D1012" s="17">
        <v>4016</v>
      </c>
      <c r="E1012" s="40">
        <v>3</v>
      </c>
      <c r="F1012" s="50">
        <v>74.701195219123505</v>
      </c>
    </row>
    <row r="1013" spans="1:6" x14ac:dyDescent="0.3">
      <c r="A1013" s="10" t="s">
        <v>2148</v>
      </c>
      <c r="B1013" s="11" t="s">
        <v>2149</v>
      </c>
      <c r="C1013" s="43" t="s">
        <v>2102</v>
      </c>
      <c r="D1013" s="17">
        <v>4249</v>
      </c>
      <c r="E1013" s="38">
        <v>9</v>
      </c>
      <c r="F1013" s="49">
        <v>211.81454459872899</v>
      </c>
    </row>
    <row r="1014" spans="1:6" x14ac:dyDescent="0.3">
      <c r="A1014" s="8" t="s">
        <v>2150</v>
      </c>
      <c r="B1014" s="11" t="s">
        <v>2151</v>
      </c>
      <c r="C1014" s="43" t="s">
        <v>2102</v>
      </c>
      <c r="D1014" s="17">
        <v>3734</v>
      </c>
      <c r="E1014" s="40">
        <v>10</v>
      </c>
      <c r="F1014" s="50">
        <v>267.809319764328</v>
      </c>
    </row>
    <row r="1015" spans="1:6" x14ac:dyDescent="0.3">
      <c r="A1015" s="8" t="s">
        <v>2152</v>
      </c>
      <c r="B1015" s="11" t="s">
        <v>2153</v>
      </c>
      <c r="C1015" s="43" t="s">
        <v>2102</v>
      </c>
      <c r="D1015" s="17">
        <v>5156</v>
      </c>
      <c r="E1015" s="40">
        <v>21</v>
      </c>
      <c r="F1015" s="50">
        <v>407.29247478665599</v>
      </c>
    </row>
    <row r="1016" spans="1:6" x14ac:dyDescent="0.3">
      <c r="A1016" s="8" t="s">
        <v>2154</v>
      </c>
      <c r="B1016" s="11" t="s">
        <v>2155</v>
      </c>
      <c r="C1016" s="43" t="s">
        <v>2102</v>
      </c>
      <c r="D1016" s="17">
        <v>3015</v>
      </c>
      <c r="E1016" s="40">
        <v>5</v>
      </c>
      <c r="F1016" s="50">
        <v>165.83747927031499</v>
      </c>
    </row>
    <row r="1017" spans="1:6" x14ac:dyDescent="0.3">
      <c r="A1017" s="8" t="s">
        <v>2156</v>
      </c>
      <c r="B1017" s="11" t="s">
        <v>2157</v>
      </c>
      <c r="C1017" s="43" t="s">
        <v>2102</v>
      </c>
      <c r="D1017" s="17">
        <v>4335</v>
      </c>
      <c r="E1017" s="40">
        <v>7</v>
      </c>
      <c r="F1017" s="50">
        <v>161.47635524798201</v>
      </c>
    </row>
    <row r="1018" spans="1:6" x14ac:dyDescent="0.3">
      <c r="A1018" s="8" t="s">
        <v>2158</v>
      </c>
      <c r="B1018" s="11" t="s">
        <v>2159</v>
      </c>
      <c r="C1018" s="43" t="s">
        <v>2102</v>
      </c>
      <c r="D1018" s="17">
        <v>2933</v>
      </c>
      <c r="E1018" s="40">
        <v>13</v>
      </c>
      <c r="F1018" s="50">
        <v>443.23218547562198</v>
      </c>
    </row>
    <row r="1019" spans="1:6" x14ac:dyDescent="0.3">
      <c r="A1019" s="8" t="s">
        <v>2160</v>
      </c>
      <c r="B1019" s="11" t="s">
        <v>2161</v>
      </c>
      <c r="C1019" s="43" t="s">
        <v>2102</v>
      </c>
      <c r="D1019" s="17">
        <v>5676</v>
      </c>
      <c r="E1019" s="40">
        <v>18</v>
      </c>
      <c r="F1019" s="50">
        <v>317.124735729387</v>
      </c>
    </row>
    <row r="1020" spans="1:6" x14ac:dyDescent="0.3">
      <c r="A1020" s="8" t="s">
        <v>2162</v>
      </c>
      <c r="B1020" s="11" t="s">
        <v>2163</v>
      </c>
      <c r="C1020" s="43" t="s">
        <v>2102</v>
      </c>
      <c r="D1020" s="17">
        <v>4693</v>
      </c>
      <c r="E1020" s="40">
        <v>9</v>
      </c>
      <c r="F1020" s="50">
        <v>191.77498401875101</v>
      </c>
    </row>
    <row r="1021" spans="1:6" x14ac:dyDescent="0.3">
      <c r="A1021" s="8" t="s">
        <v>2164</v>
      </c>
      <c r="B1021" s="11" t="s">
        <v>2165</v>
      </c>
      <c r="C1021" s="43" t="s">
        <v>2102</v>
      </c>
      <c r="D1021" s="17">
        <v>6247</v>
      </c>
      <c r="E1021" s="40">
        <v>8</v>
      </c>
      <c r="F1021" s="50">
        <v>128.06146950536299</v>
      </c>
    </row>
    <row r="1022" spans="1:6" x14ac:dyDescent="0.3">
      <c r="A1022" s="8" t="s">
        <v>2166</v>
      </c>
      <c r="B1022" s="11" t="s">
        <v>2167</v>
      </c>
      <c r="C1022" s="43" t="s">
        <v>2102</v>
      </c>
      <c r="D1022" s="17">
        <v>3811</v>
      </c>
      <c r="E1022" s="40">
        <v>9</v>
      </c>
      <c r="F1022" s="50">
        <v>236.15848858567301</v>
      </c>
    </row>
    <row r="1023" spans="1:6" x14ac:dyDescent="0.3">
      <c r="A1023" s="8" t="s">
        <v>2168</v>
      </c>
      <c r="B1023" s="11" t="s">
        <v>2169</v>
      </c>
      <c r="C1023" s="43" t="s">
        <v>2102</v>
      </c>
      <c r="D1023" s="17">
        <v>4682</v>
      </c>
      <c r="E1023" s="40">
        <v>7</v>
      </c>
      <c r="F1023" s="50">
        <v>149.508756941478</v>
      </c>
    </row>
    <row r="1024" spans="1:6" x14ac:dyDescent="0.3">
      <c r="A1024" s="8" t="s">
        <v>2170</v>
      </c>
      <c r="B1024" s="11" t="s">
        <v>2171</v>
      </c>
      <c r="C1024" s="43" t="s">
        <v>2172</v>
      </c>
      <c r="D1024" s="17">
        <v>2661</v>
      </c>
      <c r="E1024" s="40">
        <v>8</v>
      </c>
      <c r="F1024" s="50">
        <v>300.63885757234101</v>
      </c>
    </row>
    <row r="1025" spans="1:6" x14ac:dyDescent="0.3">
      <c r="A1025" s="8" t="s">
        <v>2173</v>
      </c>
      <c r="B1025" s="11" t="s">
        <v>2174</v>
      </c>
      <c r="C1025" s="43" t="s">
        <v>2172</v>
      </c>
      <c r="D1025" s="17">
        <v>4151</v>
      </c>
      <c r="E1025" s="40">
        <v>34</v>
      </c>
      <c r="F1025" s="50">
        <v>819.07973982172996</v>
      </c>
    </row>
    <row r="1026" spans="1:6" x14ac:dyDescent="0.3">
      <c r="A1026" s="8" t="s">
        <v>2175</v>
      </c>
      <c r="B1026" s="11" t="s">
        <v>2176</v>
      </c>
      <c r="C1026" s="43" t="s">
        <v>2172</v>
      </c>
      <c r="D1026" s="17">
        <v>7897</v>
      </c>
      <c r="E1026" s="40">
        <v>57</v>
      </c>
      <c r="F1026" s="50">
        <v>721.79308598201897</v>
      </c>
    </row>
    <row r="1027" spans="1:6" x14ac:dyDescent="0.3">
      <c r="A1027" s="8" t="s">
        <v>2177</v>
      </c>
      <c r="B1027" s="11" t="s">
        <v>2178</v>
      </c>
      <c r="C1027" s="43" t="s">
        <v>2172</v>
      </c>
      <c r="D1027" s="17">
        <v>3110</v>
      </c>
      <c r="E1027" s="40">
        <v>11</v>
      </c>
      <c r="F1027" s="50">
        <v>353.69774919614201</v>
      </c>
    </row>
    <row r="1028" spans="1:6" x14ac:dyDescent="0.3">
      <c r="A1028" s="8" t="s">
        <v>2179</v>
      </c>
      <c r="B1028" s="11" t="s">
        <v>2180</v>
      </c>
      <c r="C1028" s="43" t="s">
        <v>2172</v>
      </c>
      <c r="D1028" s="17">
        <v>5667</v>
      </c>
      <c r="E1028" s="40">
        <v>14</v>
      </c>
      <c r="F1028" s="50">
        <v>247.04429151226401</v>
      </c>
    </row>
    <row r="1029" spans="1:6" x14ac:dyDescent="0.3">
      <c r="A1029" s="8" t="s">
        <v>2181</v>
      </c>
      <c r="B1029" s="11" t="s">
        <v>2182</v>
      </c>
      <c r="C1029" s="43" t="s">
        <v>2172</v>
      </c>
      <c r="D1029" s="17">
        <v>3431</v>
      </c>
      <c r="E1029" s="40">
        <v>16</v>
      </c>
      <c r="F1029" s="50">
        <v>466.33634508889497</v>
      </c>
    </row>
    <row r="1030" spans="1:6" x14ac:dyDescent="0.3">
      <c r="A1030" s="8" t="s">
        <v>2183</v>
      </c>
      <c r="B1030" s="11" t="s">
        <v>2184</v>
      </c>
      <c r="C1030" s="43" t="s">
        <v>2172</v>
      </c>
      <c r="D1030" s="17">
        <v>3436</v>
      </c>
      <c r="E1030" s="40">
        <v>27</v>
      </c>
      <c r="F1030" s="50">
        <v>785.79743888242103</v>
      </c>
    </row>
    <row r="1031" spans="1:6" x14ac:dyDescent="0.3">
      <c r="A1031" s="8" t="s">
        <v>2185</v>
      </c>
      <c r="B1031" s="11" t="s">
        <v>2186</v>
      </c>
      <c r="C1031" s="43" t="s">
        <v>2172</v>
      </c>
      <c r="D1031" s="17">
        <v>3645</v>
      </c>
      <c r="E1031" s="40">
        <v>11</v>
      </c>
      <c r="F1031" s="50">
        <v>301.78326474622799</v>
      </c>
    </row>
    <row r="1032" spans="1:6" x14ac:dyDescent="0.3">
      <c r="A1032" s="8" t="s">
        <v>2187</v>
      </c>
      <c r="B1032" s="11" t="s">
        <v>2188</v>
      </c>
      <c r="C1032" s="43" t="s">
        <v>2172</v>
      </c>
      <c r="D1032" s="17">
        <v>5172</v>
      </c>
      <c r="E1032" s="40">
        <v>19</v>
      </c>
      <c r="F1032" s="50">
        <v>367.36272235112102</v>
      </c>
    </row>
    <row r="1033" spans="1:6" x14ac:dyDescent="0.3">
      <c r="A1033" s="8" t="s">
        <v>2189</v>
      </c>
      <c r="B1033" s="11" t="s">
        <v>2190</v>
      </c>
      <c r="C1033" s="43" t="s">
        <v>2172</v>
      </c>
      <c r="D1033" s="17">
        <v>4065</v>
      </c>
      <c r="E1033" s="40">
        <v>12</v>
      </c>
      <c r="F1033" s="50">
        <v>295.20295202952002</v>
      </c>
    </row>
    <row r="1034" spans="1:6" x14ac:dyDescent="0.3">
      <c r="A1034" s="8" t="s">
        <v>2191</v>
      </c>
      <c r="B1034" s="11" t="s">
        <v>2192</v>
      </c>
      <c r="C1034" s="43" t="s">
        <v>2172</v>
      </c>
      <c r="D1034" s="17">
        <v>3569</v>
      </c>
      <c r="E1034" s="40">
        <v>9</v>
      </c>
      <c r="F1034" s="50">
        <v>252.171476604091</v>
      </c>
    </row>
    <row r="1035" spans="1:6" x14ac:dyDescent="0.3">
      <c r="A1035" s="10" t="s">
        <v>2193</v>
      </c>
      <c r="B1035" s="11" t="s">
        <v>2194</v>
      </c>
      <c r="C1035" s="43" t="s">
        <v>2172</v>
      </c>
      <c r="D1035" s="17">
        <v>5371</v>
      </c>
      <c r="E1035" s="38">
        <v>31</v>
      </c>
      <c r="F1035" s="49">
        <v>577.17371066840406</v>
      </c>
    </row>
    <row r="1036" spans="1:6" x14ac:dyDescent="0.3">
      <c r="A1036" s="8" t="s">
        <v>2195</v>
      </c>
      <c r="B1036" s="11" t="s">
        <v>2196</v>
      </c>
      <c r="C1036" s="43" t="s">
        <v>2172</v>
      </c>
      <c r="D1036" s="17">
        <v>4717</v>
      </c>
      <c r="E1036" s="40">
        <v>22</v>
      </c>
      <c r="F1036" s="50">
        <v>466.39813440746201</v>
      </c>
    </row>
    <row r="1037" spans="1:6" x14ac:dyDescent="0.3">
      <c r="A1037" s="8" t="s">
        <v>2197</v>
      </c>
      <c r="B1037" s="11" t="s">
        <v>2198</v>
      </c>
      <c r="C1037" s="43" t="s">
        <v>2172</v>
      </c>
      <c r="D1037" s="17">
        <v>4507</v>
      </c>
      <c r="E1037" s="40">
        <v>4</v>
      </c>
      <c r="F1037" s="50">
        <v>88.750832039050394</v>
      </c>
    </row>
    <row r="1038" spans="1:6" x14ac:dyDescent="0.3">
      <c r="A1038" s="8" t="s">
        <v>2199</v>
      </c>
      <c r="B1038" s="11" t="s">
        <v>2200</v>
      </c>
      <c r="C1038" s="43" t="s">
        <v>2172</v>
      </c>
      <c r="D1038" s="17">
        <v>4047</v>
      </c>
      <c r="E1038" s="40">
        <v>39</v>
      </c>
      <c r="F1038" s="50">
        <v>963.67679762787304</v>
      </c>
    </row>
    <row r="1039" spans="1:6" x14ac:dyDescent="0.3">
      <c r="A1039" s="8" t="s">
        <v>2201</v>
      </c>
      <c r="B1039" s="11" t="s">
        <v>2202</v>
      </c>
      <c r="C1039" s="43" t="s">
        <v>2172</v>
      </c>
      <c r="D1039" s="17">
        <v>3251</v>
      </c>
      <c r="E1039" s="40">
        <v>15</v>
      </c>
      <c r="F1039" s="50">
        <v>461.39649338664998</v>
      </c>
    </row>
    <row r="1040" spans="1:6" x14ac:dyDescent="0.3">
      <c r="A1040" s="8" t="s">
        <v>2203</v>
      </c>
      <c r="B1040" s="11" t="s">
        <v>2204</v>
      </c>
      <c r="C1040" s="43" t="s">
        <v>2172</v>
      </c>
      <c r="D1040" s="17">
        <v>3621</v>
      </c>
      <c r="E1040" s="40">
        <v>13</v>
      </c>
      <c r="F1040" s="50">
        <v>359.01684617509</v>
      </c>
    </row>
    <row r="1041" spans="1:6" x14ac:dyDescent="0.3">
      <c r="A1041" s="8" t="s">
        <v>2205</v>
      </c>
      <c r="B1041" s="11" t="s">
        <v>2206</v>
      </c>
      <c r="C1041" s="43" t="s">
        <v>2172</v>
      </c>
      <c r="D1041" s="17">
        <v>5875</v>
      </c>
      <c r="E1041" s="40">
        <v>23</v>
      </c>
      <c r="F1041" s="50">
        <v>391.48936170212801</v>
      </c>
    </row>
    <row r="1042" spans="1:6" x14ac:dyDescent="0.3">
      <c r="A1042" s="8" t="s">
        <v>2207</v>
      </c>
      <c r="B1042" s="11" t="s">
        <v>2208</v>
      </c>
      <c r="C1042" s="43" t="s">
        <v>2172</v>
      </c>
      <c r="D1042" s="17">
        <v>4001</v>
      </c>
      <c r="E1042" s="40">
        <v>6</v>
      </c>
      <c r="F1042" s="50">
        <v>149.962509372657</v>
      </c>
    </row>
    <row r="1043" spans="1:6" x14ac:dyDescent="0.3">
      <c r="A1043" s="8" t="s">
        <v>2209</v>
      </c>
      <c r="B1043" s="11" t="s">
        <v>2210</v>
      </c>
      <c r="C1043" s="43" t="s">
        <v>2172</v>
      </c>
      <c r="D1043" s="17">
        <v>4172</v>
      </c>
      <c r="E1043" s="40">
        <v>23</v>
      </c>
      <c r="F1043" s="50">
        <v>551.29434324065198</v>
      </c>
    </row>
    <row r="1044" spans="1:6" x14ac:dyDescent="0.3">
      <c r="A1044" s="8" t="s">
        <v>2211</v>
      </c>
      <c r="B1044" s="11" t="s">
        <v>2212</v>
      </c>
      <c r="C1044" s="43" t="s">
        <v>2172</v>
      </c>
      <c r="D1044" s="17">
        <v>7011</v>
      </c>
      <c r="E1044" s="40">
        <v>29</v>
      </c>
      <c r="F1044" s="50">
        <v>413.635715304521</v>
      </c>
    </row>
    <row r="1045" spans="1:6" x14ac:dyDescent="0.3">
      <c r="A1045" s="8" t="s">
        <v>2213</v>
      </c>
      <c r="B1045" s="11" t="s">
        <v>2214</v>
      </c>
      <c r="C1045" s="43" t="s">
        <v>2172</v>
      </c>
      <c r="D1045" s="17">
        <v>5956</v>
      </c>
      <c r="E1045" s="40">
        <v>15</v>
      </c>
      <c r="F1045" s="50">
        <v>251.84687709872401</v>
      </c>
    </row>
    <row r="1046" spans="1:6" x14ac:dyDescent="0.3">
      <c r="A1046" s="8" t="s">
        <v>2215</v>
      </c>
      <c r="B1046" s="11" t="s">
        <v>2216</v>
      </c>
      <c r="C1046" s="43" t="s">
        <v>2172</v>
      </c>
      <c r="D1046" s="17">
        <v>4680</v>
      </c>
      <c r="E1046" s="40">
        <v>11</v>
      </c>
      <c r="F1046" s="50">
        <v>235.04273504273499</v>
      </c>
    </row>
    <row r="1047" spans="1:6" x14ac:dyDescent="0.3">
      <c r="A1047" s="8" t="s">
        <v>2217</v>
      </c>
      <c r="B1047" s="11" t="s">
        <v>2218</v>
      </c>
      <c r="C1047" s="43" t="s">
        <v>2172</v>
      </c>
      <c r="D1047" s="17">
        <v>5465</v>
      </c>
      <c r="E1047" s="40">
        <v>22</v>
      </c>
      <c r="F1047" s="50">
        <v>402.56175663312001</v>
      </c>
    </row>
    <row r="1048" spans="1:6" x14ac:dyDescent="0.3">
      <c r="A1048" s="8" t="s">
        <v>2219</v>
      </c>
      <c r="B1048" s="11" t="s">
        <v>2220</v>
      </c>
      <c r="C1048" s="43" t="s">
        <v>2172</v>
      </c>
      <c r="D1048" s="17">
        <v>5574</v>
      </c>
      <c r="E1048" s="40">
        <v>15</v>
      </c>
      <c r="F1048" s="50">
        <v>269.10656620021501</v>
      </c>
    </row>
    <row r="1049" spans="1:6" x14ac:dyDescent="0.3">
      <c r="A1049" s="8" t="s">
        <v>2221</v>
      </c>
      <c r="B1049" s="11" t="s">
        <v>2222</v>
      </c>
      <c r="C1049" s="43" t="s">
        <v>2172</v>
      </c>
      <c r="D1049" s="17">
        <v>6818</v>
      </c>
      <c r="E1049" s="40">
        <v>28</v>
      </c>
      <c r="F1049" s="50">
        <v>410.67761806981503</v>
      </c>
    </row>
    <row r="1050" spans="1:6" x14ac:dyDescent="0.3">
      <c r="A1050" s="8" t="s">
        <v>2223</v>
      </c>
      <c r="B1050" s="11" t="s">
        <v>2224</v>
      </c>
      <c r="C1050" s="43" t="s">
        <v>2172</v>
      </c>
      <c r="D1050" s="17">
        <v>4905</v>
      </c>
      <c r="E1050" s="40">
        <v>28</v>
      </c>
      <c r="F1050" s="50">
        <v>570.84607543323102</v>
      </c>
    </row>
    <row r="1051" spans="1:6" x14ac:dyDescent="0.3">
      <c r="A1051" s="8" t="s">
        <v>2225</v>
      </c>
      <c r="B1051" s="11" t="s">
        <v>2226</v>
      </c>
      <c r="C1051" s="43" t="s">
        <v>2172</v>
      </c>
      <c r="D1051" s="17">
        <v>5403</v>
      </c>
      <c r="E1051" s="40">
        <v>15</v>
      </c>
      <c r="F1051" s="50">
        <v>277.62354247640201</v>
      </c>
    </row>
    <row r="1052" spans="1:6" x14ac:dyDescent="0.3">
      <c r="A1052" s="8" t="s">
        <v>2227</v>
      </c>
      <c r="B1052" s="11" t="s">
        <v>2228</v>
      </c>
      <c r="C1052" s="43" t="s">
        <v>2172</v>
      </c>
      <c r="D1052" s="17">
        <v>7468</v>
      </c>
      <c r="E1052" s="40">
        <v>18</v>
      </c>
      <c r="F1052" s="50">
        <v>241.02838778789501</v>
      </c>
    </row>
    <row r="1053" spans="1:6" x14ac:dyDescent="0.3">
      <c r="A1053" s="8" t="s">
        <v>2229</v>
      </c>
      <c r="B1053" s="11" t="s">
        <v>2230</v>
      </c>
      <c r="C1053" s="43" t="s">
        <v>2172</v>
      </c>
      <c r="D1053" s="17">
        <v>5476</v>
      </c>
      <c r="E1053" s="40">
        <v>16</v>
      </c>
      <c r="F1053" s="50">
        <v>292.18407596786</v>
      </c>
    </row>
    <row r="1054" spans="1:6" x14ac:dyDescent="0.3">
      <c r="A1054" s="8" t="s">
        <v>2231</v>
      </c>
      <c r="B1054" s="11" t="s">
        <v>2232</v>
      </c>
      <c r="C1054" s="43" t="s">
        <v>2172</v>
      </c>
      <c r="D1054" s="17">
        <v>4836</v>
      </c>
      <c r="E1054" s="40">
        <v>16</v>
      </c>
      <c r="F1054" s="50">
        <v>330.85194375517</v>
      </c>
    </row>
    <row r="1055" spans="1:6" x14ac:dyDescent="0.3">
      <c r="A1055" s="8" t="s">
        <v>2233</v>
      </c>
      <c r="B1055" s="11" t="s">
        <v>2234</v>
      </c>
      <c r="C1055" s="43" t="s">
        <v>2172</v>
      </c>
      <c r="D1055" s="17">
        <v>5443</v>
      </c>
      <c r="E1055" s="40">
        <v>15</v>
      </c>
      <c r="F1055" s="50">
        <v>275.58331802314899</v>
      </c>
    </row>
    <row r="1056" spans="1:6" x14ac:dyDescent="0.3">
      <c r="A1056" s="8" t="s">
        <v>2235</v>
      </c>
      <c r="B1056" s="11" t="s">
        <v>2236</v>
      </c>
      <c r="C1056" s="43" t="s">
        <v>2172</v>
      </c>
      <c r="D1056" s="17">
        <v>4321</v>
      </c>
      <c r="E1056" s="40">
        <v>9</v>
      </c>
      <c r="F1056" s="50">
        <v>208.28511918537399</v>
      </c>
    </row>
    <row r="1057" spans="1:6" x14ac:dyDescent="0.3">
      <c r="A1057" s="8" t="s">
        <v>2237</v>
      </c>
      <c r="B1057" s="11" t="s">
        <v>2238</v>
      </c>
      <c r="C1057" s="43" t="s">
        <v>2172</v>
      </c>
      <c r="D1057" s="17">
        <v>3984</v>
      </c>
      <c r="E1057" s="40">
        <v>26</v>
      </c>
      <c r="F1057" s="50">
        <v>652.61044176706798</v>
      </c>
    </row>
    <row r="1058" spans="1:6" x14ac:dyDescent="0.3">
      <c r="A1058" s="8" t="s">
        <v>2239</v>
      </c>
      <c r="B1058" s="11" t="s">
        <v>2240</v>
      </c>
      <c r="C1058" s="43" t="s">
        <v>2172</v>
      </c>
      <c r="D1058" s="17">
        <v>4472</v>
      </c>
      <c r="E1058" s="40">
        <v>17</v>
      </c>
      <c r="F1058" s="50">
        <v>380.14311270125199</v>
      </c>
    </row>
    <row r="1059" spans="1:6" x14ac:dyDescent="0.3">
      <c r="A1059" s="8" t="s">
        <v>2241</v>
      </c>
      <c r="B1059" s="11" t="s">
        <v>2242</v>
      </c>
      <c r="C1059" s="43" t="s">
        <v>2172</v>
      </c>
      <c r="D1059" s="17">
        <v>3079</v>
      </c>
      <c r="E1059" s="40">
        <v>6</v>
      </c>
      <c r="F1059" s="50">
        <v>194.86846378694401</v>
      </c>
    </row>
    <row r="1060" spans="1:6" x14ac:dyDescent="0.3">
      <c r="A1060" s="10" t="s">
        <v>2243</v>
      </c>
      <c r="B1060" s="11" t="s">
        <v>2244</v>
      </c>
      <c r="C1060" s="43" t="s">
        <v>2172</v>
      </c>
      <c r="D1060" s="17">
        <v>3281</v>
      </c>
      <c r="E1060" s="39">
        <v>4</v>
      </c>
      <c r="F1060" s="49">
        <v>121.914050594331</v>
      </c>
    </row>
    <row r="1061" spans="1:6" x14ac:dyDescent="0.3">
      <c r="A1061" s="8" t="s">
        <v>2245</v>
      </c>
      <c r="B1061" s="11" t="s">
        <v>2246</v>
      </c>
      <c r="C1061" s="43" t="s">
        <v>2172</v>
      </c>
      <c r="D1061" s="17">
        <v>4852</v>
      </c>
      <c r="E1061" s="40">
        <v>7</v>
      </c>
      <c r="F1061" s="50">
        <v>144.27040395713101</v>
      </c>
    </row>
    <row r="1062" spans="1:6" x14ac:dyDescent="0.3">
      <c r="A1062" s="8" t="s">
        <v>2247</v>
      </c>
      <c r="B1062" s="11" t="s">
        <v>2248</v>
      </c>
      <c r="C1062" s="43" t="s">
        <v>2249</v>
      </c>
      <c r="D1062" s="17">
        <v>6194</v>
      </c>
      <c r="E1062" s="40">
        <v>9</v>
      </c>
      <c r="F1062" s="50">
        <v>145.30190506942199</v>
      </c>
    </row>
    <row r="1063" spans="1:6" x14ac:dyDescent="0.3">
      <c r="A1063" s="8" t="s">
        <v>2250</v>
      </c>
      <c r="B1063" s="11" t="s">
        <v>2251</v>
      </c>
      <c r="C1063" s="43" t="s">
        <v>2249</v>
      </c>
      <c r="D1063" s="17">
        <v>4260</v>
      </c>
      <c r="E1063" s="40">
        <v>18</v>
      </c>
      <c r="F1063" s="50">
        <v>422.53521126760597</v>
      </c>
    </row>
    <row r="1064" spans="1:6" x14ac:dyDescent="0.3">
      <c r="A1064" s="8" t="s">
        <v>2252</v>
      </c>
      <c r="B1064" s="11" t="s">
        <v>2253</v>
      </c>
      <c r="C1064" s="43" t="s">
        <v>2249</v>
      </c>
      <c r="D1064" s="17">
        <v>4259</v>
      </c>
      <c r="E1064" s="40">
        <v>4</v>
      </c>
      <c r="F1064" s="50">
        <v>93.918760272364395</v>
      </c>
    </row>
    <row r="1065" spans="1:6" x14ac:dyDescent="0.3">
      <c r="A1065" s="8" t="s">
        <v>2254</v>
      </c>
      <c r="B1065" s="11" t="s">
        <v>2255</v>
      </c>
      <c r="C1065" s="43" t="s">
        <v>2249</v>
      </c>
      <c r="D1065" s="17">
        <v>5750</v>
      </c>
      <c r="E1065" s="40">
        <v>12</v>
      </c>
      <c r="F1065" s="50">
        <v>208.695652173913</v>
      </c>
    </row>
    <row r="1066" spans="1:6" x14ac:dyDescent="0.3">
      <c r="A1066" s="8" t="s">
        <v>2256</v>
      </c>
      <c r="B1066" s="11" t="s">
        <v>2257</v>
      </c>
      <c r="C1066" s="43" t="s">
        <v>2249</v>
      </c>
      <c r="D1066" s="17">
        <v>5988</v>
      </c>
      <c r="E1066" s="40">
        <v>8</v>
      </c>
      <c r="F1066" s="50">
        <v>133.60053440213801</v>
      </c>
    </row>
    <row r="1067" spans="1:6" x14ac:dyDescent="0.3">
      <c r="A1067" s="8" t="s">
        <v>2258</v>
      </c>
      <c r="B1067" s="11" t="s">
        <v>2259</v>
      </c>
      <c r="C1067" s="43" t="s">
        <v>2249</v>
      </c>
      <c r="D1067" s="17">
        <v>3770</v>
      </c>
      <c r="E1067" s="40">
        <v>4</v>
      </c>
      <c r="F1067" s="50">
        <v>106.10079575596799</v>
      </c>
    </row>
    <row r="1068" spans="1:6" x14ac:dyDescent="0.3">
      <c r="A1068" s="8" t="s">
        <v>2260</v>
      </c>
      <c r="B1068" s="11" t="s">
        <v>2261</v>
      </c>
      <c r="C1068" s="43" t="s">
        <v>2249</v>
      </c>
      <c r="D1068" s="17">
        <v>2989</v>
      </c>
      <c r="E1068" s="40">
        <v>8</v>
      </c>
      <c r="F1068" s="50">
        <v>267.64804282368698</v>
      </c>
    </row>
    <row r="1069" spans="1:6" x14ac:dyDescent="0.3">
      <c r="A1069" s="8" t="s">
        <v>2262</v>
      </c>
      <c r="B1069" s="11" t="s">
        <v>2263</v>
      </c>
      <c r="C1069" s="43" t="s">
        <v>2249</v>
      </c>
      <c r="D1069" s="17">
        <v>3355</v>
      </c>
      <c r="E1069" s="40">
        <v>9</v>
      </c>
      <c r="F1069" s="50">
        <v>268.25633383010398</v>
      </c>
    </row>
    <row r="1070" spans="1:6" x14ac:dyDescent="0.3">
      <c r="A1070" s="8" t="s">
        <v>2264</v>
      </c>
      <c r="B1070" s="11" t="s">
        <v>2265</v>
      </c>
      <c r="C1070" s="43" t="s">
        <v>2249</v>
      </c>
      <c r="D1070" s="17">
        <v>2454</v>
      </c>
      <c r="E1070" s="40">
        <v>6</v>
      </c>
      <c r="F1070" s="50">
        <v>244.49877750611199</v>
      </c>
    </row>
    <row r="1071" spans="1:6" x14ac:dyDescent="0.3">
      <c r="A1071" s="8" t="s">
        <v>2266</v>
      </c>
      <c r="B1071" s="11" t="s">
        <v>2267</v>
      </c>
      <c r="C1071" s="43" t="s">
        <v>2249</v>
      </c>
      <c r="D1071" s="17">
        <v>5398</v>
      </c>
      <c r="E1071" s="40">
        <v>6</v>
      </c>
      <c r="F1071" s="50">
        <v>111.152278621712</v>
      </c>
    </row>
    <row r="1072" spans="1:6" x14ac:dyDescent="0.3">
      <c r="A1072" s="8" t="s">
        <v>2268</v>
      </c>
      <c r="B1072" s="11" t="s">
        <v>2269</v>
      </c>
      <c r="C1072" s="43" t="s">
        <v>2249</v>
      </c>
      <c r="D1072" s="17">
        <v>3165</v>
      </c>
      <c r="E1072" s="40">
        <v>2</v>
      </c>
      <c r="F1072" s="50">
        <v>63.191153238546597</v>
      </c>
    </row>
    <row r="1073" spans="1:6" x14ac:dyDescent="0.3">
      <c r="A1073" s="8" t="s">
        <v>2270</v>
      </c>
      <c r="B1073" s="11" t="s">
        <v>2271</v>
      </c>
      <c r="C1073" s="43" t="s">
        <v>2249</v>
      </c>
      <c r="D1073" s="17">
        <v>4111</v>
      </c>
      <c r="E1073" s="40">
        <v>2</v>
      </c>
      <c r="F1073" s="50">
        <v>48.6499635125274</v>
      </c>
    </row>
    <row r="1074" spans="1:6" x14ac:dyDescent="0.3">
      <c r="A1074" s="8" t="s">
        <v>2272</v>
      </c>
      <c r="B1074" s="11" t="s">
        <v>2273</v>
      </c>
      <c r="C1074" s="43" t="s">
        <v>2249</v>
      </c>
      <c r="D1074" s="17">
        <v>2766</v>
      </c>
      <c r="E1074" s="40">
        <v>5</v>
      </c>
      <c r="F1074" s="50">
        <v>180.76644974692701</v>
      </c>
    </row>
    <row r="1075" spans="1:6" x14ac:dyDescent="0.3">
      <c r="A1075" s="8" t="s">
        <v>2274</v>
      </c>
      <c r="B1075" s="11" t="s">
        <v>2275</v>
      </c>
      <c r="C1075" s="43" t="s">
        <v>2249</v>
      </c>
      <c r="D1075" s="17">
        <v>3854</v>
      </c>
      <c r="E1075" s="40">
        <v>5</v>
      </c>
      <c r="F1075" s="50">
        <v>129.73533990659101</v>
      </c>
    </row>
    <row r="1076" spans="1:6" x14ac:dyDescent="0.3">
      <c r="A1076" s="8" t="s">
        <v>2276</v>
      </c>
      <c r="B1076" s="11" t="s">
        <v>2277</v>
      </c>
      <c r="C1076" s="43" t="s">
        <v>2249</v>
      </c>
      <c r="D1076" s="17">
        <v>3480</v>
      </c>
      <c r="E1076" s="40">
        <v>17</v>
      </c>
      <c r="F1076" s="50">
        <v>488.50574712643697</v>
      </c>
    </row>
    <row r="1077" spans="1:6" x14ac:dyDescent="0.3">
      <c r="A1077" s="8" t="s">
        <v>2278</v>
      </c>
      <c r="B1077" s="11" t="s">
        <v>2279</v>
      </c>
      <c r="C1077" s="43" t="s">
        <v>2249</v>
      </c>
      <c r="D1077" s="17">
        <v>3919</v>
      </c>
      <c r="E1077" s="40">
        <v>9</v>
      </c>
      <c r="F1077" s="50">
        <v>229.650421025772</v>
      </c>
    </row>
    <row r="1078" spans="1:6" x14ac:dyDescent="0.3">
      <c r="A1078" s="8" t="s">
        <v>2280</v>
      </c>
      <c r="B1078" s="11" t="s">
        <v>2281</v>
      </c>
      <c r="C1078" s="43" t="s">
        <v>2249</v>
      </c>
      <c r="D1078" s="17">
        <v>2801</v>
      </c>
      <c r="E1078" s="40">
        <v>18</v>
      </c>
      <c r="F1078" s="50">
        <v>642.62763298821801</v>
      </c>
    </row>
    <row r="1079" spans="1:6" x14ac:dyDescent="0.3">
      <c r="A1079" s="8" t="s">
        <v>2282</v>
      </c>
      <c r="B1079" s="11" t="s">
        <v>2283</v>
      </c>
      <c r="C1079" s="43" t="s">
        <v>2249</v>
      </c>
      <c r="D1079" s="17">
        <v>4572</v>
      </c>
      <c r="E1079" s="40">
        <v>5</v>
      </c>
      <c r="F1079" s="50">
        <v>109.36132983377099</v>
      </c>
    </row>
    <row r="1080" spans="1:6" x14ac:dyDescent="0.3">
      <c r="A1080" s="8" t="s">
        <v>2284</v>
      </c>
      <c r="B1080" s="11" t="s">
        <v>2285</v>
      </c>
      <c r="C1080" s="43" t="s">
        <v>2249</v>
      </c>
      <c r="D1080" s="17">
        <v>3218</v>
      </c>
      <c r="E1080" s="40">
        <v>9</v>
      </c>
      <c r="F1080" s="50">
        <v>279.67681789931601</v>
      </c>
    </row>
    <row r="1081" spans="1:6" x14ac:dyDescent="0.3">
      <c r="A1081" s="8" t="s">
        <v>2286</v>
      </c>
      <c r="B1081" s="11" t="s">
        <v>2287</v>
      </c>
      <c r="C1081" s="43" t="s">
        <v>2249</v>
      </c>
      <c r="D1081" s="17">
        <v>2369</v>
      </c>
      <c r="E1081" s="40">
        <v>7</v>
      </c>
      <c r="F1081" s="50">
        <v>295.48332629801598</v>
      </c>
    </row>
    <row r="1082" spans="1:6" x14ac:dyDescent="0.3">
      <c r="A1082" s="10" t="s">
        <v>2288</v>
      </c>
      <c r="B1082" s="11" t="s">
        <v>2289</v>
      </c>
      <c r="C1082" s="43" t="s">
        <v>2249</v>
      </c>
      <c r="D1082" s="17">
        <v>3095</v>
      </c>
      <c r="E1082" s="38">
        <v>8</v>
      </c>
      <c r="F1082" s="49">
        <v>258.48142164781899</v>
      </c>
    </row>
    <row r="1083" spans="1:6" x14ac:dyDescent="0.3">
      <c r="A1083" s="10" t="s">
        <v>2290</v>
      </c>
      <c r="B1083" s="11" t="s">
        <v>2291</v>
      </c>
      <c r="C1083" s="43" t="s">
        <v>2249</v>
      </c>
      <c r="D1083" s="17">
        <v>3791</v>
      </c>
      <c r="E1083" s="38">
        <v>11</v>
      </c>
      <c r="F1083" s="48">
        <v>290.16090741229198</v>
      </c>
    </row>
    <row r="1084" spans="1:6" x14ac:dyDescent="0.3">
      <c r="A1084" s="8" t="s">
        <v>2292</v>
      </c>
      <c r="B1084" s="11" t="s">
        <v>2293</v>
      </c>
      <c r="C1084" s="43" t="s">
        <v>2249</v>
      </c>
      <c r="D1084" s="17">
        <v>3774</v>
      </c>
      <c r="E1084" s="40">
        <v>3</v>
      </c>
      <c r="F1084" s="50">
        <v>79.491255961844203</v>
      </c>
    </row>
    <row r="1085" spans="1:6" x14ac:dyDescent="0.3">
      <c r="A1085" s="8" t="s">
        <v>2294</v>
      </c>
      <c r="B1085" s="11" t="s">
        <v>2295</v>
      </c>
      <c r="C1085" s="43" t="s">
        <v>2249</v>
      </c>
      <c r="D1085" s="17">
        <v>4058</v>
      </c>
      <c r="E1085" s="40">
        <v>13</v>
      </c>
      <c r="F1085" s="50">
        <v>320.35485460818097</v>
      </c>
    </row>
    <row r="1086" spans="1:6" x14ac:dyDescent="0.3">
      <c r="A1086" s="8" t="s">
        <v>2296</v>
      </c>
      <c r="B1086" s="11" t="s">
        <v>2297</v>
      </c>
      <c r="C1086" s="43" t="s">
        <v>2249</v>
      </c>
      <c r="D1086" s="17">
        <v>2985</v>
      </c>
      <c r="E1086" s="40">
        <v>4</v>
      </c>
      <c r="F1086" s="50">
        <v>134.003350083752</v>
      </c>
    </row>
    <row r="1087" spans="1:6" x14ac:dyDescent="0.3">
      <c r="A1087" s="8" t="s">
        <v>2298</v>
      </c>
      <c r="B1087" s="11" t="s">
        <v>2299</v>
      </c>
      <c r="C1087" s="43" t="s">
        <v>2249</v>
      </c>
      <c r="D1087" s="17">
        <v>4150</v>
      </c>
      <c r="E1087" s="40">
        <v>28</v>
      </c>
      <c r="F1087" s="50">
        <v>674.69879518072298</v>
      </c>
    </row>
    <row r="1088" spans="1:6" x14ac:dyDescent="0.3">
      <c r="A1088" s="8" t="s">
        <v>2300</v>
      </c>
      <c r="B1088" s="11" t="s">
        <v>2301</v>
      </c>
      <c r="C1088" s="43" t="s">
        <v>2249</v>
      </c>
      <c r="D1088" s="17">
        <v>3267</v>
      </c>
      <c r="E1088" s="40">
        <v>18</v>
      </c>
      <c r="F1088" s="50">
        <v>550.96418732782399</v>
      </c>
    </row>
    <row r="1089" spans="1:6" x14ac:dyDescent="0.3">
      <c r="A1089" s="10" t="s">
        <v>2302</v>
      </c>
      <c r="B1089" s="11" t="s">
        <v>2303</v>
      </c>
      <c r="C1089" s="43" t="s">
        <v>2249</v>
      </c>
      <c r="D1089" s="17">
        <v>3251</v>
      </c>
      <c r="E1089" s="40">
        <v>6</v>
      </c>
      <c r="F1089" s="50">
        <v>184.55859735466001</v>
      </c>
    </row>
    <row r="1090" spans="1:6" x14ac:dyDescent="0.3">
      <c r="A1090" s="8" t="s">
        <v>2304</v>
      </c>
      <c r="B1090" s="11" t="s">
        <v>2305</v>
      </c>
      <c r="C1090" s="43" t="s">
        <v>2249</v>
      </c>
      <c r="D1090" s="17">
        <v>2762</v>
      </c>
      <c r="E1090" s="40">
        <v>5</v>
      </c>
      <c r="F1090" s="50">
        <v>181.028240405503</v>
      </c>
    </row>
    <row r="1091" spans="1:6" x14ac:dyDescent="0.3">
      <c r="A1091" s="8" t="s">
        <v>2306</v>
      </c>
      <c r="B1091" s="11" t="s">
        <v>2307</v>
      </c>
      <c r="C1091" s="43" t="s">
        <v>2249</v>
      </c>
      <c r="D1091" s="17">
        <v>5435</v>
      </c>
      <c r="E1091" s="40">
        <v>8</v>
      </c>
      <c r="F1091" s="50">
        <v>147.194112235511</v>
      </c>
    </row>
    <row r="1092" spans="1:6" x14ac:dyDescent="0.3">
      <c r="A1092" s="8" t="s">
        <v>2308</v>
      </c>
      <c r="B1092" s="11" t="s">
        <v>2309</v>
      </c>
      <c r="C1092" s="43" t="s">
        <v>2310</v>
      </c>
      <c r="D1092" s="17">
        <v>3400</v>
      </c>
      <c r="E1092" s="40">
        <v>1</v>
      </c>
      <c r="F1092" s="50">
        <v>29.411764705882401</v>
      </c>
    </row>
    <row r="1093" spans="1:6" x14ac:dyDescent="0.3">
      <c r="A1093" s="8" t="s">
        <v>2311</v>
      </c>
      <c r="B1093" s="11" t="s">
        <v>2312</v>
      </c>
      <c r="C1093" s="43" t="s">
        <v>2310</v>
      </c>
      <c r="D1093" s="17">
        <v>3348</v>
      </c>
      <c r="E1093" s="40">
        <v>2</v>
      </c>
      <c r="F1093" s="50">
        <v>59.737156511350101</v>
      </c>
    </row>
    <row r="1094" spans="1:6" x14ac:dyDescent="0.3">
      <c r="A1094" s="8" t="s">
        <v>2313</v>
      </c>
      <c r="B1094" s="11" t="s">
        <v>2314</v>
      </c>
      <c r="C1094" s="43" t="s">
        <v>2310</v>
      </c>
      <c r="D1094" s="17">
        <v>4568</v>
      </c>
      <c r="E1094" s="40">
        <v>6</v>
      </c>
      <c r="F1094" s="50">
        <v>131.34851138353801</v>
      </c>
    </row>
    <row r="1095" spans="1:6" x14ac:dyDescent="0.3">
      <c r="A1095" s="8" t="s">
        <v>2315</v>
      </c>
      <c r="B1095" s="11" t="s">
        <v>2316</v>
      </c>
      <c r="C1095" s="43" t="s">
        <v>2310</v>
      </c>
      <c r="D1095" s="17">
        <v>3465</v>
      </c>
      <c r="E1095" s="40">
        <v>2</v>
      </c>
      <c r="F1095" s="50">
        <v>57.720057720057703</v>
      </c>
    </row>
    <row r="1096" spans="1:6" x14ac:dyDescent="0.3">
      <c r="A1096" s="8" t="s">
        <v>2317</v>
      </c>
      <c r="B1096" s="11" t="s">
        <v>2318</v>
      </c>
      <c r="C1096" s="43" t="s">
        <v>2310</v>
      </c>
      <c r="D1096" s="17">
        <v>2888</v>
      </c>
      <c r="E1096" s="40">
        <v>6</v>
      </c>
      <c r="F1096" s="50">
        <v>207.75623268698101</v>
      </c>
    </row>
    <row r="1097" spans="1:6" x14ac:dyDescent="0.3">
      <c r="A1097" s="8" t="s">
        <v>2319</v>
      </c>
      <c r="B1097" s="11" t="s">
        <v>2320</v>
      </c>
      <c r="C1097" s="43" t="s">
        <v>2310</v>
      </c>
      <c r="D1097" s="17">
        <v>2534</v>
      </c>
      <c r="E1097" s="40">
        <v>2</v>
      </c>
      <c r="F1097" s="50">
        <v>78.926598263614807</v>
      </c>
    </row>
    <row r="1098" spans="1:6" x14ac:dyDescent="0.3">
      <c r="A1098" s="8" t="s">
        <v>2321</v>
      </c>
      <c r="B1098" s="11" t="s">
        <v>2322</v>
      </c>
      <c r="C1098" s="43" t="s">
        <v>2310</v>
      </c>
      <c r="D1098" s="17">
        <v>2667</v>
      </c>
      <c r="E1098" s="40">
        <v>1</v>
      </c>
      <c r="F1098" s="50">
        <v>37.495313085864296</v>
      </c>
    </row>
    <row r="1099" spans="1:6" x14ac:dyDescent="0.3">
      <c r="A1099" s="8" t="s">
        <v>2323</v>
      </c>
      <c r="B1099" s="11" t="s">
        <v>2324</v>
      </c>
      <c r="C1099" s="43" t="s">
        <v>2325</v>
      </c>
      <c r="D1099" s="17">
        <v>5301</v>
      </c>
      <c r="E1099" s="40">
        <v>23</v>
      </c>
      <c r="F1099" s="50">
        <v>433.88039992454298</v>
      </c>
    </row>
    <row r="1100" spans="1:6" x14ac:dyDescent="0.3">
      <c r="A1100" s="8" t="s">
        <v>2326</v>
      </c>
      <c r="B1100" s="11" t="s">
        <v>2327</v>
      </c>
      <c r="C1100" s="43" t="s">
        <v>2325</v>
      </c>
      <c r="D1100" s="17">
        <v>3178</v>
      </c>
      <c r="E1100" s="40">
        <v>8</v>
      </c>
      <c r="F1100" s="50">
        <v>251.730648206419</v>
      </c>
    </row>
    <row r="1101" spans="1:6" x14ac:dyDescent="0.3">
      <c r="A1101" s="8" t="s">
        <v>2328</v>
      </c>
      <c r="B1101" s="11" t="s">
        <v>2329</v>
      </c>
      <c r="C1101" s="43" t="s">
        <v>2325</v>
      </c>
      <c r="D1101" s="17">
        <v>3141</v>
      </c>
      <c r="E1101" s="40">
        <v>16</v>
      </c>
      <c r="F1101" s="50">
        <v>509.39191340337499</v>
      </c>
    </row>
    <row r="1102" spans="1:6" x14ac:dyDescent="0.3">
      <c r="A1102" s="10" t="s">
        <v>2330</v>
      </c>
      <c r="B1102" s="11" t="s">
        <v>2331</v>
      </c>
      <c r="C1102" s="43" t="s">
        <v>2325</v>
      </c>
      <c r="D1102" s="17">
        <v>4679</v>
      </c>
      <c r="E1102" s="39">
        <v>11</v>
      </c>
      <c r="F1102" s="49">
        <v>235.09296858303099</v>
      </c>
    </row>
    <row r="1103" spans="1:6" x14ac:dyDescent="0.3">
      <c r="A1103" s="8" t="s">
        <v>2332</v>
      </c>
      <c r="B1103" s="11" t="s">
        <v>2333</v>
      </c>
      <c r="C1103" s="43" t="s">
        <v>2325</v>
      </c>
      <c r="D1103" s="17">
        <v>4620</v>
      </c>
      <c r="E1103" s="40">
        <v>11</v>
      </c>
      <c r="F1103" s="50">
        <v>238.09523809523799</v>
      </c>
    </row>
    <row r="1104" spans="1:6" x14ac:dyDescent="0.3">
      <c r="A1104" s="8" t="s">
        <v>2334</v>
      </c>
      <c r="B1104" s="11" t="s">
        <v>2335</v>
      </c>
      <c r="C1104" s="43" t="s">
        <v>2325</v>
      </c>
      <c r="D1104" s="17">
        <v>3772</v>
      </c>
      <c r="E1104" s="40">
        <v>10</v>
      </c>
      <c r="F1104" s="50">
        <v>265.111346765642</v>
      </c>
    </row>
    <row r="1105" spans="1:6" x14ac:dyDescent="0.3">
      <c r="A1105" s="8" t="s">
        <v>2336</v>
      </c>
      <c r="B1105" s="11" t="s">
        <v>2337</v>
      </c>
      <c r="C1105" s="43" t="s">
        <v>2325</v>
      </c>
      <c r="D1105" s="17">
        <v>5890</v>
      </c>
      <c r="E1105" s="40">
        <v>24</v>
      </c>
      <c r="F1105" s="50">
        <v>407.470288624788</v>
      </c>
    </row>
    <row r="1106" spans="1:6" x14ac:dyDescent="0.3">
      <c r="A1106" s="10" t="s">
        <v>2338</v>
      </c>
      <c r="B1106" s="11" t="s">
        <v>2339</v>
      </c>
      <c r="C1106" s="43" t="s">
        <v>2325</v>
      </c>
      <c r="D1106" s="17">
        <v>4167</v>
      </c>
      <c r="E1106" s="39">
        <v>12</v>
      </c>
      <c r="F1106" s="49">
        <v>287.976961843053</v>
      </c>
    </row>
    <row r="1107" spans="1:6" x14ac:dyDescent="0.3">
      <c r="A1107" s="8" t="s">
        <v>2340</v>
      </c>
      <c r="B1107" s="11" t="s">
        <v>2341</v>
      </c>
      <c r="C1107" s="43" t="s">
        <v>2325</v>
      </c>
      <c r="D1107" s="17">
        <v>5308</v>
      </c>
      <c r="E1107" s="40">
        <v>18</v>
      </c>
      <c r="F1107" s="50">
        <v>339.11077618688802</v>
      </c>
    </row>
    <row r="1108" spans="1:6" x14ac:dyDescent="0.3">
      <c r="A1108" s="10" t="s">
        <v>2342</v>
      </c>
      <c r="B1108" s="11" t="s">
        <v>2343</v>
      </c>
      <c r="C1108" s="43" t="s">
        <v>2325</v>
      </c>
      <c r="D1108" s="17">
        <v>4928</v>
      </c>
      <c r="E1108" s="38">
        <v>7</v>
      </c>
      <c r="F1108" s="47">
        <v>142.04545454545499</v>
      </c>
    </row>
    <row r="1109" spans="1:6" x14ac:dyDescent="0.3">
      <c r="A1109" s="8" t="s">
        <v>2344</v>
      </c>
      <c r="B1109" s="11" t="s">
        <v>2345</v>
      </c>
      <c r="C1109" s="43" t="s">
        <v>2325</v>
      </c>
      <c r="D1109" s="17">
        <v>5360</v>
      </c>
      <c r="E1109" s="40">
        <v>51</v>
      </c>
      <c r="F1109" s="50">
        <v>951.49253731343299</v>
      </c>
    </row>
    <row r="1110" spans="1:6" x14ac:dyDescent="0.3">
      <c r="A1110" s="8" t="s">
        <v>2346</v>
      </c>
      <c r="B1110" s="11" t="s">
        <v>2347</v>
      </c>
      <c r="C1110" s="43" t="s">
        <v>2325</v>
      </c>
      <c r="D1110" s="17">
        <v>4612</v>
      </c>
      <c r="E1110" s="40">
        <v>14</v>
      </c>
      <c r="F1110" s="50">
        <v>303.55594102341701</v>
      </c>
    </row>
    <row r="1111" spans="1:6" x14ac:dyDescent="0.3">
      <c r="A1111" s="8" t="s">
        <v>2348</v>
      </c>
      <c r="B1111" s="11" t="s">
        <v>2349</v>
      </c>
      <c r="C1111" s="43" t="s">
        <v>2325</v>
      </c>
      <c r="D1111" s="17">
        <v>2528</v>
      </c>
      <c r="E1111" s="40">
        <v>3</v>
      </c>
      <c r="F1111" s="50">
        <v>118.670886075949</v>
      </c>
    </row>
    <row r="1112" spans="1:6" x14ac:dyDescent="0.3">
      <c r="A1112" s="8" t="s">
        <v>2350</v>
      </c>
      <c r="B1112" s="11" t="s">
        <v>2351</v>
      </c>
      <c r="C1112" s="43" t="s">
        <v>2325</v>
      </c>
      <c r="D1112" s="17">
        <v>2912</v>
      </c>
      <c r="E1112" s="40">
        <v>23</v>
      </c>
      <c r="F1112" s="50">
        <v>789.83516483516496</v>
      </c>
    </row>
    <row r="1113" spans="1:6" x14ac:dyDescent="0.3">
      <c r="A1113" s="8" t="s">
        <v>2352</v>
      </c>
      <c r="B1113" s="11" t="s">
        <v>2353</v>
      </c>
      <c r="C1113" s="43" t="s">
        <v>2325</v>
      </c>
      <c r="D1113" s="17">
        <v>4185</v>
      </c>
      <c r="E1113" s="40">
        <v>9</v>
      </c>
      <c r="F1113" s="50">
        <v>215.05376344086</v>
      </c>
    </row>
    <row r="1114" spans="1:6" x14ac:dyDescent="0.3">
      <c r="A1114" s="10" t="s">
        <v>2354</v>
      </c>
      <c r="B1114" s="11" t="s">
        <v>2355</v>
      </c>
      <c r="C1114" s="43" t="s">
        <v>2325</v>
      </c>
      <c r="D1114" s="17">
        <v>4157</v>
      </c>
      <c r="E1114" s="39">
        <v>15</v>
      </c>
      <c r="F1114" s="49">
        <v>360.83714216983401</v>
      </c>
    </row>
    <row r="1115" spans="1:6" x14ac:dyDescent="0.3">
      <c r="A1115" s="8" t="s">
        <v>2356</v>
      </c>
      <c r="B1115" s="11" t="s">
        <v>2357</v>
      </c>
      <c r="C1115" s="43" t="s">
        <v>2325</v>
      </c>
      <c r="D1115" s="17">
        <v>4424</v>
      </c>
      <c r="E1115" s="40">
        <v>18</v>
      </c>
      <c r="F1115" s="50">
        <v>406.87160940325498</v>
      </c>
    </row>
    <row r="1116" spans="1:6" x14ac:dyDescent="0.3">
      <c r="A1116" s="8" t="s">
        <v>2358</v>
      </c>
      <c r="B1116" s="11" t="s">
        <v>2359</v>
      </c>
      <c r="C1116" s="43" t="s">
        <v>2325</v>
      </c>
      <c r="D1116" s="17">
        <v>4000</v>
      </c>
      <c r="E1116" s="40">
        <v>16</v>
      </c>
      <c r="F1116" s="50">
        <v>400</v>
      </c>
    </row>
    <row r="1117" spans="1:6" x14ac:dyDescent="0.3">
      <c r="A1117" s="8" t="s">
        <v>2360</v>
      </c>
      <c r="B1117" s="11" t="s">
        <v>2361</v>
      </c>
      <c r="C1117" s="43" t="s">
        <v>2325</v>
      </c>
      <c r="D1117" s="17">
        <v>5216</v>
      </c>
      <c r="E1117" s="40">
        <v>20</v>
      </c>
      <c r="F1117" s="50">
        <v>383.43558282208602</v>
      </c>
    </row>
    <row r="1118" spans="1:6" x14ac:dyDescent="0.3">
      <c r="A1118" s="8" t="s">
        <v>2362</v>
      </c>
      <c r="B1118" s="11" t="s">
        <v>2363</v>
      </c>
      <c r="C1118" s="43" t="s">
        <v>2325</v>
      </c>
      <c r="D1118" s="17">
        <v>3144</v>
      </c>
      <c r="E1118" s="40">
        <v>24</v>
      </c>
      <c r="F1118" s="50">
        <v>763.35877862595396</v>
      </c>
    </row>
    <row r="1119" spans="1:6" x14ac:dyDescent="0.3">
      <c r="A1119" s="8" t="s">
        <v>2364</v>
      </c>
      <c r="B1119" s="11" t="s">
        <v>2365</v>
      </c>
      <c r="C1119" s="43" t="s">
        <v>2325</v>
      </c>
      <c r="D1119" s="17">
        <v>5817</v>
      </c>
      <c r="E1119" s="40">
        <v>18</v>
      </c>
      <c r="F1119" s="50">
        <v>309.43785456420801</v>
      </c>
    </row>
    <row r="1120" spans="1:6" x14ac:dyDescent="0.3">
      <c r="A1120" s="8" t="s">
        <v>2366</v>
      </c>
      <c r="B1120" s="11" t="s">
        <v>2367</v>
      </c>
      <c r="C1120" s="43" t="s">
        <v>2325</v>
      </c>
      <c r="D1120" s="17">
        <v>6488</v>
      </c>
      <c r="E1120" s="40">
        <v>21</v>
      </c>
      <c r="F1120" s="50">
        <v>323.67447595560998</v>
      </c>
    </row>
    <row r="1121" spans="1:6" x14ac:dyDescent="0.3">
      <c r="A1121" s="8" t="s">
        <v>2368</v>
      </c>
      <c r="B1121" s="11" t="s">
        <v>2369</v>
      </c>
      <c r="C1121" s="43" t="s">
        <v>2325</v>
      </c>
      <c r="D1121" s="17">
        <v>5103</v>
      </c>
      <c r="E1121" s="40">
        <v>9</v>
      </c>
      <c r="F1121" s="50">
        <v>176.36684303351001</v>
      </c>
    </row>
    <row r="1122" spans="1:6" x14ac:dyDescent="0.3">
      <c r="A1122" s="8" t="s">
        <v>2370</v>
      </c>
      <c r="B1122" s="11" t="s">
        <v>2371</v>
      </c>
      <c r="C1122" s="43" t="s">
        <v>2325</v>
      </c>
      <c r="D1122" s="17">
        <v>3889</v>
      </c>
      <c r="E1122" s="40">
        <v>14</v>
      </c>
      <c r="F1122" s="50">
        <v>359.98971457958299</v>
      </c>
    </row>
    <row r="1123" spans="1:6" x14ac:dyDescent="0.3">
      <c r="A1123" s="8" t="s">
        <v>2372</v>
      </c>
      <c r="B1123" s="11" t="s">
        <v>2373</v>
      </c>
      <c r="C1123" s="43" t="s">
        <v>2325</v>
      </c>
      <c r="D1123" s="17">
        <v>5321</v>
      </c>
      <c r="E1123" s="40">
        <v>19</v>
      </c>
      <c r="F1123" s="50">
        <v>357.07573764329999</v>
      </c>
    </row>
    <row r="1124" spans="1:6" x14ac:dyDescent="0.3">
      <c r="A1124" s="8" t="s">
        <v>2374</v>
      </c>
      <c r="B1124" s="11" t="s">
        <v>2375</v>
      </c>
      <c r="C1124" s="43" t="s">
        <v>2376</v>
      </c>
      <c r="D1124" s="17">
        <v>2442</v>
      </c>
      <c r="E1124" s="40">
        <v>3</v>
      </c>
      <c r="F1124" s="50">
        <v>122.850122850123</v>
      </c>
    </row>
    <row r="1125" spans="1:6" x14ac:dyDescent="0.3">
      <c r="A1125" s="8" t="s">
        <v>2377</v>
      </c>
      <c r="B1125" s="11" t="s">
        <v>2378</v>
      </c>
      <c r="C1125" s="43" t="s">
        <v>2376</v>
      </c>
      <c r="D1125" s="17">
        <v>5847</v>
      </c>
      <c r="E1125" s="40">
        <v>14</v>
      </c>
      <c r="F1125" s="50">
        <v>239.43902856165599</v>
      </c>
    </row>
    <row r="1126" spans="1:6" x14ac:dyDescent="0.3">
      <c r="A1126" s="8" t="s">
        <v>2379</v>
      </c>
      <c r="B1126" s="11" t="s">
        <v>2380</v>
      </c>
      <c r="C1126" s="43" t="s">
        <v>2376</v>
      </c>
      <c r="D1126" s="17">
        <v>4845</v>
      </c>
      <c r="E1126" s="40">
        <v>4</v>
      </c>
      <c r="F1126" s="50">
        <v>82.559339525283804</v>
      </c>
    </row>
    <row r="1127" spans="1:6" x14ac:dyDescent="0.3">
      <c r="A1127" s="8" t="s">
        <v>2381</v>
      </c>
      <c r="B1127" s="11" t="s">
        <v>2382</v>
      </c>
      <c r="C1127" s="43" t="s">
        <v>2376</v>
      </c>
      <c r="D1127" s="17">
        <v>3575</v>
      </c>
      <c r="E1127" s="40">
        <v>12</v>
      </c>
      <c r="F1127" s="50">
        <v>335.66433566433602</v>
      </c>
    </row>
    <row r="1128" spans="1:6" x14ac:dyDescent="0.3">
      <c r="A1128" s="8" t="s">
        <v>2383</v>
      </c>
      <c r="B1128" s="11" t="s">
        <v>591</v>
      </c>
      <c r="C1128" s="43" t="s">
        <v>2376</v>
      </c>
      <c r="D1128" s="17">
        <v>3634</v>
      </c>
      <c r="E1128" s="40">
        <v>6</v>
      </c>
      <c r="F1128" s="50">
        <v>165.10731975784299</v>
      </c>
    </row>
    <row r="1129" spans="1:6" x14ac:dyDescent="0.3">
      <c r="A1129" s="10" t="s">
        <v>2384</v>
      </c>
      <c r="B1129" s="11" t="s">
        <v>2385</v>
      </c>
      <c r="C1129" s="43" t="s">
        <v>2376</v>
      </c>
      <c r="D1129" s="17">
        <v>2801</v>
      </c>
      <c r="E1129" s="38">
        <v>6</v>
      </c>
      <c r="F1129" s="49">
        <v>214.20921099607301</v>
      </c>
    </row>
    <row r="1130" spans="1:6" x14ac:dyDescent="0.3">
      <c r="A1130" s="8" t="s">
        <v>2386</v>
      </c>
      <c r="B1130" s="11" t="s">
        <v>2387</v>
      </c>
      <c r="C1130" s="43" t="s">
        <v>2376</v>
      </c>
      <c r="D1130" s="17">
        <v>2447</v>
      </c>
      <c r="E1130" s="40">
        <v>6</v>
      </c>
      <c r="F1130" s="50">
        <v>245.198201879853</v>
      </c>
    </row>
    <row r="1131" spans="1:6" x14ac:dyDescent="0.3">
      <c r="A1131" s="8" t="s">
        <v>2388</v>
      </c>
      <c r="B1131" s="11" t="s">
        <v>2389</v>
      </c>
      <c r="C1131" s="43" t="s">
        <v>2376</v>
      </c>
      <c r="D1131" s="17">
        <v>4006</v>
      </c>
      <c r="E1131" s="40">
        <v>9</v>
      </c>
      <c r="F1131" s="50">
        <v>224.66300549176199</v>
      </c>
    </row>
    <row r="1132" spans="1:6" x14ac:dyDescent="0.3">
      <c r="A1132" s="8" t="s">
        <v>2390</v>
      </c>
      <c r="B1132" s="11" t="s">
        <v>2391</v>
      </c>
      <c r="C1132" s="43" t="s">
        <v>2376</v>
      </c>
      <c r="D1132" s="17">
        <v>3400</v>
      </c>
      <c r="E1132" s="40">
        <v>11</v>
      </c>
      <c r="F1132" s="50">
        <v>323.52941176470603</v>
      </c>
    </row>
    <row r="1133" spans="1:6" x14ac:dyDescent="0.3">
      <c r="A1133" s="8" t="s">
        <v>2392</v>
      </c>
      <c r="B1133" s="11" t="s">
        <v>2393</v>
      </c>
      <c r="C1133" s="43" t="s">
        <v>2376</v>
      </c>
      <c r="D1133" s="17">
        <v>2853</v>
      </c>
      <c r="E1133" s="40">
        <v>11</v>
      </c>
      <c r="F1133" s="50">
        <v>385.55906063792497</v>
      </c>
    </row>
    <row r="1134" spans="1:6" x14ac:dyDescent="0.3">
      <c r="A1134" s="8" t="s">
        <v>2394</v>
      </c>
      <c r="B1134" s="11" t="s">
        <v>2395</v>
      </c>
      <c r="C1134" s="43" t="s">
        <v>2376</v>
      </c>
      <c r="D1134" s="17">
        <v>2597</v>
      </c>
      <c r="E1134" s="40">
        <v>6</v>
      </c>
      <c r="F1134" s="50">
        <v>231.03581055063501</v>
      </c>
    </row>
    <row r="1135" spans="1:6" x14ac:dyDescent="0.3">
      <c r="A1135" s="8" t="s">
        <v>2396</v>
      </c>
      <c r="B1135" s="11" t="s">
        <v>2397</v>
      </c>
      <c r="C1135" s="43" t="s">
        <v>2376</v>
      </c>
      <c r="D1135" s="17">
        <v>2182</v>
      </c>
      <c r="E1135" s="40">
        <v>4</v>
      </c>
      <c r="F1135" s="50">
        <v>183.318056828598</v>
      </c>
    </row>
    <row r="1136" spans="1:6" x14ac:dyDescent="0.3">
      <c r="A1136" s="8" t="s">
        <v>2398</v>
      </c>
      <c r="B1136" s="11" t="s">
        <v>2399</v>
      </c>
      <c r="C1136" s="43" t="s">
        <v>2376</v>
      </c>
      <c r="D1136" s="17">
        <v>3825</v>
      </c>
      <c r="E1136" s="40">
        <v>15</v>
      </c>
      <c r="F1136" s="50">
        <v>392.15686274509801</v>
      </c>
    </row>
    <row r="1137" spans="1:6" x14ac:dyDescent="0.3">
      <c r="A1137" s="8" t="s">
        <v>2400</v>
      </c>
      <c r="B1137" s="11" t="s">
        <v>2401</v>
      </c>
      <c r="C1137" s="43" t="s">
        <v>2376</v>
      </c>
      <c r="D1137" s="17">
        <v>3929</v>
      </c>
      <c r="E1137" s="40">
        <v>5</v>
      </c>
      <c r="F1137" s="50">
        <v>127.258844489692</v>
      </c>
    </row>
    <row r="1138" spans="1:6" x14ac:dyDescent="0.3">
      <c r="A1138" s="8" t="s">
        <v>2402</v>
      </c>
      <c r="B1138" s="11" t="s">
        <v>2403</v>
      </c>
      <c r="C1138" s="43" t="s">
        <v>2376</v>
      </c>
      <c r="D1138" s="17">
        <v>4298</v>
      </c>
      <c r="E1138" s="40">
        <v>21</v>
      </c>
      <c r="F1138" s="50">
        <v>488.59934853420202</v>
      </c>
    </row>
    <row r="1139" spans="1:6" x14ac:dyDescent="0.3">
      <c r="A1139" s="8" t="s">
        <v>2404</v>
      </c>
      <c r="B1139" s="11" t="s">
        <v>2405</v>
      </c>
      <c r="C1139" s="43" t="s">
        <v>2376</v>
      </c>
      <c r="D1139" s="17">
        <v>3726</v>
      </c>
      <c r="E1139" s="40">
        <v>22</v>
      </c>
      <c r="F1139" s="50">
        <v>590.44551798174996</v>
      </c>
    </row>
    <row r="1140" spans="1:6" x14ac:dyDescent="0.3">
      <c r="A1140" s="8" t="s">
        <v>2406</v>
      </c>
      <c r="B1140" s="11" t="s">
        <v>2407</v>
      </c>
      <c r="C1140" s="43" t="s">
        <v>2376</v>
      </c>
      <c r="D1140" s="17">
        <v>4284</v>
      </c>
      <c r="E1140" s="40">
        <v>10</v>
      </c>
      <c r="F1140" s="50">
        <v>233.42670401493899</v>
      </c>
    </row>
    <row r="1141" spans="1:6" x14ac:dyDescent="0.3">
      <c r="A1141" s="8" t="s">
        <v>2408</v>
      </c>
      <c r="B1141" s="11" t="s">
        <v>2409</v>
      </c>
      <c r="C1141" s="43" t="s">
        <v>2376</v>
      </c>
      <c r="D1141" s="17">
        <v>3118</v>
      </c>
      <c r="E1141" s="40">
        <v>14</v>
      </c>
      <c r="F1141" s="50">
        <v>449.00577293136598</v>
      </c>
    </row>
    <row r="1142" spans="1:6" x14ac:dyDescent="0.3">
      <c r="A1142" s="8" t="s">
        <v>2410</v>
      </c>
      <c r="B1142" s="11" t="s">
        <v>2411</v>
      </c>
      <c r="C1142" s="43" t="s">
        <v>2376</v>
      </c>
      <c r="D1142" s="17">
        <v>3230</v>
      </c>
      <c r="E1142" s="40">
        <v>11</v>
      </c>
      <c r="F1142" s="50">
        <v>340.557275541796</v>
      </c>
    </row>
    <row r="1143" spans="1:6" x14ac:dyDescent="0.3">
      <c r="A1143" s="8" t="s">
        <v>2412</v>
      </c>
      <c r="B1143" s="11" t="s">
        <v>2413</v>
      </c>
      <c r="C1143" s="43" t="s">
        <v>2376</v>
      </c>
      <c r="D1143" s="17">
        <v>3834</v>
      </c>
      <c r="E1143" s="40">
        <v>17</v>
      </c>
      <c r="F1143" s="50">
        <v>443.40114762650001</v>
      </c>
    </row>
    <row r="1144" spans="1:6" x14ac:dyDescent="0.3">
      <c r="A1144" s="8" t="s">
        <v>2414</v>
      </c>
      <c r="B1144" s="11" t="s">
        <v>2415</v>
      </c>
      <c r="C1144" s="43" t="s">
        <v>2376</v>
      </c>
      <c r="D1144" s="17">
        <v>3989</v>
      </c>
      <c r="E1144" s="40">
        <v>15</v>
      </c>
      <c r="F1144" s="50">
        <v>376.034093757834</v>
      </c>
    </row>
    <row r="1145" spans="1:6" x14ac:dyDescent="0.3">
      <c r="A1145" s="8" t="s">
        <v>2416</v>
      </c>
      <c r="B1145" s="11" t="s">
        <v>2417</v>
      </c>
      <c r="C1145" s="43" t="s">
        <v>2376</v>
      </c>
      <c r="D1145" s="17">
        <v>3526</v>
      </c>
      <c r="E1145" s="40">
        <v>10</v>
      </c>
      <c r="F1145" s="50">
        <v>283.60748723766301</v>
      </c>
    </row>
    <row r="1146" spans="1:6" x14ac:dyDescent="0.3">
      <c r="A1146" s="8" t="s">
        <v>2418</v>
      </c>
      <c r="B1146" s="11" t="s">
        <v>2419</v>
      </c>
      <c r="C1146" s="43" t="s">
        <v>2376</v>
      </c>
      <c r="D1146" s="17">
        <v>5711</v>
      </c>
      <c r="E1146" s="40">
        <v>19</v>
      </c>
      <c r="F1146" s="50">
        <v>332.69129749605997</v>
      </c>
    </row>
    <row r="1147" spans="1:6" x14ac:dyDescent="0.3">
      <c r="A1147" s="8" t="s">
        <v>2420</v>
      </c>
      <c r="B1147" s="11" t="s">
        <v>2421</v>
      </c>
      <c r="C1147" s="43" t="s">
        <v>2376</v>
      </c>
      <c r="D1147" s="17">
        <v>4542</v>
      </c>
      <c r="E1147" s="40">
        <v>16</v>
      </c>
      <c r="F1147" s="50">
        <v>352.26772346983699</v>
      </c>
    </row>
    <row r="1148" spans="1:6" x14ac:dyDescent="0.3">
      <c r="A1148" s="8" t="s">
        <v>2422</v>
      </c>
      <c r="B1148" s="11" t="s">
        <v>2423</v>
      </c>
      <c r="C1148" s="43" t="s">
        <v>2376</v>
      </c>
      <c r="D1148" s="17">
        <v>2930</v>
      </c>
      <c r="E1148" s="40">
        <v>5</v>
      </c>
      <c r="F1148" s="50">
        <v>170.64846416382301</v>
      </c>
    </row>
    <row r="1149" spans="1:6" x14ac:dyDescent="0.3">
      <c r="A1149" s="8" t="s">
        <v>2424</v>
      </c>
      <c r="B1149" s="11" t="s">
        <v>2425</v>
      </c>
      <c r="C1149" s="43" t="s">
        <v>2376</v>
      </c>
      <c r="D1149" s="17">
        <v>3781</v>
      </c>
      <c r="E1149" s="40">
        <v>14</v>
      </c>
      <c r="F1149" s="50">
        <v>370.27241470510398</v>
      </c>
    </row>
    <row r="1150" spans="1:6" x14ac:dyDescent="0.3">
      <c r="A1150" s="8" t="s">
        <v>2426</v>
      </c>
      <c r="B1150" s="11" t="s">
        <v>2427</v>
      </c>
      <c r="C1150" s="43" t="s">
        <v>2376</v>
      </c>
      <c r="D1150" s="17">
        <v>4487</v>
      </c>
      <c r="E1150" s="40">
        <v>8</v>
      </c>
      <c r="F1150" s="50">
        <v>178.292845999554</v>
      </c>
    </row>
    <row r="1151" spans="1:6" x14ac:dyDescent="0.3">
      <c r="A1151" s="8" t="s">
        <v>2428</v>
      </c>
      <c r="B1151" s="11" t="s">
        <v>2429</v>
      </c>
      <c r="C1151" s="43" t="s">
        <v>2376</v>
      </c>
      <c r="D1151" s="17">
        <v>3536</v>
      </c>
      <c r="E1151" s="40">
        <v>9</v>
      </c>
      <c r="F1151" s="50">
        <v>254.52488687782801</v>
      </c>
    </row>
    <row r="1152" spans="1:6" x14ac:dyDescent="0.3">
      <c r="A1152" s="8" t="s">
        <v>2430</v>
      </c>
      <c r="B1152" s="11" t="s">
        <v>2431</v>
      </c>
      <c r="C1152" s="43" t="s">
        <v>2376</v>
      </c>
      <c r="D1152" s="17">
        <v>2734</v>
      </c>
      <c r="E1152" s="40">
        <v>11</v>
      </c>
      <c r="F1152" s="50">
        <v>402.34089246525201</v>
      </c>
    </row>
    <row r="1153" spans="1:6" x14ac:dyDescent="0.3">
      <c r="A1153" s="8" t="s">
        <v>2432</v>
      </c>
      <c r="B1153" s="11" t="s">
        <v>2433</v>
      </c>
      <c r="C1153" s="43" t="s">
        <v>2376</v>
      </c>
      <c r="D1153" s="17">
        <v>2754</v>
      </c>
      <c r="E1153" s="40">
        <v>9</v>
      </c>
      <c r="F1153" s="50">
        <v>326.79738562091501</v>
      </c>
    </row>
    <row r="1154" spans="1:6" x14ac:dyDescent="0.3">
      <c r="A1154" s="8" t="s">
        <v>2434</v>
      </c>
      <c r="B1154" s="11" t="s">
        <v>2435</v>
      </c>
      <c r="C1154" s="43" t="s">
        <v>2376</v>
      </c>
      <c r="D1154" s="17">
        <v>4167</v>
      </c>
      <c r="E1154" s="40">
        <v>35</v>
      </c>
      <c r="F1154" s="50">
        <v>839.93280537556996</v>
      </c>
    </row>
    <row r="1155" spans="1:6" x14ac:dyDescent="0.3">
      <c r="A1155" s="8" t="s">
        <v>2436</v>
      </c>
      <c r="B1155" s="11" t="s">
        <v>2437</v>
      </c>
      <c r="C1155" s="43" t="s">
        <v>2376</v>
      </c>
      <c r="D1155" s="17">
        <v>3613</v>
      </c>
      <c r="E1155" s="40">
        <v>10</v>
      </c>
      <c r="F1155" s="50">
        <v>276.77830058123402</v>
      </c>
    </row>
    <row r="1156" spans="1:6" x14ac:dyDescent="0.3">
      <c r="A1156" s="8" t="s">
        <v>2438</v>
      </c>
      <c r="B1156" s="11" t="s">
        <v>2439</v>
      </c>
      <c r="C1156" s="43" t="s">
        <v>2376</v>
      </c>
      <c r="D1156" s="17">
        <v>2062</v>
      </c>
      <c r="E1156" s="40">
        <v>8</v>
      </c>
      <c r="F1156" s="50">
        <v>387.972841901067</v>
      </c>
    </row>
    <row r="1157" spans="1:6" x14ac:dyDescent="0.3">
      <c r="A1157" s="8" t="s">
        <v>2440</v>
      </c>
      <c r="B1157" s="11" t="s">
        <v>2441</v>
      </c>
      <c r="C1157" s="43" t="s">
        <v>2376</v>
      </c>
      <c r="D1157" s="17">
        <v>2705</v>
      </c>
      <c r="E1157" s="40">
        <v>6</v>
      </c>
      <c r="F1157" s="50">
        <v>221.81146025877999</v>
      </c>
    </row>
    <row r="1158" spans="1:6" x14ac:dyDescent="0.3">
      <c r="A1158" s="8" t="s">
        <v>2442</v>
      </c>
      <c r="B1158" s="11" t="s">
        <v>2443</v>
      </c>
      <c r="C1158" s="43" t="s">
        <v>2376</v>
      </c>
      <c r="D1158" s="17">
        <v>7004</v>
      </c>
      <c r="E1158" s="40">
        <v>18</v>
      </c>
      <c r="F1158" s="50">
        <v>256.99600228440897</v>
      </c>
    </row>
    <row r="1159" spans="1:6" x14ac:dyDescent="0.3">
      <c r="A1159" s="8" t="s">
        <v>2444</v>
      </c>
      <c r="B1159" s="11" t="s">
        <v>2445</v>
      </c>
      <c r="C1159" s="43" t="s">
        <v>2376</v>
      </c>
      <c r="D1159" s="17">
        <v>4004</v>
      </c>
      <c r="E1159" s="40">
        <v>8</v>
      </c>
      <c r="F1159" s="50">
        <v>199.80019980020001</v>
      </c>
    </row>
    <row r="1160" spans="1:6" x14ac:dyDescent="0.3">
      <c r="A1160" s="8" t="s">
        <v>2446</v>
      </c>
      <c r="B1160" s="11" t="s">
        <v>2447</v>
      </c>
      <c r="C1160" s="43" t="s">
        <v>2376</v>
      </c>
      <c r="D1160" s="17">
        <v>4062</v>
      </c>
      <c r="E1160" s="40">
        <v>17</v>
      </c>
      <c r="F1160" s="50">
        <v>418.51304775972397</v>
      </c>
    </row>
    <row r="1161" spans="1:6" x14ac:dyDescent="0.3">
      <c r="A1161" s="8" t="s">
        <v>2448</v>
      </c>
      <c r="B1161" s="11" t="s">
        <v>2449</v>
      </c>
      <c r="C1161" s="43" t="s">
        <v>2376</v>
      </c>
      <c r="D1161" s="17">
        <v>3747</v>
      </c>
      <c r="E1161" s="40">
        <v>14</v>
      </c>
      <c r="F1161" s="50">
        <v>373.63223912463297</v>
      </c>
    </row>
    <row r="1162" spans="1:6" x14ac:dyDescent="0.3">
      <c r="A1162" s="8" t="s">
        <v>2450</v>
      </c>
      <c r="B1162" s="11" t="s">
        <v>2451</v>
      </c>
      <c r="C1162" s="43" t="s">
        <v>2376</v>
      </c>
      <c r="D1162" s="17">
        <v>4289</v>
      </c>
      <c r="E1162" s="40">
        <v>20</v>
      </c>
      <c r="F1162" s="50">
        <v>466.309162975052</v>
      </c>
    </row>
    <row r="1163" spans="1:6" x14ac:dyDescent="0.3">
      <c r="A1163" s="8" t="s">
        <v>2452</v>
      </c>
      <c r="B1163" s="11" t="s">
        <v>2453</v>
      </c>
      <c r="C1163" s="43" t="s">
        <v>2376</v>
      </c>
      <c r="D1163" s="17">
        <v>3235</v>
      </c>
      <c r="E1163" s="40">
        <v>10</v>
      </c>
      <c r="F1163" s="50">
        <v>309.119010819165</v>
      </c>
    </row>
    <row r="1164" spans="1:6" x14ac:dyDescent="0.3">
      <c r="A1164" s="8" t="s">
        <v>2454</v>
      </c>
      <c r="B1164" s="11" t="s">
        <v>2455</v>
      </c>
      <c r="C1164" s="43" t="s">
        <v>2376</v>
      </c>
      <c r="D1164" s="17">
        <v>2896</v>
      </c>
      <c r="E1164" s="40">
        <v>10</v>
      </c>
      <c r="F1164" s="50">
        <v>345.303867403315</v>
      </c>
    </row>
    <row r="1165" spans="1:6" x14ac:dyDescent="0.3">
      <c r="A1165" s="8" t="s">
        <v>2456</v>
      </c>
      <c r="B1165" s="11" t="s">
        <v>2457</v>
      </c>
      <c r="C1165" s="43" t="s">
        <v>2376</v>
      </c>
      <c r="D1165" s="17">
        <v>4837</v>
      </c>
      <c r="E1165" s="40">
        <v>9</v>
      </c>
      <c r="F1165" s="50">
        <v>186.06574322927401</v>
      </c>
    </row>
    <row r="1166" spans="1:6" x14ac:dyDescent="0.3">
      <c r="A1166" s="8" t="s">
        <v>2458</v>
      </c>
      <c r="B1166" s="11" t="s">
        <v>2459</v>
      </c>
      <c r="C1166" s="43" t="s">
        <v>2376</v>
      </c>
      <c r="D1166" s="17">
        <v>4505</v>
      </c>
      <c r="E1166" s="40">
        <v>19</v>
      </c>
      <c r="F1166" s="50">
        <v>421.753607103219</v>
      </c>
    </row>
    <row r="1167" spans="1:6" x14ac:dyDescent="0.3">
      <c r="A1167" s="8" t="s">
        <v>2460</v>
      </c>
      <c r="B1167" s="11" t="s">
        <v>2461</v>
      </c>
      <c r="C1167" s="43" t="s">
        <v>2376</v>
      </c>
      <c r="D1167" s="17">
        <v>3709</v>
      </c>
      <c r="E1167" s="40">
        <v>41</v>
      </c>
      <c r="F1167" s="50">
        <v>1105.4192504718301</v>
      </c>
    </row>
    <row r="1168" spans="1:6" x14ac:dyDescent="0.3">
      <c r="A1168" s="8" t="s">
        <v>2462</v>
      </c>
      <c r="B1168" s="11" t="s">
        <v>2463</v>
      </c>
      <c r="C1168" s="43" t="s">
        <v>2376</v>
      </c>
      <c r="D1168" s="17">
        <v>3973</v>
      </c>
      <c r="E1168" s="40">
        <v>11</v>
      </c>
      <c r="F1168" s="50">
        <v>276.86886483765397</v>
      </c>
    </row>
    <row r="1169" spans="1:6" x14ac:dyDescent="0.3">
      <c r="A1169" s="8" t="s">
        <v>2464</v>
      </c>
      <c r="B1169" s="11" t="s">
        <v>2465</v>
      </c>
      <c r="C1169" s="43" t="s">
        <v>2376</v>
      </c>
      <c r="D1169" s="17">
        <v>3421</v>
      </c>
      <c r="E1169" s="40">
        <v>8</v>
      </c>
      <c r="F1169" s="50">
        <v>233.84975153463901</v>
      </c>
    </row>
    <row r="1170" spans="1:6" x14ac:dyDescent="0.3">
      <c r="A1170" s="10" t="s">
        <v>2466</v>
      </c>
      <c r="B1170" s="11" t="s">
        <v>2467</v>
      </c>
      <c r="C1170" s="43" t="s">
        <v>2376</v>
      </c>
      <c r="D1170" s="17">
        <v>3103</v>
      </c>
      <c r="E1170" s="38">
        <v>11</v>
      </c>
      <c r="F1170" s="49">
        <v>354.49564937157601</v>
      </c>
    </row>
    <row r="1171" spans="1:6" x14ac:dyDescent="0.3">
      <c r="A1171" s="8" t="s">
        <v>2468</v>
      </c>
      <c r="B1171" s="11" t="s">
        <v>2469</v>
      </c>
      <c r="C1171" s="43" t="s">
        <v>2376</v>
      </c>
      <c r="D1171" s="17">
        <v>6658</v>
      </c>
      <c r="E1171" s="40">
        <v>37</v>
      </c>
      <c r="F1171" s="50">
        <v>555.72243917092203</v>
      </c>
    </row>
    <row r="1172" spans="1:6" x14ac:dyDescent="0.3">
      <c r="A1172" s="10" t="s">
        <v>2470</v>
      </c>
      <c r="B1172" s="11" t="s">
        <v>2471</v>
      </c>
      <c r="C1172" s="43" t="s">
        <v>2376</v>
      </c>
      <c r="D1172" s="17">
        <v>8215</v>
      </c>
      <c r="E1172" s="38">
        <v>12</v>
      </c>
      <c r="F1172" s="49">
        <v>146.07425441266</v>
      </c>
    </row>
    <row r="1173" spans="1:6" x14ac:dyDescent="0.3">
      <c r="A1173" s="8" t="s">
        <v>2472</v>
      </c>
      <c r="B1173" s="11" t="s">
        <v>2473</v>
      </c>
      <c r="C1173" s="43" t="s">
        <v>2376</v>
      </c>
      <c r="D1173" s="17">
        <v>6260</v>
      </c>
      <c r="E1173" s="40">
        <v>16</v>
      </c>
      <c r="F1173" s="50">
        <v>255.59105431309899</v>
      </c>
    </row>
    <row r="1174" spans="1:6" x14ac:dyDescent="0.3">
      <c r="A1174" s="8" t="s">
        <v>2474</v>
      </c>
      <c r="B1174" s="11" t="s">
        <v>2475</v>
      </c>
      <c r="C1174" s="43" t="s">
        <v>2376</v>
      </c>
      <c r="D1174" s="17">
        <v>4073</v>
      </c>
      <c r="E1174" s="40">
        <v>18</v>
      </c>
      <c r="F1174" s="50">
        <v>441.93469187331198</v>
      </c>
    </row>
    <row r="1175" spans="1:6" x14ac:dyDescent="0.3">
      <c r="A1175" s="8" t="s">
        <v>2476</v>
      </c>
      <c r="B1175" s="11" t="s">
        <v>2477</v>
      </c>
      <c r="C1175" s="43" t="s">
        <v>2376</v>
      </c>
      <c r="D1175" s="17">
        <v>4455</v>
      </c>
      <c r="E1175" s="40">
        <v>18</v>
      </c>
      <c r="F1175" s="50">
        <v>404.04040404040398</v>
      </c>
    </row>
    <row r="1176" spans="1:6" x14ac:dyDescent="0.3">
      <c r="A1176" s="8" t="s">
        <v>2478</v>
      </c>
      <c r="B1176" s="11" t="s">
        <v>2479</v>
      </c>
      <c r="C1176" s="43" t="s">
        <v>2376</v>
      </c>
      <c r="D1176" s="17">
        <v>3717</v>
      </c>
      <c r="E1176" s="40">
        <v>10</v>
      </c>
      <c r="F1176" s="50">
        <v>269.03416733925201</v>
      </c>
    </row>
    <row r="1177" spans="1:6" x14ac:dyDescent="0.3">
      <c r="A1177" s="8" t="s">
        <v>2480</v>
      </c>
      <c r="B1177" s="11" t="s">
        <v>2481</v>
      </c>
      <c r="C1177" s="43" t="s">
        <v>2376</v>
      </c>
      <c r="D1177" s="17">
        <v>5613</v>
      </c>
      <c r="E1177" s="40">
        <v>20</v>
      </c>
      <c r="F1177" s="50">
        <v>356.31569570639601</v>
      </c>
    </row>
    <row r="1178" spans="1:6" x14ac:dyDescent="0.3">
      <c r="A1178" s="8" t="s">
        <v>2482</v>
      </c>
      <c r="B1178" s="11" t="s">
        <v>2483</v>
      </c>
      <c r="C1178" s="43" t="s">
        <v>2376</v>
      </c>
      <c r="D1178" s="17">
        <v>3546</v>
      </c>
      <c r="E1178" s="40">
        <v>12</v>
      </c>
      <c r="F1178" s="50">
        <v>338.40947546531299</v>
      </c>
    </row>
    <row r="1179" spans="1:6" x14ac:dyDescent="0.3">
      <c r="A1179" s="8" t="s">
        <v>2484</v>
      </c>
      <c r="B1179" s="11" t="s">
        <v>2485</v>
      </c>
      <c r="C1179" s="43" t="s">
        <v>2376</v>
      </c>
      <c r="D1179" s="17">
        <v>3480</v>
      </c>
      <c r="E1179" s="40">
        <v>37</v>
      </c>
      <c r="F1179" s="50">
        <v>1063.2183908045999</v>
      </c>
    </row>
    <row r="1180" spans="1:6" x14ac:dyDescent="0.3">
      <c r="A1180" s="8" t="s">
        <v>2486</v>
      </c>
      <c r="B1180" s="11" t="s">
        <v>2487</v>
      </c>
      <c r="C1180" s="43" t="s">
        <v>2376</v>
      </c>
      <c r="D1180" s="17">
        <v>3363</v>
      </c>
      <c r="E1180" s="40">
        <v>23</v>
      </c>
      <c r="F1180" s="50">
        <v>683.913172762415</v>
      </c>
    </row>
    <row r="1181" spans="1:6" x14ac:dyDescent="0.3">
      <c r="A1181" s="8" t="s">
        <v>2488</v>
      </c>
      <c r="B1181" s="11" t="s">
        <v>2489</v>
      </c>
      <c r="C1181" s="43" t="s">
        <v>2376</v>
      </c>
      <c r="D1181" s="17">
        <v>2956</v>
      </c>
      <c r="E1181" s="40">
        <v>8</v>
      </c>
      <c r="F1181" s="50">
        <v>270.63599458727998</v>
      </c>
    </row>
    <row r="1182" spans="1:6" x14ac:dyDescent="0.3">
      <c r="A1182" s="8" t="s">
        <v>2490</v>
      </c>
      <c r="B1182" s="11" t="s">
        <v>2491</v>
      </c>
      <c r="C1182" s="43" t="s">
        <v>2376</v>
      </c>
      <c r="D1182" s="17">
        <v>2798</v>
      </c>
      <c r="E1182" s="40">
        <v>15</v>
      </c>
      <c r="F1182" s="50">
        <v>536.09721229449599</v>
      </c>
    </row>
    <row r="1183" spans="1:6" x14ac:dyDescent="0.3">
      <c r="A1183" s="8" t="s">
        <v>2492</v>
      </c>
      <c r="B1183" s="11" t="s">
        <v>2493</v>
      </c>
      <c r="C1183" s="43" t="s">
        <v>2376</v>
      </c>
      <c r="D1183" s="17">
        <v>3754</v>
      </c>
      <c r="E1183" s="40">
        <v>6</v>
      </c>
      <c r="F1183" s="50">
        <v>159.82951518380401</v>
      </c>
    </row>
    <row r="1184" spans="1:6" x14ac:dyDescent="0.3">
      <c r="A1184" s="8" t="s">
        <v>2494</v>
      </c>
      <c r="B1184" s="11" t="s">
        <v>2495</v>
      </c>
      <c r="C1184" s="43" t="s">
        <v>2376</v>
      </c>
      <c r="D1184" s="17">
        <v>4313</v>
      </c>
      <c r="E1184" s="40">
        <v>18</v>
      </c>
      <c r="F1184" s="50">
        <v>417.34291676327399</v>
      </c>
    </row>
    <row r="1185" spans="1:6" x14ac:dyDescent="0.3">
      <c r="A1185" s="8" t="s">
        <v>2496</v>
      </c>
      <c r="B1185" s="11" t="s">
        <v>2497</v>
      </c>
      <c r="C1185" s="43" t="s">
        <v>2376</v>
      </c>
      <c r="D1185" s="17">
        <v>4520</v>
      </c>
      <c r="E1185" s="40">
        <v>14</v>
      </c>
      <c r="F1185" s="50">
        <v>309.734513274336</v>
      </c>
    </row>
    <row r="1186" spans="1:6" x14ac:dyDescent="0.3">
      <c r="A1186" s="8" t="s">
        <v>2498</v>
      </c>
      <c r="B1186" s="11" t="s">
        <v>2499</v>
      </c>
      <c r="C1186" s="43" t="s">
        <v>2376</v>
      </c>
      <c r="D1186" s="17">
        <v>7993</v>
      </c>
      <c r="E1186" s="40">
        <v>43</v>
      </c>
      <c r="F1186" s="50">
        <v>537.970724383836</v>
      </c>
    </row>
    <row r="1187" spans="1:6" x14ac:dyDescent="0.3">
      <c r="A1187" s="8" t="s">
        <v>2500</v>
      </c>
      <c r="B1187" s="11" t="s">
        <v>2501</v>
      </c>
      <c r="C1187" s="43" t="s">
        <v>2376</v>
      </c>
      <c r="D1187" s="17">
        <v>3484</v>
      </c>
      <c r="E1187" s="40">
        <v>6</v>
      </c>
      <c r="F1187" s="50">
        <v>172.21584385763501</v>
      </c>
    </row>
    <row r="1188" spans="1:6" x14ac:dyDescent="0.3">
      <c r="A1188" s="10" t="s">
        <v>2502</v>
      </c>
      <c r="B1188" s="11" t="s">
        <v>2503</v>
      </c>
      <c r="C1188" s="43" t="s">
        <v>2376</v>
      </c>
      <c r="D1188" s="17">
        <v>3712</v>
      </c>
      <c r="E1188" s="39">
        <v>22</v>
      </c>
      <c r="F1188" s="49">
        <v>592.67241379310303</v>
      </c>
    </row>
    <row r="1189" spans="1:6" x14ac:dyDescent="0.3">
      <c r="A1189" s="8" t="s">
        <v>2504</v>
      </c>
      <c r="B1189" s="11" t="s">
        <v>2505</v>
      </c>
      <c r="C1189" s="43" t="s">
        <v>2376</v>
      </c>
      <c r="D1189" s="17">
        <v>4107</v>
      </c>
      <c r="E1189" s="40">
        <v>18</v>
      </c>
      <c r="F1189" s="50">
        <v>438.27611395179002</v>
      </c>
    </row>
    <row r="1190" spans="1:6" x14ac:dyDescent="0.3">
      <c r="A1190" s="8" t="s">
        <v>2506</v>
      </c>
      <c r="B1190" s="11" t="s">
        <v>2507</v>
      </c>
      <c r="C1190" s="43" t="s">
        <v>2376</v>
      </c>
      <c r="D1190" s="17">
        <v>4799</v>
      </c>
      <c r="E1190" s="40">
        <v>8</v>
      </c>
      <c r="F1190" s="50">
        <v>166.701396124193</v>
      </c>
    </row>
    <row r="1191" spans="1:6" x14ac:dyDescent="0.3">
      <c r="A1191" s="8" t="s">
        <v>2508</v>
      </c>
      <c r="B1191" s="11" t="s">
        <v>2509</v>
      </c>
      <c r="C1191" s="43" t="s">
        <v>2376</v>
      </c>
      <c r="D1191" s="17">
        <v>4373</v>
      </c>
      <c r="E1191" s="40">
        <v>13</v>
      </c>
      <c r="F1191" s="50">
        <v>297.27875600274399</v>
      </c>
    </row>
    <row r="1192" spans="1:6" x14ac:dyDescent="0.3">
      <c r="A1192" s="8" t="s">
        <v>2510</v>
      </c>
      <c r="B1192" s="11" t="s">
        <v>2511</v>
      </c>
      <c r="C1192" s="43" t="s">
        <v>2376</v>
      </c>
      <c r="D1192" s="17">
        <v>3037</v>
      </c>
      <c r="E1192" s="40">
        <v>11</v>
      </c>
      <c r="F1192" s="50">
        <v>362.19953901876897</v>
      </c>
    </row>
    <row r="1193" spans="1:6" x14ac:dyDescent="0.3">
      <c r="A1193" s="8" t="s">
        <v>2512</v>
      </c>
      <c r="B1193" s="11" t="s">
        <v>2513</v>
      </c>
      <c r="C1193" s="43" t="s">
        <v>2376</v>
      </c>
      <c r="D1193" s="17">
        <v>2951</v>
      </c>
      <c r="E1193" s="40">
        <v>11</v>
      </c>
      <c r="F1193" s="50">
        <v>372.754998305659</v>
      </c>
    </row>
    <row r="1194" spans="1:6" x14ac:dyDescent="0.3">
      <c r="A1194" s="8" t="s">
        <v>2514</v>
      </c>
      <c r="B1194" s="11" t="s">
        <v>2515</v>
      </c>
      <c r="C1194" s="43" t="s">
        <v>2376</v>
      </c>
      <c r="D1194" s="17">
        <v>2606</v>
      </c>
      <c r="E1194" s="40">
        <v>2</v>
      </c>
      <c r="F1194" s="50">
        <v>76.7459708365311</v>
      </c>
    </row>
    <row r="1195" spans="1:6" x14ac:dyDescent="0.3">
      <c r="A1195" s="8" t="s">
        <v>2516</v>
      </c>
      <c r="B1195" s="11" t="s">
        <v>2517</v>
      </c>
      <c r="C1195" s="43" t="s">
        <v>2376</v>
      </c>
      <c r="D1195" s="17">
        <v>3939</v>
      </c>
      <c r="E1195" s="40">
        <v>5</v>
      </c>
      <c r="F1195" s="50">
        <v>126.93577050012701</v>
      </c>
    </row>
    <row r="1196" spans="1:6" x14ac:dyDescent="0.3">
      <c r="A1196" s="8" t="s">
        <v>2518</v>
      </c>
      <c r="B1196" s="11" t="s">
        <v>2519</v>
      </c>
      <c r="C1196" s="43" t="s">
        <v>2376</v>
      </c>
      <c r="D1196" s="17">
        <v>4246</v>
      </c>
      <c r="E1196" s="40">
        <v>4</v>
      </c>
      <c r="F1196" s="50">
        <v>94.206311822892104</v>
      </c>
    </row>
    <row r="1197" spans="1:6" x14ac:dyDescent="0.3">
      <c r="A1197" s="8" t="s">
        <v>2520</v>
      </c>
      <c r="B1197" s="11" t="s">
        <v>2521</v>
      </c>
      <c r="C1197" s="43" t="s">
        <v>2376</v>
      </c>
      <c r="D1197" s="17">
        <v>3724</v>
      </c>
      <c r="E1197" s="40">
        <v>17</v>
      </c>
      <c r="F1197" s="50">
        <v>456.49838882921603</v>
      </c>
    </row>
    <row r="1198" spans="1:6" x14ac:dyDescent="0.3">
      <c r="A1198" s="8" t="s">
        <v>2522</v>
      </c>
      <c r="B1198" s="11" t="s">
        <v>2523</v>
      </c>
      <c r="C1198" s="43" t="s">
        <v>2376</v>
      </c>
      <c r="D1198" s="17">
        <v>2649</v>
      </c>
      <c r="E1198" s="40">
        <v>5</v>
      </c>
      <c r="F1198" s="50">
        <v>188.75047187618</v>
      </c>
    </row>
    <row r="1199" spans="1:6" x14ac:dyDescent="0.3">
      <c r="A1199" s="10" t="s">
        <v>2524</v>
      </c>
      <c r="B1199" s="11" t="s">
        <v>2525</v>
      </c>
      <c r="C1199" s="43" t="s">
        <v>2376</v>
      </c>
      <c r="D1199" s="17">
        <v>5304</v>
      </c>
      <c r="E1199" s="38">
        <v>32</v>
      </c>
      <c r="F1199" s="47">
        <v>603.31825037707404</v>
      </c>
    </row>
    <row r="1200" spans="1:6" x14ac:dyDescent="0.3">
      <c r="A1200" s="8" t="s">
        <v>2526</v>
      </c>
      <c r="B1200" s="11" t="s">
        <v>2527</v>
      </c>
      <c r="C1200" s="43" t="s">
        <v>2376</v>
      </c>
      <c r="D1200" s="17">
        <v>3992</v>
      </c>
      <c r="E1200" s="40">
        <v>32</v>
      </c>
      <c r="F1200" s="50">
        <v>801.60320641282601</v>
      </c>
    </row>
    <row r="1201" spans="1:6" x14ac:dyDescent="0.3">
      <c r="A1201" s="8" t="s">
        <v>2528</v>
      </c>
      <c r="B1201" s="11" t="s">
        <v>2529</v>
      </c>
      <c r="C1201" s="43" t="s">
        <v>2376</v>
      </c>
      <c r="D1201" s="17">
        <v>3031</v>
      </c>
      <c r="E1201" s="40">
        <v>11</v>
      </c>
      <c r="F1201" s="50">
        <v>362.91652919828402</v>
      </c>
    </row>
    <row r="1202" spans="1:6" x14ac:dyDescent="0.3">
      <c r="A1202" s="10" t="s">
        <v>2530</v>
      </c>
      <c r="B1202" s="11" t="s">
        <v>2531</v>
      </c>
      <c r="C1202" s="43" t="s">
        <v>2376</v>
      </c>
      <c r="D1202" s="17">
        <v>4066</v>
      </c>
      <c r="E1202" s="39">
        <v>7</v>
      </c>
      <c r="F1202" s="49">
        <v>172.159370388588</v>
      </c>
    </row>
    <row r="1203" spans="1:6" x14ac:dyDescent="0.3">
      <c r="A1203" s="8" t="s">
        <v>2532</v>
      </c>
      <c r="B1203" s="11" t="s">
        <v>2533</v>
      </c>
      <c r="C1203" s="43" t="s">
        <v>2376</v>
      </c>
      <c r="D1203" s="17">
        <v>3465</v>
      </c>
      <c r="E1203" s="40">
        <v>19</v>
      </c>
      <c r="F1203" s="50">
        <v>548.34054834054803</v>
      </c>
    </row>
    <row r="1204" spans="1:6" x14ac:dyDescent="0.3">
      <c r="A1204" s="8" t="s">
        <v>2534</v>
      </c>
      <c r="B1204" s="11" t="s">
        <v>2535</v>
      </c>
      <c r="C1204" s="43" t="s">
        <v>2376</v>
      </c>
      <c r="D1204" s="17">
        <v>3554</v>
      </c>
      <c r="E1204" s="40">
        <v>15</v>
      </c>
      <c r="F1204" s="50">
        <v>422.05965109735502</v>
      </c>
    </row>
    <row r="1205" spans="1:6" x14ac:dyDescent="0.3">
      <c r="A1205" s="10" t="s">
        <v>2536</v>
      </c>
      <c r="B1205" s="11" t="s">
        <v>2537</v>
      </c>
      <c r="C1205" s="43" t="s">
        <v>2376</v>
      </c>
      <c r="D1205" s="17">
        <v>3872</v>
      </c>
      <c r="E1205" s="39">
        <v>4</v>
      </c>
      <c r="F1205" s="49">
        <v>103.305785123967</v>
      </c>
    </row>
    <row r="1206" spans="1:6" x14ac:dyDescent="0.3">
      <c r="A1206" s="8" t="s">
        <v>2538</v>
      </c>
      <c r="B1206" s="11" t="s">
        <v>2539</v>
      </c>
      <c r="C1206" s="43" t="s">
        <v>2540</v>
      </c>
      <c r="D1206" s="17">
        <v>5577</v>
      </c>
      <c r="E1206" s="40">
        <v>19</v>
      </c>
      <c r="F1206" s="50">
        <v>340.684956069571</v>
      </c>
    </row>
    <row r="1207" spans="1:6" x14ac:dyDescent="0.3">
      <c r="A1207" s="10" t="s">
        <v>2541</v>
      </c>
      <c r="B1207" s="11" t="s">
        <v>2542</v>
      </c>
      <c r="C1207" s="43" t="s">
        <v>2540</v>
      </c>
      <c r="D1207" s="17">
        <v>4427</v>
      </c>
      <c r="E1207" s="39">
        <v>9</v>
      </c>
      <c r="F1207" s="49">
        <v>203.29794443189499</v>
      </c>
    </row>
    <row r="1208" spans="1:6" x14ac:dyDescent="0.3">
      <c r="A1208" s="8" t="s">
        <v>2543</v>
      </c>
      <c r="B1208" s="11" t="s">
        <v>2544</v>
      </c>
      <c r="C1208" s="43" t="s">
        <v>2540</v>
      </c>
      <c r="D1208" s="17">
        <v>3192</v>
      </c>
      <c r="E1208" s="40">
        <v>2</v>
      </c>
      <c r="F1208" s="50">
        <v>62.656641604009998</v>
      </c>
    </row>
    <row r="1209" spans="1:6" x14ac:dyDescent="0.3">
      <c r="A1209" s="8" t="s">
        <v>2545</v>
      </c>
      <c r="B1209" s="11" t="s">
        <v>2546</v>
      </c>
      <c r="C1209" s="43" t="s">
        <v>2540</v>
      </c>
      <c r="D1209" s="17">
        <v>3848</v>
      </c>
      <c r="E1209" s="40">
        <v>10</v>
      </c>
      <c r="F1209" s="50">
        <v>259.87525987525999</v>
      </c>
    </row>
    <row r="1210" spans="1:6" x14ac:dyDescent="0.3">
      <c r="A1210" s="8" t="s">
        <v>2547</v>
      </c>
      <c r="B1210" s="11" t="s">
        <v>2548</v>
      </c>
      <c r="C1210" s="43" t="s">
        <v>2540</v>
      </c>
      <c r="D1210" s="17">
        <v>3153</v>
      </c>
      <c r="E1210" s="40">
        <v>6</v>
      </c>
      <c r="F1210" s="50">
        <v>190.29495718363501</v>
      </c>
    </row>
    <row r="1211" spans="1:6" x14ac:dyDescent="0.3">
      <c r="A1211" s="8" t="s">
        <v>2549</v>
      </c>
      <c r="B1211" s="11" t="s">
        <v>2550</v>
      </c>
      <c r="C1211" s="43" t="s">
        <v>2540</v>
      </c>
      <c r="D1211" s="17">
        <v>2722</v>
      </c>
      <c r="E1211" s="40">
        <v>9</v>
      </c>
      <c r="F1211" s="50">
        <v>330.63923585598798</v>
      </c>
    </row>
    <row r="1212" spans="1:6" x14ac:dyDescent="0.3">
      <c r="A1212" s="8" t="s">
        <v>2551</v>
      </c>
      <c r="B1212" s="11" t="s">
        <v>2552</v>
      </c>
      <c r="C1212" s="43" t="s">
        <v>2540</v>
      </c>
      <c r="D1212" s="17">
        <v>2846</v>
      </c>
      <c r="E1212" s="40">
        <v>11</v>
      </c>
      <c r="F1212" s="50">
        <v>386.507378777231</v>
      </c>
    </row>
    <row r="1213" spans="1:6" x14ac:dyDescent="0.3">
      <c r="A1213" s="8" t="s">
        <v>2553</v>
      </c>
      <c r="B1213" s="11" t="s">
        <v>2554</v>
      </c>
      <c r="C1213" s="43" t="s">
        <v>2540</v>
      </c>
      <c r="D1213" s="17">
        <v>3362</v>
      </c>
      <c r="E1213" s="40">
        <v>28</v>
      </c>
      <c r="F1213" s="50">
        <v>832.83759666865001</v>
      </c>
    </row>
    <row r="1214" spans="1:6" x14ac:dyDescent="0.3">
      <c r="A1214" s="10" t="s">
        <v>2555</v>
      </c>
      <c r="B1214" s="11" t="s">
        <v>2556</v>
      </c>
      <c r="C1214" s="43" t="s">
        <v>2540</v>
      </c>
      <c r="D1214" s="17">
        <v>3392</v>
      </c>
      <c r="E1214" s="38">
        <v>6</v>
      </c>
      <c r="F1214" s="47">
        <v>176.88679245283001</v>
      </c>
    </row>
    <row r="1215" spans="1:6" x14ac:dyDescent="0.3">
      <c r="A1215" s="8" t="s">
        <v>2557</v>
      </c>
      <c r="B1215" s="11" t="s">
        <v>2558</v>
      </c>
      <c r="C1215" s="43" t="s">
        <v>2540</v>
      </c>
      <c r="D1215" s="17">
        <v>5370</v>
      </c>
      <c r="E1215" s="40">
        <v>13</v>
      </c>
      <c r="F1215" s="50">
        <v>242.085661080074</v>
      </c>
    </row>
    <row r="1216" spans="1:6" x14ac:dyDescent="0.3">
      <c r="A1216" s="8" t="s">
        <v>2559</v>
      </c>
      <c r="B1216" s="11" t="s">
        <v>2560</v>
      </c>
      <c r="C1216" s="43" t="s">
        <v>2540</v>
      </c>
      <c r="D1216" s="17">
        <v>4113</v>
      </c>
      <c r="E1216" s="40">
        <v>10</v>
      </c>
      <c r="F1216" s="50">
        <v>243.13153415998099</v>
      </c>
    </row>
    <row r="1217" spans="1:6" x14ac:dyDescent="0.3">
      <c r="A1217" s="8" t="s">
        <v>2561</v>
      </c>
      <c r="B1217" s="11" t="s">
        <v>2562</v>
      </c>
      <c r="C1217" s="43" t="s">
        <v>2540</v>
      </c>
      <c r="D1217" s="17">
        <v>4238</v>
      </c>
      <c r="E1217" s="40">
        <v>25</v>
      </c>
      <c r="F1217" s="50">
        <v>589.90089664936295</v>
      </c>
    </row>
    <row r="1218" spans="1:6" x14ac:dyDescent="0.3">
      <c r="A1218" s="8" t="s">
        <v>2563</v>
      </c>
      <c r="B1218" s="11" t="s">
        <v>2564</v>
      </c>
      <c r="C1218" s="43" t="s">
        <v>2540</v>
      </c>
      <c r="D1218" s="17">
        <v>2510</v>
      </c>
      <c r="E1218" s="40">
        <v>5</v>
      </c>
      <c r="F1218" s="50">
        <v>199.203187250996</v>
      </c>
    </row>
    <row r="1219" spans="1:6" x14ac:dyDescent="0.3">
      <c r="A1219" s="8" t="s">
        <v>2565</v>
      </c>
      <c r="B1219" s="11" t="s">
        <v>549</v>
      </c>
      <c r="C1219" s="43" t="s">
        <v>2540</v>
      </c>
      <c r="D1219" s="17">
        <v>3689</v>
      </c>
      <c r="E1219" s="40">
        <v>3</v>
      </c>
      <c r="F1219" s="50">
        <v>81.322851721333706</v>
      </c>
    </row>
    <row r="1220" spans="1:6" x14ac:dyDescent="0.3">
      <c r="A1220" s="8" t="s">
        <v>2566</v>
      </c>
      <c r="B1220" s="11" t="s">
        <v>2567</v>
      </c>
      <c r="C1220" s="43" t="s">
        <v>2540</v>
      </c>
      <c r="D1220" s="17">
        <v>3648</v>
      </c>
      <c r="E1220" s="40">
        <v>20</v>
      </c>
      <c r="F1220" s="50">
        <v>548.24561403508801</v>
      </c>
    </row>
    <row r="1221" spans="1:6" x14ac:dyDescent="0.3">
      <c r="A1221" s="8" t="s">
        <v>2568</v>
      </c>
      <c r="B1221" s="11" t="s">
        <v>2569</v>
      </c>
      <c r="C1221" s="43" t="s">
        <v>2540</v>
      </c>
      <c r="D1221" s="17">
        <v>3191</v>
      </c>
      <c r="E1221" s="40">
        <v>8</v>
      </c>
      <c r="F1221" s="50">
        <v>250.705108116578</v>
      </c>
    </row>
    <row r="1222" spans="1:6" x14ac:dyDescent="0.3">
      <c r="A1222" s="8" t="s">
        <v>2570</v>
      </c>
      <c r="B1222" s="11" t="s">
        <v>2571</v>
      </c>
      <c r="C1222" s="43" t="s">
        <v>2540</v>
      </c>
      <c r="D1222" s="17">
        <v>2841</v>
      </c>
      <c r="E1222" s="40">
        <v>3</v>
      </c>
      <c r="F1222" s="50">
        <v>105.596620908131</v>
      </c>
    </row>
    <row r="1223" spans="1:6" x14ac:dyDescent="0.3">
      <c r="A1223" s="8" t="s">
        <v>2572</v>
      </c>
      <c r="B1223" s="11" t="s">
        <v>2573</v>
      </c>
      <c r="C1223" s="43" t="s">
        <v>2540</v>
      </c>
      <c r="D1223" s="17">
        <v>7054</v>
      </c>
      <c r="E1223" s="40">
        <v>12</v>
      </c>
      <c r="F1223" s="50">
        <v>170.11624610150301</v>
      </c>
    </row>
    <row r="1224" spans="1:6" x14ac:dyDescent="0.3">
      <c r="A1224" s="8" t="s">
        <v>2574</v>
      </c>
      <c r="B1224" s="11" t="s">
        <v>2575</v>
      </c>
      <c r="C1224" s="43" t="s">
        <v>2540</v>
      </c>
      <c r="D1224" s="17">
        <v>2874</v>
      </c>
      <c r="E1224" s="40">
        <v>4</v>
      </c>
      <c r="F1224" s="50">
        <v>139.17884481558801</v>
      </c>
    </row>
    <row r="1225" spans="1:6" x14ac:dyDescent="0.3">
      <c r="A1225" s="8" t="s">
        <v>2576</v>
      </c>
      <c r="B1225" s="11" t="s">
        <v>2577</v>
      </c>
      <c r="C1225" s="43" t="s">
        <v>2540</v>
      </c>
      <c r="D1225" s="17">
        <v>5534</v>
      </c>
      <c r="E1225" s="40">
        <v>9</v>
      </c>
      <c r="F1225" s="50">
        <v>162.63100831225199</v>
      </c>
    </row>
    <row r="1226" spans="1:6" x14ac:dyDescent="0.3">
      <c r="A1226" s="8" t="s">
        <v>2578</v>
      </c>
      <c r="B1226" s="11" t="s">
        <v>2579</v>
      </c>
      <c r="C1226" s="43" t="s">
        <v>2540</v>
      </c>
      <c r="D1226" s="17">
        <v>4460</v>
      </c>
      <c r="E1226" s="40">
        <v>11</v>
      </c>
      <c r="F1226" s="50">
        <v>246.636771300448</v>
      </c>
    </row>
    <row r="1227" spans="1:6" x14ac:dyDescent="0.3">
      <c r="A1227" s="8" t="s">
        <v>2580</v>
      </c>
      <c r="B1227" s="11" t="s">
        <v>2581</v>
      </c>
      <c r="C1227" s="43" t="s">
        <v>2540</v>
      </c>
      <c r="D1227" s="17">
        <v>5237</v>
      </c>
      <c r="E1227" s="40">
        <v>7</v>
      </c>
      <c r="F1227" s="50">
        <v>133.66431162879499</v>
      </c>
    </row>
    <row r="1228" spans="1:6" x14ac:dyDescent="0.3">
      <c r="A1228" s="8" t="s">
        <v>2582</v>
      </c>
      <c r="B1228" s="11" t="s">
        <v>2583</v>
      </c>
      <c r="C1228" s="43" t="s">
        <v>2540</v>
      </c>
      <c r="D1228" s="17">
        <v>3661</v>
      </c>
      <c r="E1228" s="40">
        <v>11</v>
      </c>
      <c r="F1228" s="50">
        <v>300.46435400163898</v>
      </c>
    </row>
    <row r="1229" spans="1:6" x14ac:dyDescent="0.3">
      <c r="A1229" s="8" t="s">
        <v>2584</v>
      </c>
      <c r="B1229" s="11" t="s">
        <v>1614</v>
      </c>
      <c r="C1229" s="43" t="s">
        <v>2540</v>
      </c>
      <c r="D1229" s="17">
        <v>3141</v>
      </c>
      <c r="E1229" s="40">
        <v>3</v>
      </c>
      <c r="F1229" s="50">
        <v>95.510983763132799</v>
      </c>
    </row>
    <row r="1230" spans="1:6" x14ac:dyDescent="0.3">
      <c r="A1230" s="10" t="s">
        <v>2585</v>
      </c>
      <c r="B1230" s="11" t="s">
        <v>723</v>
      </c>
      <c r="C1230" s="43" t="s">
        <v>2586</v>
      </c>
      <c r="D1230" s="17">
        <v>3767</v>
      </c>
      <c r="E1230" s="40">
        <v>13</v>
      </c>
      <c r="F1230" s="50">
        <v>345.10220334483699</v>
      </c>
    </row>
    <row r="1231" spans="1:6" x14ac:dyDescent="0.3">
      <c r="A1231" s="8" t="s">
        <v>2587</v>
      </c>
      <c r="B1231" s="11" t="s">
        <v>726</v>
      </c>
      <c r="C1231" s="43" t="s">
        <v>2586</v>
      </c>
      <c r="D1231" s="17">
        <v>4616</v>
      </c>
      <c r="E1231" s="40">
        <v>37</v>
      </c>
      <c r="F1231" s="50">
        <v>801.55979202773005</v>
      </c>
    </row>
    <row r="1232" spans="1:6" x14ac:dyDescent="0.3">
      <c r="A1232" s="8" t="s">
        <v>2588</v>
      </c>
      <c r="B1232" s="11" t="s">
        <v>728</v>
      </c>
      <c r="C1232" s="43" t="s">
        <v>2586</v>
      </c>
      <c r="D1232" s="17">
        <v>5461</v>
      </c>
      <c r="E1232" s="40">
        <v>17</v>
      </c>
      <c r="F1232" s="50">
        <v>311.29829701519901</v>
      </c>
    </row>
    <row r="1233" spans="1:6" x14ac:dyDescent="0.3">
      <c r="A1233" s="8" t="s">
        <v>2589</v>
      </c>
      <c r="B1233" s="11" t="s">
        <v>730</v>
      </c>
      <c r="C1233" s="43" t="s">
        <v>2586</v>
      </c>
      <c r="D1233" s="17">
        <v>4481</v>
      </c>
      <c r="E1233" s="40">
        <v>24</v>
      </c>
      <c r="F1233" s="50">
        <v>535.59473331845595</v>
      </c>
    </row>
    <row r="1234" spans="1:6" x14ac:dyDescent="0.3">
      <c r="A1234" s="8" t="s">
        <v>2590</v>
      </c>
      <c r="B1234" s="11" t="s">
        <v>732</v>
      </c>
      <c r="C1234" s="43" t="s">
        <v>2586</v>
      </c>
      <c r="D1234" s="17">
        <v>3461</v>
      </c>
      <c r="E1234" s="40">
        <v>12</v>
      </c>
      <c r="F1234" s="50">
        <v>346.720600982375</v>
      </c>
    </row>
    <row r="1235" spans="1:6" x14ac:dyDescent="0.3">
      <c r="A1235" s="8" t="s">
        <v>2591</v>
      </c>
      <c r="B1235" s="11" t="s">
        <v>734</v>
      </c>
      <c r="C1235" s="43" t="s">
        <v>2586</v>
      </c>
      <c r="D1235" s="17">
        <v>5118</v>
      </c>
      <c r="E1235" s="40">
        <v>15</v>
      </c>
      <c r="F1235" s="50">
        <v>293.083235638921</v>
      </c>
    </row>
    <row r="1236" spans="1:6" x14ac:dyDescent="0.3">
      <c r="A1236" s="8" t="s">
        <v>2592</v>
      </c>
      <c r="B1236" s="11" t="s">
        <v>736</v>
      </c>
      <c r="C1236" s="43" t="s">
        <v>2586</v>
      </c>
      <c r="D1236" s="17">
        <v>4368</v>
      </c>
      <c r="E1236" s="40">
        <v>26</v>
      </c>
      <c r="F1236" s="50">
        <v>595.23809523809496</v>
      </c>
    </row>
    <row r="1237" spans="1:6" x14ac:dyDescent="0.3">
      <c r="A1237" s="8" t="s">
        <v>2593</v>
      </c>
      <c r="B1237" s="11" t="s">
        <v>738</v>
      </c>
      <c r="C1237" s="43" t="s">
        <v>2586</v>
      </c>
      <c r="D1237" s="17">
        <v>5412</v>
      </c>
      <c r="E1237" s="40">
        <v>29</v>
      </c>
      <c r="F1237" s="50">
        <v>535.84626755358499</v>
      </c>
    </row>
    <row r="1238" spans="1:6" x14ac:dyDescent="0.3">
      <c r="A1238" s="8" t="s">
        <v>2594</v>
      </c>
      <c r="B1238" s="11" t="s">
        <v>740</v>
      </c>
      <c r="C1238" s="43" t="s">
        <v>2586</v>
      </c>
      <c r="D1238" s="17">
        <v>4784</v>
      </c>
      <c r="E1238" s="40">
        <v>7</v>
      </c>
      <c r="F1238" s="50">
        <v>146.32107023411399</v>
      </c>
    </row>
    <row r="1239" spans="1:6" x14ac:dyDescent="0.3">
      <c r="A1239" s="8" t="s">
        <v>2595</v>
      </c>
      <c r="B1239" s="11" t="s">
        <v>742</v>
      </c>
      <c r="C1239" s="43" t="s">
        <v>2586</v>
      </c>
      <c r="D1239" s="17">
        <v>4243</v>
      </c>
      <c r="E1239" s="40">
        <v>16</v>
      </c>
      <c r="F1239" s="50">
        <v>377.09168041480098</v>
      </c>
    </row>
    <row r="1240" spans="1:6" x14ac:dyDescent="0.3">
      <c r="A1240" s="8" t="s">
        <v>2596</v>
      </c>
      <c r="B1240" s="11" t="s">
        <v>744</v>
      </c>
      <c r="C1240" s="43" t="s">
        <v>2586</v>
      </c>
      <c r="D1240" s="17">
        <v>4821</v>
      </c>
      <c r="E1240" s="40">
        <v>14</v>
      </c>
      <c r="F1240" s="50">
        <v>290.39618336444698</v>
      </c>
    </row>
    <row r="1241" spans="1:6" x14ac:dyDescent="0.3">
      <c r="A1241" s="10" t="s">
        <v>2597</v>
      </c>
      <c r="B1241" s="11" t="s">
        <v>746</v>
      </c>
      <c r="C1241" s="43" t="s">
        <v>2586</v>
      </c>
      <c r="D1241" s="17">
        <v>7013</v>
      </c>
      <c r="E1241" s="39">
        <v>35</v>
      </c>
      <c r="F1241" s="49">
        <v>499.07314986453702</v>
      </c>
    </row>
    <row r="1242" spans="1:6" x14ac:dyDescent="0.3">
      <c r="A1242" s="8" t="s">
        <v>2598</v>
      </c>
      <c r="B1242" s="11" t="s">
        <v>748</v>
      </c>
      <c r="C1242" s="43" t="s">
        <v>2586</v>
      </c>
      <c r="D1242" s="17">
        <v>5545</v>
      </c>
      <c r="E1242" s="40">
        <v>10</v>
      </c>
      <c r="F1242" s="50">
        <v>180.34265103697001</v>
      </c>
    </row>
    <row r="1243" spans="1:6" x14ac:dyDescent="0.3">
      <c r="A1243" s="8" t="s">
        <v>2599</v>
      </c>
      <c r="B1243" s="11" t="s">
        <v>750</v>
      </c>
      <c r="C1243" s="43" t="s">
        <v>2586</v>
      </c>
      <c r="D1243" s="17">
        <v>4977</v>
      </c>
      <c r="E1243" s="40">
        <v>12</v>
      </c>
      <c r="F1243" s="50">
        <v>241.10910186859601</v>
      </c>
    </row>
    <row r="1244" spans="1:6" x14ac:dyDescent="0.3">
      <c r="A1244" s="8" t="s">
        <v>2600</v>
      </c>
      <c r="B1244" s="11" t="s">
        <v>752</v>
      </c>
      <c r="C1244" s="43" t="s">
        <v>2586</v>
      </c>
      <c r="D1244" s="17">
        <v>6001</v>
      </c>
      <c r="E1244" s="40">
        <v>13</v>
      </c>
      <c r="F1244" s="50">
        <v>216.63056157307099</v>
      </c>
    </row>
    <row r="1245" spans="1:6" x14ac:dyDescent="0.3">
      <c r="A1245" s="8" t="s">
        <v>2601</v>
      </c>
      <c r="B1245" s="11" t="s">
        <v>754</v>
      </c>
      <c r="C1245" s="43" t="s">
        <v>2586</v>
      </c>
      <c r="D1245" s="17">
        <v>3994</v>
      </c>
      <c r="E1245" s="40">
        <v>33</v>
      </c>
      <c r="F1245" s="50">
        <v>826.23935903855795</v>
      </c>
    </row>
    <row r="1246" spans="1:6" x14ac:dyDescent="0.3">
      <c r="A1246" s="8" t="s">
        <v>2602</v>
      </c>
      <c r="B1246" s="11" t="s">
        <v>756</v>
      </c>
      <c r="C1246" s="43" t="s">
        <v>2586</v>
      </c>
      <c r="D1246" s="17">
        <v>5877</v>
      </c>
      <c r="E1246" s="40">
        <v>23</v>
      </c>
      <c r="F1246" s="50">
        <v>391.35613408201499</v>
      </c>
    </row>
    <row r="1247" spans="1:6" x14ac:dyDescent="0.3">
      <c r="A1247" s="8" t="s">
        <v>2603</v>
      </c>
      <c r="B1247" s="11" t="s">
        <v>758</v>
      </c>
      <c r="C1247" s="43" t="s">
        <v>2586</v>
      </c>
      <c r="D1247" s="17">
        <v>4401</v>
      </c>
      <c r="E1247" s="40">
        <v>12</v>
      </c>
      <c r="F1247" s="50">
        <v>272.66530334014999</v>
      </c>
    </row>
    <row r="1248" spans="1:6" x14ac:dyDescent="0.3">
      <c r="A1248" s="8" t="s">
        <v>2604</v>
      </c>
      <c r="B1248" s="11" t="s">
        <v>2605</v>
      </c>
      <c r="C1248" s="43" t="s">
        <v>2606</v>
      </c>
      <c r="D1248" s="17">
        <v>4826</v>
      </c>
      <c r="E1248" s="40">
        <v>14</v>
      </c>
      <c r="F1248" s="50">
        <v>290.09531703273899</v>
      </c>
    </row>
    <row r="1249" spans="1:6" x14ac:dyDescent="0.3">
      <c r="A1249" s="8" t="s">
        <v>2607</v>
      </c>
      <c r="B1249" s="11" t="s">
        <v>2608</v>
      </c>
      <c r="C1249" s="43" t="s">
        <v>2606</v>
      </c>
      <c r="D1249" s="17">
        <v>4951</v>
      </c>
      <c r="E1249" s="40">
        <v>10</v>
      </c>
      <c r="F1249" s="50">
        <v>201.979398101394</v>
      </c>
    </row>
    <row r="1250" spans="1:6" x14ac:dyDescent="0.3">
      <c r="A1250" s="8" t="s">
        <v>2609</v>
      </c>
      <c r="B1250" s="11" t="s">
        <v>2610</v>
      </c>
      <c r="C1250" s="43" t="s">
        <v>2606</v>
      </c>
      <c r="D1250" s="17">
        <v>5337</v>
      </c>
      <c r="E1250" s="40">
        <v>34</v>
      </c>
      <c r="F1250" s="50">
        <v>637.06201986134499</v>
      </c>
    </row>
    <row r="1251" spans="1:6" x14ac:dyDescent="0.3">
      <c r="A1251" s="8" t="s">
        <v>2611</v>
      </c>
      <c r="B1251" s="11" t="s">
        <v>2612</v>
      </c>
      <c r="C1251" s="43" t="s">
        <v>2606</v>
      </c>
      <c r="D1251" s="17">
        <v>4936</v>
      </c>
      <c r="E1251" s="40">
        <v>7</v>
      </c>
      <c r="F1251" s="50">
        <v>141.815235008104</v>
      </c>
    </row>
    <row r="1252" spans="1:6" x14ac:dyDescent="0.3">
      <c r="A1252" s="8" t="s">
        <v>2613</v>
      </c>
      <c r="B1252" s="11" t="s">
        <v>2614</v>
      </c>
      <c r="C1252" s="43" t="s">
        <v>2606</v>
      </c>
      <c r="D1252" s="17">
        <v>5177</v>
      </c>
      <c r="E1252" s="40">
        <v>13</v>
      </c>
      <c r="F1252" s="50">
        <v>251.110681862082</v>
      </c>
    </row>
    <row r="1253" spans="1:6" x14ac:dyDescent="0.3">
      <c r="A1253" s="8" t="s">
        <v>2615</v>
      </c>
      <c r="B1253" s="11" t="s">
        <v>2616</v>
      </c>
      <c r="C1253" s="43" t="s">
        <v>2606</v>
      </c>
      <c r="D1253" s="17">
        <v>5557</v>
      </c>
      <c r="E1253" s="40">
        <v>22</v>
      </c>
      <c r="F1253" s="50">
        <v>395.897066762642</v>
      </c>
    </row>
    <row r="1254" spans="1:6" x14ac:dyDescent="0.3">
      <c r="A1254" s="8" t="s">
        <v>2617</v>
      </c>
      <c r="B1254" s="11" t="s">
        <v>2618</v>
      </c>
      <c r="C1254" s="43" t="s">
        <v>2606</v>
      </c>
      <c r="D1254" s="17">
        <v>5774</v>
      </c>
      <c r="E1254" s="40">
        <v>3</v>
      </c>
      <c r="F1254" s="50">
        <v>51.957048839625898</v>
      </c>
    </row>
    <row r="1255" spans="1:6" x14ac:dyDescent="0.3">
      <c r="A1255" s="10" t="s">
        <v>2619</v>
      </c>
      <c r="B1255" s="11" t="s">
        <v>2620</v>
      </c>
      <c r="C1255" s="43" t="s">
        <v>2606</v>
      </c>
      <c r="D1255" s="17">
        <v>6724</v>
      </c>
      <c r="E1255" s="39">
        <v>12</v>
      </c>
      <c r="F1255" s="49">
        <v>178.46519928613901</v>
      </c>
    </row>
    <row r="1256" spans="1:6" x14ac:dyDescent="0.3">
      <c r="A1256" s="8" t="s">
        <v>2621</v>
      </c>
      <c r="B1256" s="11" t="s">
        <v>2622</v>
      </c>
      <c r="C1256" s="43" t="s">
        <v>2606</v>
      </c>
      <c r="D1256" s="17">
        <v>2914</v>
      </c>
      <c r="E1256" s="40">
        <v>6</v>
      </c>
      <c r="F1256" s="50">
        <v>205.90253946465299</v>
      </c>
    </row>
    <row r="1257" spans="1:6" x14ac:dyDescent="0.3">
      <c r="A1257" s="8" t="s">
        <v>2623</v>
      </c>
      <c r="B1257" s="11" t="s">
        <v>2624</v>
      </c>
      <c r="C1257" s="43" t="s">
        <v>2606</v>
      </c>
      <c r="D1257" s="17">
        <v>5898</v>
      </c>
      <c r="E1257" s="40">
        <v>21</v>
      </c>
      <c r="F1257" s="50">
        <v>356.05289928789398</v>
      </c>
    </row>
    <row r="1258" spans="1:6" x14ac:dyDescent="0.3">
      <c r="A1258" s="8" t="s">
        <v>2625</v>
      </c>
      <c r="B1258" s="11" t="s">
        <v>2626</v>
      </c>
      <c r="C1258" s="43" t="s">
        <v>2606</v>
      </c>
      <c r="D1258" s="17">
        <v>4723</v>
      </c>
      <c r="E1258" s="40">
        <v>5</v>
      </c>
      <c r="F1258" s="50">
        <v>105.864916366716</v>
      </c>
    </row>
    <row r="1259" spans="1:6" x14ac:dyDescent="0.3">
      <c r="A1259" s="8" t="s">
        <v>2627</v>
      </c>
      <c r="B1259" s="11" t="s">
        <v>2628</v>
      </c>
      <c r="C1259" s="43" t="s">
        <v>2606</v>
      </c>
      <c r="D1259" s="17">
        <v>5389</v>
      </c>
      <c r="E1259" s="40">
        <v>18</v>
      </c>
      <c r="F1259" s="50">
        <v>334.013731675636</v>
      </c>
    </row>
    <row r="1260" spans="1:6" x14ac:dyDescent="0.3">
      <c r="A1260" s="8" t="s">
        <v>2629</v>
      </c>
      <c r="B1260" s="11" t="s">
        <v>1974</v>
      </c>
      <c r="C1260" s="43" t="s">
        <v>2606</v>
      </c>
      <c r="D1260" s="17">
        <v>4909</v>
      </c>
      <c r="E1260" s="40">
        <v>7</v>
      </c>
      <c r="F1260" s="50">
        <v>142.59523324506</v>
      </c>
    </row>
    <row r="1261" spans="1:6" x14ac:dyDescent="0.3">
      <c r="A1261" s="8" t="s">
        <v>2630</v>
      </c>
      <c r="B1261" s="11" t="s">
        <v>2631</v>
      </c>
      <c r="C1261" s="43" t="s">
        <v>2606</v>
      </c>
      <c r="D1261" s="17">
        <v>5515</v>
      </c>
      <c r="E1261" s="40">
        <v>6</v>
      </c>
      <c r="F1261" s="50">
        <v>108.794197642792</v>
      </c>
    </row>
    <row r="1262" spans="1:6" x14ac:dyDescent="0.3">
      <c r="A1262" s="8" t="s">
        <v>2632</v>
      </c>
      <c r="B1262" s="11" t="s">
        <v>2633</v>
      </c>
      <c r="C1262" s="43" t="s">
        <v>2606</v>
      </c>
      <c r="D1262" s="17">
        <v>3688</v>
      </c>
      <c r="E1262" s="40">
        <v>7</v>
      </c>
      <c r="F1262" s="50">
        <v>189.804772234273</v>
      </c>
    </row>
    <row r="1263" spans="1:6" x14ac:dyDescent="0.3">
      <c r="A1263" s="8" t="s">
        <v>2634</v>
      </c>
      <c r="B1263" s="11" t="s">
        <v>2635</v>
      </c>
      <c r="C1263" s="43" t="s">
        <v>2606</v>
      </c>
      <c r="D1263" s="17">
        <v>2877</v>
      </c>
      <c r="E1263" s="40">
        <v>5</v>
      </c>
      <c r="F1263" s="50">
        <v>173.792144595064</v>
      </c>
    </row>
    <row r="1264" spans="1:6" x14ac:dyDescent="0.3">
      <c r="A1264" s="8" t="s">
        <v>2636</v>
      </c>
      <c r="B1264" s="11" t="s">
        <v>2637</v>
      </c>
      <c r="C1264" s="43" t="s">
        <v>2606</v>
      </c>
      <c r="D1264" s="17">
        <v>5794</v>
      </c>
      <c r="E1264" s="40">
        <v>9</v>
      </c>
      <c r="F1264" s="50">
        <v>155.33310321021699</v>
      </c>
    </row>
    <row r="1265" spans="1:6" x14ac:dyDescent="0.3">
      <c r="A1265" s="8" t="s">
        <v>2638</v>
      </c>
      <c r="B1265" s="11" t="s">
        <v>2639</v>
      </c>
      <c r="C1265" s="43" t="s">
        <v>2606</v>
      </c>
      <c r="D1265" s="17">
        <v>2194</v>
      </c>
      <c r="E1265" s="40">
        <v>2</v>
      </c>
      <c r="F1265" s="50">
        <v>91.157702825888805</v>
      </c>
    </row>
    <row r="1266" spans="1:6" x14ac:dyDescent="0.3">
      <c r="A1266" s="8" t="s">
        <v>2640</v>
      </c>
      <c r="B1266" s="11" t="s">
        <v>262</v>
      </c>
      <c r="C1266" s="43" t="s">
        <v>2606</v>
      </c>
      <c r="D1266" s="17">
        <v>5029</v>
      </c>
      <c r="E1266" s="40">
        <v>8</v>
      </c>
      <c r="F1266" s="50">
        <v>159.07735136209999</v>
      </c>
    </row>
    <row r="1267" spans="1:6" x14ac:dyDescent="0.3">
      <c r="A1267" s="8" t="s">
        <v>2641</v>
      </c>
      <c r="B1267" s="11" t="s">
        <v>2642</v>
      </c>
      <c r="C1267" s="43" t="s">
        <v>2606</v>
      </c>
      <c r="D1267" s="17">
        <v>5974</v>
      </c>
      <c r="E1267" s="40">
        <v>37</v>
      </c>
      <c r="F1267" s="50">
        <v>619.35051891529997</v>
      </c>
    </row>
    <row r="1268" spans="1:6" x14ac:dyDescent="0.3">
      <c r="A1268" s="8" t="s">
        <v>2643</v>
      </c>
      <c r="B1268" s="11" t="s">
        <v>2644</v>
      </c>
      <c r="C1268" s="43" t="s">
        <v>2606</v>
      </c>
      <c r="D1268" s="17">
        <v>4825</v>
      </c>
      <c r="E1268" s="40">
        <v>23</v>
      </c>
      <c r="F1268" s="50">
        <v>476.68393782383401</v>
      </c>
    </row>
    <row r="1269" spans="1:6" x14ac:dyDescent="0.3">
      <c r="A1269" s="8" t="s">
        <v>2645</v>
      </c>
      <c r="B1269" s="11" t="s">
        <v>2646</v>
      </c>
      <c r="C1269" s="43" t="s">
        <v>2606</v>
      </c>
      <c r="D1269" s="17">
        <v>5018</v>
      </c>
      <c r="E1269" s="40">
        <v>10</v>
      </c>
      <c r="F1269" s="50">
        <v>199.28258270227201</v>
      </c>
    </row>
    <row r="1270" spans="1:6" x14ac:dyDescent="0.3">
      <c r="A1270" s="8" t="s">
        <v>2647</v>
      </c>
      <c r="B1270" s="11" t="s">
        <v>2648</v>
      </c>
      <c r="C1270" s="43" t="s">
        <v>2606</v>
      </c>
      <c r="D1270" s="17">
        <v>5639</v>
      </c>
      <c r="E1270" s="40">
        <v>10</v>
      </c>
      <c r="F1270" s="50">
        <v>177.33640716439101</v>
      </c>
    </row>
    <row r="1271" spans="1:6" x14ac:dyDescent="0.3">
      <c r="A1271" s="8" t="s">
        <v>2649</v>
      </c>
      <c r="B1271" s="11" t="s">
        <v>2650</v>
      </c>
      <c r="C1271" s="43" t="s">
        <v>2606</v>
      </c>
      <c r="D1271" s="17">
        <v>6344</v>
      </c>
      <c r="E1271" s="40">
        <v>12</v>
      </c>
      <c r="F1271" s="50">
        <v>189.155107187894</v>
      </c>
    </row>
    <row r="1272" spans="1:6" x14ac:dyDescent="0.3">
      <c r="A1272" s="8" t="s">
        <v>2651</v>
      </c>
      <c r="B1272" s="11" t="s">
        <v>2652</v>
      </c>
      <c r="C1272" s="43" t="s">
        <v>2606</v>
      </c>
      <c r="D1272" s="17">
        <v>7292</v>
      </c>
      <c r="E1272" s="40">
        <v>5</v>
      </c>
      <c r="F1272" s="50">
        <v>68.568294020844803</v>
      </c>
    </row>
    <row r="1273" spans="1:6" x14ac:dyDescent="0.3">
      <c r="A1273" s="8" t="s">
        <v>2653</v>
      </c>
      <c r="B1273" s="11" t="s">
        <v>2654</v>
      </c>
      <c r="C1273" s="43" t="s">
        <v>2606</v>
      </c>
      <c r="D1273" s="17">
        <v>4212</v>
      </c>
      <c r="E1273" s="40">
        <v>7</v>
      </c>
      <c r="F1273" s="50">
        <v>166.19183285849999</v>
      </c>
    </row>
    <row r="1274" spans="1:6" x14ac:dyDescent="0.3">
      <c r="A1274" s="8" t="s">
        <v>2655</v>
      </c>
      <c r="B1274" s="11" t="s">
        <v>2656</v>
      </c>
      <c r="C1274" s="43" t="s">
        <v>2606</v>
      </c>
      <c r="D1274" s="17">
        <v>6281</v>
      </c>
      <c r="E1274" s="40">
        <v>30</v>
      </c>
      <c r="F1274" s="50">
        <v>477.63095048559097</v>
      </c>
    </row>
    <row r="1275" spans="1:6" x14ac:dyDescent="0.3">
      <c r="A1275" s="8" t="s">
        <v>2657</v>
      </c>
      <c r="B1275" s="11" t="s">
        <v>2658</v>
      </c>
      <c r="C1275" s="43" t="s">
        <v>2606</v>
      </c>
      <c r="D1275" s="17">
        <v>5956</v>
      </c>
      <c r="E1275" s="40">
        <v>14</v>
      </c>
      <c r="F1275" s="50">
        <v>235.05708529214201</v>
      </c>
    </row>
    <row r="1276" spans="1:6" x14ac:dyDescent="0.3">
      <c r="A1276" s="8" t="s">
        <v>2659</v>
      </c>
      <c r="B1276" s="11" t="s">
        <v>2660</v>
      </c>
      <c r="C1276" s="43" t="s">
        <v>2606</v>
      </c>
      <c r="D1276" s="17">
        <v>3738</v>
      </c>
      <c r="E1276" s="40">
        <v>5</v>
      </c>
      <c r="F1276" s="50">
        <v>133.761369716426</v>
      </c>
    </row>
    <row r="1277" spans="1:6" x14ac:dyDescent="0.3">
      <c r="A1277" s="8" t="s">
        <v>2661</v>
      </c>
      <c r="B1277" s="11" t="s">
        <v>2662</v>
      </c>
      <c r="C1277" s="43" t="s">
        <v>2606</v>
      </c>
      <c r="D1277" s="17">
        <v>5869</v>
      </c>
      <c r="E1277" s="40">
        <v>6</v>
      </c>
      <c r="F1277" s="50">
        <v>102.232066791617</v>
      </c>
    </row>
    <row r="1278" spans="1:6" x14ac:dyDescent="0.3">
      <c r="A1278" s="8" t="s">
        <v>2663</v>
      </c>
      <c r="B1278" s="11" t="s">
        <v>2664</v>
      </c>
      <c r="C1278" s="43" t="s">
        <v>2606</v>
      </c>
      <c r="D1278" s="17">
        <v>4246</v>
      </c>
      <c r="E1278" s="40">
        <v>9</v>
      </c>
      <c r="F1278" s="50">
        <v>211.964201601507</v>
      </c>
    </row>
    <row r="1279" spans="1:6" x14ac:dyDescent="0.3">
      <c r="A1279" s="8" t="s">
        <v>2665</v>
      </c>
      <c r="B1279" s="11" t="s">
        <v>2666</v>
      </c>
      <c r="C1279" s="43" t="s">
        <v>2606</v>
      </c>
      <c r="D1279" s="17">
        <v>3382</v>
      </c>
      <c r="E1279" s="40">
        <v>5</v>
      </c>
      <c r="F1279" s="50">
        <v>147.841513897102</v>
      </c>
    </row>
    <row r="1280" spans="1:6" x14ac:dyDescent="0.3">
      <c r="A1280" s="8" t="s">
        <v>2667</v>
      </c>
      <c r="B1280" s="11" t="s">
        <v>2668</v>
      </c>
      <c r="C1280" s="43" t="s">
        <v>2606</v>
      </c>
      <c r="D1280" s="17">
        <v>5814</v>
      </c>
      <c r="E1280" s="40">
        <v>8</v>
      </c>
      <c r="F1280" s="50">
        <v>137.59889920880599</v>
      </c>
    </row>
    <row r="1281" spans="1:6" x14ac:dyDescent="0.3">
      <c r="A1281" s="8" t="s">
        <v>2669</v>
      </c>
      <c r="B1281" s="11" t="s">
        <v>2670</v>
      </c>
      <c r="C1281" s="43" t="s">
        <v>2606</v>
      </c>
      <c r="D1281" s="17">
        <v>4539</v>
      </c>
      <c r="E1281" s="40">
        <v>8</v>
      </c>
      <c r="F1281" s="50">
        <v>176.250275391055</v>
      </c>
    </row>
    <row r="1282" spans="1:6" x14ac:dyDescent="0.3">
      <c r="A1282" s="8" t="s">
        <v>2671</v>
      </c>
      <c r="B1282" s="11" t="s">
        <v>2672</v>
      </c>
      <c r="C1282" s="43" t="s">
        <v>2606</v>
      </c>
      <c r="D1282" s="17">
        <v>5515</v>
      </c>
      <c r="E1282" s="40">
        <v>23</v>
      </c>
      <c r="F1282" s="50">
        <v>417.04442429737099</v>
      </c>
    </row>
    <row r="1283" spans="1:6" x14ac:dyDescent="0.3">
      <c r="A1283" s="8" t="s">
        <v>2673</v>
      </c>
      <c r="B1283" s="11" t="s">
        <v>2674</v>
      </c>
      <c r="C1283" s="43" t="s">
        <v>2606</v>
      </c>
      <c r="D1283" s="17">
        <v>3855</v>
      </c>
      <c r="E1283" s="40">
        <v>5</v>
      </c>
      <c r="F1283" s="50">
        <v>129.70168612192001</v>
      </c>
    </row>
    <row r="1284" spans="1:6" x14ac:dyDescent="0.3">
      <c r="A1284" s="8" t="s">
        <v>2675</v>
      </c>
      <c r="B1284" s="11" t="s">
        <v>2676</v>
      </c>
      <c r="C1284" s="43" t="s">
        <v>2606</v>
      </c>
      <c r="D1284" s="17">
        <v>3109</v>
      </c>
      <c r="E1284" s="40">
        <v>5</v>
      </c>
      <c r="F1284" s="50">
        <v>160.82341588935299</v>
      </c>
    </row>
    <row r="1285" spans="1:6" x14ac:dyDescent="0.3">
      <c r="A1285" s="8"/>
      <c r="B1285" s="11"/>
      <c r="C1285" s="43"/>
      <c r="D1285" s="94"/>
      <c r="E1285" s="40"/>
      <c r="F1285" s="50"/>
    </row>
  </sheetData>
  <hyperlinks>
    <hyperlink ref="A4" location="Contents!A1" display="Back to table of contents"/>
  </hyperlink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Normal="100" workbookViewId="0"/>
  </sheetViews>
  <sheetFormatPr defaultColWidth="9.33203125" defaultRowHeight="15.6" x14ac:dyDescent="0.3"/>
  <cols>
    <col min="1" max="2" width="16.6640625" style="7" customWidth="1"/>
    <col min="3" max="3" width="19.6640625" style="7" customWidth="1"/>
    <col min="4" max="4" width="19.6640625" style="42" customWidth="1"/>
    <col min="5" max="15" width="19.6640625" style="41" customWidth="1"/>
    <col min="16" max="16" width="19.6640625" style="7" customWidth="1"/>
    <col min="17" max="16384" width="9.33203125" style="7"/>
  </cols>
  <sheetData>
    <row r="1" spans="1:16" s="4" customFormat="1" x14ac:dyDescent="0.3">
      <c r="A1" s="3" t="s">
        <v>2807</v>
      </c>
      <c r="B1" s="3"/>
      <c r="D1" s="36"/>
      <c r="E1" s="13"/>
      <c r="F1" s="13"/>
      <c r="G1" s="13"/>
      <c r="H1" s="13"/>
      <c r="I1" s="13"/>
      <c r="J1" s="13"/>
      <c r="K1" s="13"/>
      <c r="L1" s="13"/>
      <c r="M1" s="13"/>
      <c r="N1" s="13"/>
      <c r="O1" s="13"/>
    </row>
    <row r="2" spans="1:16" s="4" customFormat="1" ht="15" x14ac:dyDescent="0.25">
      <c r="A2" s="5" t="s">
        <v>2844</v>
      </c>
      <c r="B2" s="5"/>
      <c r="D2" s="36"/>
      <c r="E2" s="13"/>
      <c r="F2" s="13"/>
      <c r="G2" s="13"/>
      <c r="H2" s="13"/>
      <c r="I2" s="13"/>
      <c r="J2" s="13"/>
      <c r="K2" s="13"/>
      <c r="L2" s="13"/>
      <c r="M2" s="13"/>
      <c r="N2" s="13"/>
      <c r="O2" s="13"/>
    </row>
    <row r="3" spans="1:16" s="4" customFormat="1" ht="15" x14ac:dyDescent="0.25">
      <c r="A3" s="5" t="s">
        <v>16</v>
      </c>
      <c r="B3" s="5"/>
      <c r="D3" s="36"/>
      <c r="E3" s="13"/>
      <c r="F3" s="13"/>
      <c r="G3" s="13"/>
      <c r="H3" s="13"/>
      <c r="I3" s="13"/>
      <c r="J3" s="13"/>
      <c r="K3" s="13"/>
      <c r="L3" s="13"/>
      <c r="M3" s="13"/>
      <c r="N3" s="13"/>
      <c r="O3" s="13"/>
    </row>
    <row r="4" spans="1:16" s="4" customFormat="1" ht="30" customHeight="1" x14ac:dyDescent="0.25">
      <c r="A4" s="6" t="s">
        <v>20</v>
      </c>
      <c r="B4" s="6"/>
      <c r="D4" s="36"/>
      <c r="E4" s="13"/>
      <c r="F4" s="13"/>
      <c r="G4" s="13"/>
      <c r="H4" s="13"/>
      <c r="I4" s="13"/>
      <c r="J4" s="13"/>
      <c r="K4" s="13"/>
      <c r="L4" s="13"/>
      <c r="M4" s="13"/>
      <c r="N4" s="13"/>
      <c r="O4" s="13"/>
    </row>
    <row r="5" spans="1:16" ht="167.1" customHeight="1" thickBot="1" x14ac:dyDescent="0.35">
      <c r="A5" s="9" t="s">
        <v>2761</v>
      </c>
      <c r="B5" s="9" t="s">
        <v>2762</v>
      </c>
      <c r="C5" s="44" t="s">
        <v>81</v>
      </c>
      <c r="D5" s="44" t="s">
        <v>82</v>
      </c>
      <c r="E5" s="44" t="s">
        <v>83</v>
      </c>
      <c r="F5" s="44" t="s">
        <v>84</v>
      </c>
      <c r="G5" s="44" t="s">
        <v>85</v>
      </c>
      <c r="H5" s="44" t="s">
        <v>86</v>
      </c>
      <c r="I5" s="44" t="s">
        <v>114</v>
      </c>
      <c r="J5" s="44" t="s">
        <v>115</v>
      </c>
      <c r="K5" s="44" t="s">
        <v>77</v>
      </c>
      <c r="L5" s="44" t="s">
        <v>78</v>
      </c>
      <c r="M5" s="44" t="s">
        <v>87</v>
      </c>
      <c r="N5" s="44" t="s">
        <v>88</v>
      </c>
      <c r="O5" s="44" t="s">
        <v>79</v>
      </c>
      <c r="P5" s="44" t="s">
        <v>80</v>
      </c>
    </row>
    <row r="6" spans="1:16" ht="30" customHeight="1" x14ac:dyDescent="0.3">
      <c r="A6" s="10" t="s">
        <v>90</v>
      </c>
      <c r="B6" s="10">
        <v>2020</v>
      </c>
      <c r="C6" s="37">
        <v>189</v>
      </c>
      <c r="D6" s="1">
        <v>174</v>
      </c>
      <c r="E6" s="17">
        <v>108</v>
      </c>
      <c r="F6" s="17">
        <v>91</v>
      </c>
      <c r="G6" s="17">
        <v>0</v>
      </c>
      <c r="H6" s="17" t="s">
        <v>113</v>
      </c>
      <c r="I6" s="17">
        <v>0</v>
      </c>
      <c r="J6" s="17" t="s">
        <v>113</v>
      </c>
      <c r="K6" s="17">
        <v>0</v>
      </c>
      <c r="L6" s="17" t="s">
        <v>113</v>
      </c>
      <c r="M6" s="17">
        <v>0</v>
      </c>
      <c r="N6" s="17" t="s">
        <v>113</v>
      </c>
      <c r="O6" s="17">
        <v>0</v>
      </c>
      <c r="P6" s="1">
        <v>0</v>
      </c>
    </row>
    <row r="7" spans="1:16" ht="16.2" customHeight="1" x14ac:dyDescent="0.3">
      <c r="A7" s="10" t="s">
        <v>91</v>
      </c>
      <c r="B7" s="10">
        <v>2020</v>
      </c>
      <c r="C7" s="38">
        <v>1491</v>
      </c>
      <c r="D7" s="2">
        <v>1441</v>
      </c>
      <c r="E7" s="17">
        <v>1015</v>
      </c>
      <c r="F7" s="17">
        <v>972</v>
      </c>
      <c r="G7" s="17">
        <v>0</v>
      </c>
      <c r="H7" s="17" t="s">
        <v>113</v>
      </c>
      <c r="I7" s="17">
        <v>0</v>
      </c>
      <c r="J7" s="17" t="s">
        <v>113</v>
      </c>
      <c r="K7" s="17">
        <v>0</v>
      </c>
      <c r="L7" s="17" t="s">
        <v>113</v>
      </c>
      <c r="M7" s="17">
        <v>0</v>
      </c>
      <c r="N7" s="17" t="s">
        <v>113</v>
      </c>
      <c r="O7" s="17">
        <v>0</v>
      </c>
      <c r="P7" s="2">
        <v>0</v>
      </c>
    </row>
    <row r="8" spans="1:16" ht="16.2" customHeight="1" x14ac:dyDescent="0.3">
      <c r="A8" s="10" t="s">
        <v>93</v>
      </c>
      <c r="B8" s="10">
        <v>2020</v>
      </c>
      <c r="C8" s="38">
        <v>941</v>
      </c>
      <c r="D8" s="2">
        <v>861</v>
      </c>
      <c r="E8" s="17">
        <v>235</v>
      </c>
      <c r="F8" s="17">
        <v>204</v>
      </c>
      <c r="G8" s="17">
        <v>0</v>
      </c>
      <c r="H8" s="17" t="s">
        <v>113</v>
      </c>
      <c r="I8" s="17">
        <v>0</v>
      </c>
      <c r="J8" s="17" t="s">
        <v>113</v>
      </c>
      <c r="K8" s="17">
        <v>0</v>
      </c>
      <c r="L8" s="17" t="s">
        <v>113</v>
      </c>
      <c r="M8" s="17">
        <v>0</v>
      </c>
      <c r="N8" s="17" t="s">
        <v>113</v>
      </c>
      <c r="O8" s="17">
        <v>0</v>
      </c>
      <c r="P8" s="2">
        <v>0</v>
      </c>
    </row>
    <row r="9" spans="1:16" ht="16.2" customHeight="1" x14ac:dyDescent="0.3">
      <c r="A9" s="10" t="s">
        <v>94</v>
      </c>
      <c r="B9" s="10">
        <v>2020</v>
      </c>
      <c r="C9" s="38">
        <v>164</v>
      </c>
      <c r="D9" s="2">
        <v>120</v>
      </c>
      <c r="E9" s="17">
        <v>33</v>
      </c>
      <c r="F9" s="17">
        <v>31</v>
      </c>
      <c r="G9" s="17">
        <v>0</v>
      </c>
      <c r="H9" s="17" t="s">
        <v>113</v>
      </c>
      <c r="I9" s="17">
        <v>1</v>
      </c>
      <c r="J9" s="17" t="s">
        <v>113</v>
      </c>
      <c r="K9" s="17">
        <v>0</v>
      </c>
      <c r="L9" s="17" t="s">
        <v>113</v>
      </c>
      <c r="M9" s="17">
        <v>0</v>
      </c>
      <c r="N9" s="17" t="s">
        <v>113</v>
      </c>
      <c r="O9" s="17">
        <v>0</v>
      </c>
      <c r="P9" s="2">
        <v>0</v>
      </c>
    </row>
    <row r="10" spans="1:16" ht="16.2" customHeight="1" x14ac:dyDescent="0.3">
      <c r="A10" s="10" t="s">
        <v>95</v>
      </c>
      <c r="B10" s="10">
        <v>2020</v>
      </c>
      <c r="C10" s="38">
        <v>29</v>
      </c>
      <c r="D10" s="2">
        <v>9</v>
      </c>
      <c r="E10" s="17">
        <v>8</v>
      </c>
      <c r="F10" s="17">
        <v>7</v>
      </c>
      <c r="G10" s="17">
        <v>0</v>
      </c>
      <c r="H10" s="17" t="s">
        <v>113</v>
      </c>
      <c r="I10" s="17">
        <v>1</v>
      </c>
      <c r="J10" s="17" t="s">
        <v>113</v>
      </c>
      <c r="K10" s="17">
        <v>0</v>
      </c>
      <c r="L10" s="17" t="s">
        <v>113</v>
      </c>
      <c r="M10" s="17">
        <v>0</v>
      </c>
      <c r="N10" s="17" t="s">
        <v>113</v>
      </c>
      <c r="O10" s="17">
        <v>0</v>
      </c>
      <c r="P10" s="2">
        <v>0</v>
      </c>
    </row>
    <row r="11" spans="1:16" ht="16.2" customHeight="1" x14ac:dyDescent="0.3">
      <c r="A11" s="10" t="s">
        <v>96</v>
      </c>
      <c r="B11" s="10">
        <v>2020</v>
      </c>
      <c r="C11" s="38">
        <v>16</v>
      </c>
      <c r="D11" s="2">
        <v>7</v>
      </c>
      <c r="E11" s="17">
        <v>3</v>
      </c>
      <c r="F11" s="17">
        <v>2</v>
      </c>
      <c r="G11" s="17">
        <v>0</v>
      </c>
      <c r="H11" s="17" t="s">
        <v>113</v>
      </c>
      <c r="I11" s="17">
        <v>0</v>
      </c>
      <c r="J11" s="17" t="s">
        <v>113</v>
      </c>
      <c r="K11" s="17">
        <v>0</v>
      </c>
      <c r="L11" s="17" t="s">
        <v>113</v>
      </c>
      <c r="M11" s="17">
        <v>0</v>
      </c>
      <c r="N11" s="17" t="s">
        <v>113</v>
      </c>
      <c r="O11" s="17">
        <v>0</v>
      </c>
      <c r="P11" s="2">
        <v>0</v>
      </c>
    </row>
    <row r="12" spans="1:16" ht="16.2" customHeight="1" x14ac:dyDescent="0.3">
      <c r="A12" s="10" t="s">
        <v>97</v>
      </c>
      <c r="B12" s="10">
        <v>2020</v>
      </c>
      <c r="C12" s="38">
        <v>41</v>
      </c>
      <c r="D12" s="2">
        <v>34</v>
      </c>
      <c r="E12" s="17">
        <v>2</v>
      </c>
      <c r="F12" s="17">
        <v>1</v>
      </c>
      <c r="G12" s="17">
        <v>0</v>
      </c>
      <c r="H12" s="17" t="s">
        <v>113</v>
      </c>
      <c r="I12" s="17">
        <v>1</v>
      </c>
      <c r="J12" s="17" t="s">
        <v>113</v>
      </c>
      <c r="K12" s="17">
        <v>0</v>
      </c>
      <c r="L12" s="17" t="s">
        <v>113</v>
      </c>
      <c r="M12" s="17">
        <v>0</v>
      </c>
      <c r="N12" s="17" t="s">
        <v>113</v>
      </c>
      <c r="O12" s="17">
        <v>0</v>
      </c>
      <c r="P12" s="2">
        <v>0</v>
      </c>
    </row>
    <row r="13" spans="1:16" ht="16.2" customHeight="1" x14ac:dyDescent="0.3">
      <c r="A13" s="10" t="s">
        <v>98</v>
      </c>
      <c r="B13" s="10">
        <v>2020</v>
      </c>
      <c r="C13" s="38">
        <v>459</v>
      </c>
      <c r="D13" s="2">
        <v>417</v>
      </c>
      <c r="E13" s="17">
        <v>28</v>
      </c>
      <c r="F13" s="17">
        <v>23</v>
      </c>
      <c r="G13" s="17">
        <v>0</v>
      </c>
      <c r="H13" s="17" t="s">
        <v>113</v>
      </c>
      <c r="I13" s="17">
        <v>1</v>
      </c>
      <c r="J13" s="17" t="s">
        <v>113</v>
      </c>
      <c r="K13" s="17">
        <v>0</v>
      </c>
      <c r="L13" s="17" t="s">
        <v>113</v>
      </c>
      <c r="M13" s="17">
        <v>0</v>
      </c>
      <c r="N13" s="17" t="s">
        <v>113</v>
      </c>
      <c r="O13" s="17">
        <v>0</v>
      </c>
      <c r="P13" s="2">
        <v>0</v>
      </c>
    </row>
    <row r="14" spans="1:16" ht="16.2" customHeight="1" x14ac:dyDescent="0.3">
      <c r="A14" s="10" t="s">
        <v>99</v>
      </c>
      <c r="B14" s="10">
        <v>2020</v>
      </c>
      <c r="C14" s="38">
        <v>1034</v>
      </c>
      <c r="D14" s="2">
        <v>898</v>
      </c>
      <c r="E14" s="17">
        <v>42</v>
      </c>
      <c r="F14" s="17">
        <v>36</v>
      </c>
      <c r="G14" s="17">
        <v>0</v>
      </c>
      <c r="H14" s="17" t="s">
        <v>113</v>
      </c>
      <c r="I14" s="17">
        <v>0</v>
      </c>
      <c r="J14" s="17" t="s">
        <v>113</v>
      </c>
      <c r="K14" s="17">
        <v>0</v>
      </c>
      <c r="L14" s="17" t="s">
        <v>113</v>
      </c>
      <c r="M14" s="17">
        <v>0</v>
      </c>
      <c r="N14" s="17" t="s">
        <v>113</v>
      </c>
      <c r="O14" s="17">
        <v>0</v>
      </c>
      <c r="P14" s="2">
        <v>0</v>
      </c>
    </row>
    <row r="15" spans="1:16" ht="16.2" customHeight="1" x14ac:dyDescent="0.3">
      <c r="A15" s="10" t="s">
        <v>100</v>
      </c>
      <c r="B15" s="10">
        <v>2020</v>
      </c>
      <c r="C15" s="38">
        <v>984</v>
      </c>
      <c r="D15" s="2">
        <v>819</v>
      </c>
      <c r="E15" s="17">
        <v>31</v>
      </c>
      <c r="F15" s="17">
        <v>29</v>
      </c>
      <c r="G15" s="17">
        <v>0</v>
      </c>
      <c r="H15" s="17" t="s">
        <v>113</v>
      </c>
      <c r="I15" s="17">
        <v>1</v>
      </c>
      <c r="J15" s="17" t="s">
        <v>113</v>
      </c>
      <c r="K15" s="17">
        <v>0</v>
      </c>
      <c r="L15" s="17" t="s">
        <v>113</v>
      </c>
      <c r="M15" s="17">
        <v>0</v>
      </c>
      <c r="N15" s="17" t="s">
        <v>113</v>
      </c>
      <c r="O15" s="17">
        <v>0</v>
      </c>
      <c r="P15" s="2">
        <v>0</v>
      </c>
    </row>
    <row r="16" spans="1:16" ht="16.2" customHeight="1" x14ac:dyDescent="0.3">
      <c r="A16" s="10" t="s">
        <v>101</v>
      </c>
      <c r="B16" s="10">
        <v>2021</v>
      </c>
      <c r="C16" s="38">
        <v>1728</v>
      </c>
      <c r="D16" s="2">
        <v>1516</v>
      </c>
      <c r="E16" s="17">
        <v>44</v>
      </c>
      <c r="F16" s="17">
        <v>35</v>
      </c>
      <c r="G16" s="17">
        <v>0</v>
      </c>
      <c r="H16" s="17" t="s">
        <v>113</v>
      </c>
      <c r="I16" s="17">
        <v>6</v>
      </c>
      <c r="J16" s="17" t="s">
        <v>113</v>
      </c>
      <c r="K16" s="17">
        <v>0</v>
      </c>
      <c r="L16" s="17" t="s">
        <v>113</v>
      </c>
      <c r="M16" s="17">
        <v>0</v>
      </c>
      <c r="N16" s="17" t="s">
        <v>113</v>
      </c>
      <c r="O16" s="17">
        <v>0</v>
      </c>
      <c r="P16" s="2">
        <v>0</v>
      </c>
    </row>
    <row r="17" spans="1:16" ht="16.2" customHeight="1" x14ac:dyDescent="0.3">
      <c r="A17" s="10" t="s">
        <v>102</v>
      </c>
      <c r="B17" s="10">
        <v>2021</v>
      </c>
      <c r="C17" s="38">
        <v>1059</v>
      </c>
      <c r="D17" s="2">
        <v>883</v>
      </c>
      <c r="E17" s="17">
        <v>12</v>
      </c>
      <c r="F17" s="17">
        <v>9</v>
      </c>
      <c r="G17" s="17">
        <v>0</v>
      </c>
      <c r="H17" s="17" t="s">
        <v>113</v>
      </c>
      <c r="I17" s="17">
        <v>2</v>
      </c>
      <c r="J17" s="17" t="s">
        <v>113</v>
      </c>
      <c r="K17" s="17">
        <v>0</v>
      </c>
      <c r="L17" s="17" t="s">
        <v>113</v>
      </c>
      <c r="M17" s="17">
        <v>0</v>
      </c>
      <c r="N17" s="17" t="s">
        <v>113</v>
      </c>
      <c r="O17" s="17">
        <v>0</v>
      </c>
      <c r="P17" s="2">
        <v>0</v>
      </c>
    </row>
    <row r="18" spans="1:16" ht="16.2" customHeight="1" x14ac:dyDescent="0.3">
      <c r="A18" s="10" t="s">
        <v>90</v>
      </c>
      <c r="B18" s="10">
        <v>2021</v>
      </c>
      <c r="C18" s="38">
        <v>321</v>
      </c>
      <c r="D18" s="2">
        <v>238</v>
      </c>
      <c r="E18" s="17">
        <v>3</v>
      </c>
      <c r="F18" s="17">
        <v>3</v>
      </c>
      <c r="G18" s="17">
        <v>0</v>
      </c>
      <c r="H18" s="17" t="s">
        <v>113</v>
      </c>
      <c r="I18" s="17">
        <v>3</v>
      </c>
      <c r="J18" s="17" t="s">
        <v>113</v>
      </c>
      <c r="K18" s="17">
        <v>0</v>
      </c>
      <c r="L18" s="17" t="s">
        <v>113</v>
      </c>
      <c r="M18" s="17">
        <v>0</v>
      </c>
      <c r="N18" s="17" t="s">
        <v>113</v>
      </c>
      <c r="O18" s="17">
        <v>2</v>
      </c>
      <c r="P18" s="2">
        <v>2</v>
      </c>
    </row>
    <row r="19" spans="1:16" ht="16.2" customHeight="1" x14ac:dyDescent="0.3">
      <c r="A19" s="10" t="s">
        <v>91</v>
      </c>
      <c r="B19" s="10">
        <v>2021</v>
      </c>
      <c r="C19" s="38">
        <v>87</v>
      </c>
      <c r="D19" s="17">
        <v>54</v>
      </c>
      <c r="E19" s="17">
        <v>1</v>
      </c>
      <c r="F19" s="17">
        <v>1</v>
      </c>
      <c r="G19" s="17">
        <v>0</v>
      </c>
      <c r="H19" s="17" t="s">
        <v>113</v>
      </c>
      <c r="I19" s="17">
        <v>4</v>
      </c>
      <c r="J19" s="17" t="s">
        <v>113</v>
      </c>
      <c r="K19" s="17">
        <v>0</v>
      </c>
      <c r="L19" s="17" t="s">
        <v>113</v>
      </c>
      <c r="M19" s="17">
        <v>0</v>
      </c>
      <c r="N19" s="17" t="s">
        <v>113</v>
      </c>
      <c r="O19" s="17">
        <v>5</v>
      </c>
      <c r="P19" s="17">
        <v>4</v>
      </c>
    </row>
    <row r="20" spans="1:16" ht="16.2" customHeight="1" x14ac:dyDescent="0.3">
      <c r="A20" s="10" t="s">
        <v>93</v>
      </c>
      <c r="B20" s="10">
        <v>2021</v>
      </c>
      <c r="C20" s="38">
        <v>25</v>
      </c>
      <c r="D20" s="14">
        <v>17</v>
      </c>
      <c r="E20" s="17">
        <v>1</v>
      </c>
      <c r="F20" s="17">
        <v>1</v>
      </c>
      <c r="G20" s="17">
        <v>0</v>
      </c>
      <c r="H20" s="17" t="s">
        <v>113</v>
      </c>
      <c r="I20" s="17">
        <v>2</v>
      </c>
      <c r="J20" s="17" t="s">
        <v>113</v>
      </c>
      <c r="K20" s="17">
        <v>0</v>
      </c>
      <c r="L20" s="17" t="s">
        <v>113</v>
      </c>
      <c r="M20" s="17">
        <v>0</v>
      </c>
      <c r="N20" s="17" t="s">
        <v>113</v>
      </c>
      <c r="O20" s="17">
        <v>1</v>
      </c>
      <c r="P20" s="14">
        <v>1</v>
      </c>
    </row>
    <row r="21" spans="1:16" ht="16.2" customHeight="1" x14ac:dyDescent="0.3">
      <c r="A21" s="10" t="s">
        <v>94</v>
      </c>
      <c r="B21" s="10">
        <v>2021</v>
      </c>
      <c r="C21" s="38">
        <v>58</v>
      </c>
      <c r="D21" s="14">
        <v>49</v>
      </c>
      <c r="E21" s="17">
        <v>4</v>
      </c>
      <c r="F21" s="17">
        <v>4</v>
      </c>
      <c r="G21" s="17">
        <v>0</v>
      </c>
      <c r="H21" s="17" t="s">
        <v>113</v>
      </c>
      <c r="I21" s="17">
        <v>4</v>
      </c>
      <c r="J21" s="17" t="s">
        <v>113</v>
      </c>
      <c r="K21" s="17">
        <v>0</v>
      </c>
      <c r="L21" s="17" t="s">
        <v>113</v>
      </c>
      <c r="M21" s="17">
        <v>0</v>
      </c>
      <c r="N21" s="17" t="s">
        <v>113</v>
      </c>
      <c r="O21" s="17">
        <v>1</v>
      </c>
      <c r="P21" s="14">
        <v>1</v>
      </c>
    </row>
    <row r="22" spans="1:16" ht="16.2" customHeight="1" x14ac:dyDescent="0.3">
      <c r="A22" s="10" t="s">
        <v>95</v>
      </c>
      <c r="B22" s="10">
        <v>2021</v>
      </c>
      <c r="C22" s="38">
        <v>205</v>
      </c>
      <c r="D22" s="14">
        <v>172</v>
      </c>
      <c r="E22" s="17">
        <v>3</v>
      </c>
      <c r="F22" s="17">
        <v>3</v>
      </c>
      <c r="G22" s="17">
        <v>0</v>
      </c>
      <c r="H22" s="17" t="s">
        <v>113</v>
      </c>
      <c r="I22" s="17">
        <v>1</v>
      </c>
      <c r="J22" s="17" t="s">
        <v>113</v>
      </c>
      <c r="K22" s="17">
        <v>0</v>
      </c>
      <c r="L22" s="17" t="s">
        <v>113</v>
      </c>
      <c r="M22" s="17">
        <v>0</v>
      </c>
      <c r="N22" s="17" t="s">
        <v>113</v>
      </c>
      <c r="O22" s="17">
        <v>0</v>
      </c>
      <c r="P22" s="14">
        <v>0</v>
      </c>
    </row>
    <row r="23" spans="1:16" ht="16.2" customHeight="1" x14ac:dyDescent="0.3">
      <c r="A23" s="10" t="s">
        <v>96</v>
      </c>
      <c r="B23" s="10">
        <v>2021</v>
      </c>
      <c r="C23" s="39">
        <v>209</v>
      </c>
      <c r="D23" s="14">
        <v>175</v>
      </c>
      <c r="E23" s="17">
        <v>5</v>
      </c>
      <c r="F23" s="17">
        <v>4</v>
      </c>
      <c r="G23" s="17">
        <v>0</v>
      </c>
      <c r="H23" s="17" t="s">
        <v>113</v>
      </c>
      <c r="I23" s="17">
        <v>0</v>
      </c>
      <c r="J23" s="17" t="s">
        <v>113</v>
      </c>
      <c r="K23" s="17">
        <v>0</v>
      </c>
      <c r="L23" s="17" t="s">
        <v>113</v>
      </c>
      <c r="M23" s="17">
        <v>0</v>
      </c>
      <c r="N23" s="17" t="s">
        <v>113</v>
      </c>
      <c r="O23" s="17">
        <v>1</v>
      </c>
      <c r="P23" s="14">
        <v>1</v>
      </c>
    </row>
    <row r="24" spans="1:16" ht="16.2" customHeight="1" x14ac:dyDescent="0.3">
      <c r="A24" s="10" t="s">
        <v>97</v>
      </c>
      <c r="B24" s="10">
        <v>2021</v>
      </c>
      <c r="C24" s="39">
        <v>580</v>
      </c>
      <c r="D24" s="14">
        <v>494</v>
      </c>
      <c r="E24" s="17">
        <v>8</v>
      </c>
      <c r="F24" s="17">
        <v>7</v>
      </c>
      <c r="G24" s="17">
        <v>0</v>
      </c>
      <c r="H24" s="17" t="s">
        <v>113</v>
      </c>
      <c r="I24" s="17">
        <v>0</v>
      </c>
      <c r="J24" s="17" t="s">
        <v>113</v>
      </c>
      <c r="K24" s="17">
        <v>0</v>
      </c>
      <c r="L24" s="17" t="s">
        <v>113</v>
      </c>
      <c r="M24" s="17">
        <v>0</v>
      </c>
      <c r="N24" s="17" t="s">
        <v>113</v>
      </c>
      <c r="O24" s="17">
        <v>0</v>
      </c>
      <c r="P24" s="14">
        <v>0</v>
      </c>
    </row>
    <row r="25" spans="1:16" ht="16.2" customHeight="1" x14ac:dyDescent="0.3">
      <c r="A25" s="10" t="s">
        <v>98</v>
      </c>
      <c r="B25" s="10">
        <v>2021</v>
      </c>
      <c r="C25" s="39">
        <v>584</v>
      </c>
      <c r="D25" s="14">
        <v>494</v>
      </c>
      <c r="E25" s="17">
        <v>5</v>
      </c>
      <c r="F25" s="17">
        <v>5</v>
      </c>
      <c r="G25" s="17">
        <v>0</v>
      </c>
      <c r="H25" s="17" t="s">
        <v>113</v>
      </c>
      <c r="I25" s="17">
        <v>4</v>
      </c>
      <c r="J25" s="17" t="s">
        <v>113</v>
      </c>
      <c r="K25" s="17">
        <v>0</v>
      </c>
      <c r="L25" s="17" t="s">
        <v>113</v>
      </c>
      <c r="M25" s="17">
        <v>0</v>
      </c>
      <c r="N25" s="17" t="s">
        <v>113</v>
      </c>
      <c r="O25" s="17">
        <v>0</v>
      </c>
      <c r="P25" s="14">
        <v>0</v>
      </c>
    </row>
    <row r="26" spans="1:16" ht="16.2" customHeight="1" x14ac:dyDescent="0.3">
      <c r="A26" s="10" t="s">
        <v>99</v>
      </c>
      <c r="B26" s="10">
        <v>2021</v>
      </c>
      <c r="C26" s="39">
        <v>442</v>
      </c>
      <c r="D26" s="14">
        <v>338</v>
      </c>
      <c r="E26" s="17">
        <v>1</v>
      </c>
      <c r="F26" s="17">
        <v>1</v>
      </c>
      <c r="G26" s="17">
        <v>0</v>
      </c>
      <c r="H26" s="17" t="s">
        <v>113</v>
      </c>
      <c r="I26" s="17">
        <v>1</v>
      </c>
      <c r="J26" s="17" t="s">
        <v>113</v>
      </c>
      <c r="K26" s="17">
        <v>0</v>
      </c>
      <c r="L26" s="17" t="s">
        <v>113</v>
      </c>
      <c r="M26" s="17">
        <v>0</v>
      </c>
      <c r="N26" s="17" t="s">
        <v>113</v>
      </c>
      <c r="O26" s="17">
        <v>1</v>
      </c>
      <c r="P26" s="14">
        <v>0</v>
      </c>
    </row>
    <row r="27" spans="1:16" ht="16.2" customHeight="1" x14ac:dyDescent="0.3">
      <c r="A27" s="10" t="s">
        <v>100</v>
      </c>
      <c r="B27" s="10">
        <v>2021</v>
      </c>
      <c r="C27" s="40">
        <v>312</v>
      </c>
      <c r="D27" s="14">
        <v>239</v>
      </c>
      <c r="E27" s="17">
        <v>3</v>
      </c>
      <c r="F27" s="17">
        <v>3</v>
      </c>
      <c r="G27" s="17">
        <v>0</v>
      </c>
      <c r="H27" s="17" t="s">
        <v>113</v>
      </c>
      <c r="I27" s="17">
        <v>1</v>
      </c>
      <c r="J27" s="17" t="s">
        <v>113</v>
      </c>
      <c r="K27" s="17">
        <v>0</v>
      </c>
      <c r="L27" s="17" t="s">
        <v>113</v>
      </c>
      <c r="M27" s="17">
        <v>0</v>
      </c>
      <c r="N27" s="17" t="s">
        <v>113</v>
      </c>
      <c r="O27" s="17">
        <v>0</v>
      </c>
      <c r="P27" s="14">
        <v>0</v>
      </c>
    </row>
    <row r="28" spans="1:16" ht="16.2" customHeight="1" x14ac:dyDescent="0.3">
      <c r="A28" s="10" t="s">
        <v>101</v>
      </c>
      <c r="B28" s="10">
        <v>2022</v>
      </c>
      <c r="C28" s="39">
        <v>521</v>
      </c>
      <c r="D28" s="14">
        <v>345</v>
      </c>
      <c r="E28" s="17">
        <v>10</v>
      </c>
      <c r="F28" s="17">
        <v>8</v>
      </c>
      <c r="G28" s="17">
        <v>0</v>
      </c>
      <c r="H28" s="17" t="s">
        <v>113</v>
      </c>
      <c r="I28" s="17">
        <v>0</v>
      </c>
      <c r="J28" s="17" t="s">
        <v>113</v>
      </c>
      <c r="K28" s="17">
        <v>0</v>
      </c>
      <c r="L28" s="17" t="s">
        <v>113</v>
      </c>
      <c r="M28" s="17">
        <v>0</v>
      </c>
      <c r="N28" s="17" t="s">
        <v>113</v>
      </c>
      <c r="O28" s="17">
        <v>0</v>
      </c>
      <c r="P28" s="14">
        <v>0</v>
      </c>
    </row>
    <row r="29" spans="1:16" x14ac:dyDescent="0.3">
      <c r="A29" s="99" t="s">
        <v>102</v>
      </c>
      <c r="B29" s="99">
        <v>2022</v>
      </c>
      <c r="C29" s="107">
        <v>338</v>
      </c>
      <c r="D29" s="104">
        <v>192</v>
      </c>
      <c r="E29" s="108">
        <v>3</v>
      </c>
      <c r="F29" s="108">
        <v>2</v>
      </c>
      <c r="G29" s="108">
        <v>0</v>
      </c>
      <c r="H29" s="108" t="s">
        <v>113</v>
      </c>
      <c r="I29" s="108">
        <v>0</v>
      </c>
      <c r="J29" s="108" t="s">
        <v>113</v>
      </c>
      <c r="K29" s="108">
        <v>0</v>
      </c>
      <c r="L29" s="17" t="s">
        <v>113</v>
      </c>
      <c r="M29" s="108">
        <v>0</v>
      </c>
      <c r="N29" s="108" t="s">
        <v>113</v>
      </c>
      <c r="O29" s="108">
        <v>0</v>
      </c>
      <c r="P29" s="104">
        <v>0</v>
      </c>
    </row>
    <row r="30" spans="1:16" x14ac:dyDescent="0.3">
      <c r="A30" s="8" t="s">
        <v>90</v>
      </c>
      <c r="B30" s="8">
        <v>2022</v>
      </c>
      <c r="C30" s="107">
        <v>675</v>
      </c>
      <c r="D30" s="104">
        <v>396</v>
      </c>
      <c r="E30" s="108">
        <v>1</v>
      </c>
      <c r="F30" s="108">
        <v>1</v>
      </c>
      <c r="G30" s="108">
        <v>0</v>
      </c>
      <c r="H30" s="108" t="s">
        <v>113</v>
      </c>
      <c r="I30" s="108">
        <v>0</v>
      </c>
      <c r="J30" s="108" t="s">
        <v>113</v>
      </c>
      <c r="K30" s="108">
        <v>0</v>
      </c>
      <c r="L30" s="17" t="s">
        <v>113</v>
      </c>
      <c r="M30" s="108">
        <v>0</v>
      </c>
      <c r="N30" s="108" t="s">
        <v>113</v>
      </c>
      <c r="O30" s="108">
        <v>0</v>
      </c>
      <c r="P30" s="104">
        <v>0</v>
      </c>
    </row>
    <row r="31" spans="1:16" x14ac:dyDescent="0.3">
      <c r="A31" s="99" t="s">
        <v>91</v>
      </c>
      <c r="B31" s="99">
        <v>2022</v>
      </c>
      <c r="C31" s="107">
        <v>494</v>
      </c>
      <c r="D31" s="104">
        <v>279</v>
      </c>
      <c r="E31" s="108">
        <v>0</v>
      </c>
      <c r="F31" s="108"/>
      <c r="G31" s="108">
        <v>0</v>
      </c>
      <c r="H31" s="108" t="s">
        <v>113</v>
      </c>
      <c r="I31" s="108">
        <v>1</v>
      </c>
      <c r="J31" s="108" t="s">
        <v>113</v>
      </c>
      <c r="K31" s="108">
        <v>0</v>
      </c>
      <c r="L31" s="108" t="s">
        <v>113</v>
      </c>
      <c r="M31" s="108">
        <v>0</v>
      </c>
      <c r="N31" s="108" t="s">
        <v>113</v>
      </c>
      <c r="O31" s="108">
        <v>0</v>
      </c>
      <c r="P31" s="104">
        <v>0</v>
      </c>
    </row>
    <row r="32" spans="1:16" x14ac:dyDescent="0.3">
      <c r="A32" s="99" t="s">
        <v>93</v>
      </c>
      <c r="B32" s="99">
        <v>2022</v>
      </c>
      <c r="C32" s="107">
        <v>213</v>
      </c>
      <c r="D32" s="104">
        <v>115</v>
      </c>
      <c r="E32" s="108">
        <v>0</v>
      </c>
      <c r="F32" s="108"/>
      <c r="G32" s="108">
        <v>0</v>
      </c>
      <c r="H32" s="108" t="s">
        <v>113</v>
      </c>
      <c r="I32" s="108">
        <v>3</v>
      </c>
      <c r="J32" s="108" t="s">
        <v>113</v>
      </c>
      <c r="K32" s="108">
        <v>0</v>
      </c>
      <c r="L32" s="108" t="s">
        <v>113</v>
      </c>
      <c r="M32" s="108">
        <v>0</v>
      </c>
      <c r="N32" s="108" t="s">
        <v>113</v>
      </c>
      <c r="O32" s="108">
        <v>0</v>
      </c>
      <c r="P32" s="104">
        <v>0</v>
      </c>
    </row>
    <row r="33" spans="1:16" x14ac:dyDescent="0.3">
      <c r="A33" s="141" t="s">
        <v>112</v>
      </c>
      <c r="B33" s="141" t="s">
        <v>112</v>
      </c>
      <c r="C33" s="107">
        <f>SUBTOTAL(109,tab_m9_wider_covid_related_WHO_codes[COVID-19, virus identified (U07.1)
Mentioned])</f>
        <v>13199</v>
      </c>
      <c r="D33" s="104">
        <f>SUBTOTAL(109,tab_m9_wider_covid_related_WHO_codes[COVID-19, virus identified (U07.1)
Underlying cause])</f>
        <v>10776</v>
      </c>
      <c r="E33" s="108">
        <f>SUBTOTAL(109,tab_m9_wider_covid_related_WHO_codes[COVID-19, virus not identified (U07.2)
Mentioned])</f>
        <v>1609</v>
      </c>
      <c r="F33" s="108">
        <f>SUBTOTAL(109,tab_m9_wider_covid_related_WHO_codes[COVID-19, virus not identified (U07.2)
Underlying cause])</f>
        <v>1483</v>
      </c>
      <c r="G33" s="108">
        <f>SUBTOTAL(109,tab_m9_wider_covid_related_WHO_codes[Personal history of COVID-19, unspecified (U08.9)
Mentioned])</f>
        <v>0</v>
      </c>
      <c r="H33" s="108" t="s">
        <v>113</v>
      </c>
      <c r="I33" s="108">
        <f>SUBTOTAL(109,tab_m9_wider_covid_related_WHO_codes[Post COVID-19 condition, unspecified (U09.9)
Mentioned])</f>
        <v>37</v>
      </c>
      <c r="J33" s="142" t="s">
        <v>113</v>
      </c>
      <c r="K33" s="108">
        <f>SUBTOTAL(109,tab_m9_wider_covid_related_WHO_codes[Multisystem inflammatory syndrome associated with COVID-19, unspecified (U10.9)
Mentioned])</f>
        <v>0</v>
      </c>
      <c r="L33" s="108" t="s">
        <v>113</v>
      </c>
      <c r="M33" s="108">
        <f>SUBTOTAL(109,tab_m9_wider_covid_related_WHO_codes[Need for immunisation against COVID-19, unspecified (U11.9)
Mentioned])</f>
        <v>0</v>
      </c>
      <c r="N33" s="108" t="s">
        <v>113</v>
      </c>
      <c r="O33" s="108">
        <f>SUBTOTAL(109,tab_m9_wider_covid_related_WHO_codes[COVID-19vaccines causing adverse effects in therapeutic use, unspecified (U12.9)
Mentioned])</f>
        <v>11</v>
      </c>
      <c r="P33" s="104">
        <f>SUBTOTAL(109,tab_m9_wider_covid_related_WHO_codes[COVID-19vaccines causing adverse effects in therapeutic use, unspecified (U12.9)
Underlying cause])</f>
        <v>9</v>
      </c>
    </row>
  </sheetData>
  <hyperlinks>
    <hyperlink ref="A4" location="Contents!A1" display="Back to table of contents"/>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zoomScaleNormal="100" workbookViewId="0"/>
  </sheetViews>
  <sheetFormatPr defaultColWidth="9.33203125" defaultRowHeight="15.6" x14ac:dyDescent="0.3"/>
  <cols>
    <col min="1" max="4" width="16.6640625" style="7" customWidth="1"/>
    <col min="5" max="5" width="51.6640625" style="7" bestFit="1" customWidth="1"/>
    <col min="6" max="6" width="16.6640625" style="42" customWidth="1"/>
    <col min="7" max="7" width="16.6640625" style="41" customWidth="1"/>
    <col min="8" max="16384" width="9.33203125" style="7"/>
  </cols>
  <sheetData>
    <row r="1" spans="1:7" s="4" customFormat="1" x14ac:dyDescent="0.3">
      <c r="A1" s="3" t="s">
        <v>2800</v>
      </c>
      <c r="F1" s="36"/>
      <c r="G1" s="13"/>
    </row>
    <row r="2" spans="1:7" s="4" customFormat="1" ht="15" x14ac:dyDescent="0.25">
      <c r="A2" s="5" t="s">
        <v>2844</v>
      </c>
      <c r="F2" s="36"/>
      <c r="G2" s="13"/>
    </row>
    <row r="3" spans="1:7" s="4" customFormat="1" ht="15" x14ac:dyDescent="0.25">
      <c r="A3" s="5" t="s">
        <v>16</v>
      </c>
      <c r="F3" s="36"/>
      <c r="G3" s="13"/>
    </row>
    <row r="4" spans="1:7" s="4" customFormat="1" ht="30" customHeight="1" x14ac:dyDescent="0.25">
      <c r="A4" s="6" t="s">
        <v>20</v>
      </c>
      <c r="F4" s="36"/>
      <c r="G4" s="13"/>
    </row>
    <row r="5" spans="1:7" ht="95.1" customHeight="1" thickBot="1" x14ac:dyDescent="0.35">
      <c r="A5" s="85" t="s">
        <v>76</v>
      </c>
      <c r="B5" s="86" t="s">
        <v>89</v>
      </c>
      <c r="C5" s="86" t="s">
        <v>105</v>
      </c>
      <c r="D5" s="87" t="s">
        <v>106</v>
      </c>
      <c r="E5" s="86" t="s">
        <v>47</v>
      </c>
      <c r="F5" s="88" t="s">
        <v>42</v>
      </c>
      <c r="G5" s="85" t="s">
        <v>107</v>
      </c>
    </row>
    <row r="6" spans="1:7" ht="30" customHeight="1" x14ac:dyDescent="0.3">
      <c r="A6" s="10" t="s">
        <v>90</v>
      </c>
      <c r="B6" s="11" t="s">
        <v>92</v>
      </c>
      <c r="C6" s="66">
        <v>1</v>
      </c>
      <c r="D6" s="79" t="s">
        <v>2715</v>
      </c>
      <c r="E6" s="80" t="s">
        <v>2721</v>
      </c>
      <c r="F6" s="115">
        <v>656</v>
      </c>
      <c r="G6" s="65">
        <v>0.11599999999999999</v>
      </c>
    </row>
    <row r="7" spans="1:7" ht="16.2" customHeight="1" x14ac:dyDescent="0.3">
      <c r="A7" s="10" t="s">
        <v>90</v>
      </c>
      <c r="B7" s="11" t="s">
        <v>92</v>
      </c>
      <c r="C7" s="66">
        <v>2</v>
      </c>
      <c r="D7" s="81" t="s">
        <v>2716</v>
      </c>
      <c r="E7" s="82" t="s">
        <v>2722</v>
      </c>
      <c r="F7" s="14">
        <v>596</v>
      </c>
      <c r="G7" s="65">
        <v>0.106</v>
      </c>
    </row>
    <row r="8" spans="1:7" ht="16.2" customHeight="1" x14ac:dyDescent="0.3">
      <c r="A8" s="10" t="s">
        <v>90</v>
      </c>
      <c r="B8" s="11" t="s">
        <v>92</v>
      </c>
      <c r="C8" s="66">
        <v>3</v>
      </c>
      <c r="D8" s="81" t="s">
        <v>2717</v>
      </c>
      <c r="E8" s="82" t="s">
        <v>2723</v>
      </c>
      <c r="F8" s="14">
        <v>379</v>
      </c>
      <c r="G8" s="65">
        <v>6.7000000000000004E-2</v>
      </c>
    </row>
    <row r="9" spans="1:7" ht="16.2" customHeight="1" x14ac:dyDescent="0.3">
      <c r="A9" s="10" t="s">
        <v>90</v>
      </c>
      <c r="B9" s="11" t="s">
        <v>92</v>
      </c>
      <c r="C9" s="66">
        <v>4</v>
      </c>
      <c r="D9" s="81" t="s">
        <v>2718</v>
      </c>
      <c r="E9" s="82" t="s">
        <v>2724</v>
      </c>
      <c r="F9" s="14">
        <v>365</v>
      </c>
      <c r="G9" s="65">
        <v>6.5000000000000002E-2</v>
      </c>
    </row>
    <row r="10" spans="1:7" ht="16.2" customHeight="1" x14ac:dyDescent="0.3">
      <c r="A10" s="10" t="s">
        <v>90</v>
      </c>
      <c r="B10" s="11" t="s">
        <v>92</v>
      </c>
      <c r="C10" s="66">
        <v>5</v>
      </c>
      <c r="D10" s="81" t="s">
        <v>2719</v>
      </c>
      <c r="E10" s="82" t="s">
        <v>2725</v>
      </c>
      <c r="F10" s="14">
        <v>279</v>
      </c>
      <c r="G10" s="65">
        <v>4.9000000000000002E-2</v>
      </c>
    </row>
    <row r="11" spans="1:7" ht="16.2" customHeight="1" x14ac:dyDescent="0.3">
      <c r="A11" s="10" t="s">
        <v>91</v>
      </c>
      <c r="B11" s="11" t="s">
        <v>92</v>
      </c>
      <c r="C11" s="66">
        <v>1</v>
      </c>
      <c r="D11" s="81" t="s">
        <v>2720</v>
      </c>
      <c r="E11" s="82" t="s">
        <v>2726</v>
      </c>
      <c r="F11" s="14">
        <v>2413</v>
      </c>
      <c r="G11" s="65">
        <v>0.314</v>
      </c>
    </row>
    <row r="12" spans="1:7" ht="16.2" customHeight="1" x14ac:dyDescent="0.3">
      <c r="A12" s="10" t="s">
        <v>91</v>
      </c>
      <c r="B12" s="11" t="s">
        <v>92</v>
      </c>
      <c r="C12" s="66">
        <v>2</v>
      </c>
      <c r="D12" s="81" t="s">
        <v>2715</v>
      </c>
      <c r="E12" s="82" t="s">
        <v>2721</v>
      </c>
      <c r="F12" s="14">
        <v>784</v>
      </c>
      <c r="G12" s="65">
        <v>0.10199999999999999</v>
      </c>
    </row>
    <row r="13" spans="1:7" ht="16.2" customHeight="1" x14ac:dyDescent="0.3">
      <c r="A13" s="10" t="s">
        <v>91</v>
      </c>
      <c r="B13" s="11" t="s">
        <v>92</v>
      </c>
      <c r="C13" s="66">
        <v>3</v>
      </c>
      <c r="D13" s="81" t="s">
        <v>2716</v>
      </c>
      <c r="E13" s="82" t="s">
        <v>2722</v>
      </c>
      <c r="F13" s="14">
        <v>577</v>
      </c>
      <c r="G13" s="65">
        <v>7.4999999999999997E-2</v>
      </c>
    </row>
    <row r="14" spans="1:7" ht="16.2" customHeight="1" x14ac:dyDescent="0.3">
      <c r="A14" s="10" t="s">
        <v>91</v>
      </c>
      <c r="B14" s="11" t="s">
        <v>92</v>
      </c>
      <c r="C14" s="66">
        <v>4</v>
      </c>
      <c r="D14" s="81" t="s">
        <v>2717</v>
      </c>
      <c r="E14" s="82" t="s">
        <v>2723</v>
      </c>
      <c r="F14" s="14">
        <v>375</v>
      </c>
      <c r="G14" s="65">
        <v>4.9000000000000002E-2</v>
      </c>
    </row>
    <row r="15" spans="1:7" ht="16.2" customHeight="1" x14ac:dyDescent="0.3">
      <c r="A15" s="10" t="s">
        <v>91</v>
      </c>
      <c r="B15" s="11" t="s">
        <v>92</v>
      </c>
      <c r="C15" s="66">
        <v>5</v>
      </c>
      <c r="D15" s="81" t="s">
        <v>2718</v>
      </c>
      <c r="E15" s="82" t="s">
        <v>2724</v>
      </c>
      <c r="F15" s="14">
        <v>331</v>
      </c>
      <c r="G15" s="65">
        <v>4.2999999999999997E-2</v>
      </c>
    </row>
    <row r="16" spans="1:7" ht="16.2" customHeight="1" x14ac:dyDescent="0.3">
      <c r="A16" s="10" t="s">
        <v>93</v>
      </c>
      <c r="B16" s="11" t="s">
        <v>92</v>
      </c>
      <c r="C16" s="66">
        <v>1</v>
      </c>
      <c r="D16" s="81" t="s">
        <v>2720</v>
      </c>
      <c r="E16" s="82" t="s">
        <v>2726</v>
      </c>
      <c r="F16" s="14">
        <v>1065</v>
      </c>
      <c r="G16" s="65">
        <v>0.184</v>
      </c>
    </row>
    <row r="17" spans="1:7" ht="16.2" customHeight="1" x14ac:dyDescent="0.3">
      <c r="A17" s="10" t="s">
        <v>93</v>
      </c>
      <c r="B17" s="11" t="s">
        <v>92</v>
      </c>
      <c r="C17" s="66">
        <v>2</v>
      </c>
      <c r="D17" s="81" t="s">
        <v>2716</v>
      </c>
      <c r="E17" s="82" t="s">
        <v>2722</v>
      </c>
      <c r="F17" s="14">
        <v>563</v>
      </c>
      <c r="G17" s="65">
        <v>9.6999999999999989E-2</v>
      </c>
    </row>
    <row r="18" spans="1:7" ht="16.2" customHeight="1" x14ac:dyDescent="0.3">
      <c r="A18" s="10" t="s">
        <v>93</v>
      </c>
      <c r="B18" s="11" t="s">
        <v>92</v>
      </c>
      <c r="C18" s="66">
        <v>3</v>
      </c>
      <c r="D18" s="81" t="s">
        <v>2715</v>
      </c>
      <c r="E18" s="82" t="s">
        <v>2721</v>
      </c>
      <c r="F18" s="14">
        <v>501</v>
      </c>
      <c r="G18" s="65">
        <v>8.6999999999999994E-2</v>
      </c>
    </row>
    <row r="19" spans="1:7" ht="16.2" customHeight="1" x14ac:dyDescent="0.3">
      <c r="A19" s="10" t="s">
        <v>93</v>
      </c>
      <c r="B19" s="11" t="s">
        <v>92</v>
      </c>
      <c r="C19" s="66">
        <v>4</v>
      </c>
      <c r="D19" s="81" t="s">
        <v>2717</v>
      </c>
      <c r="E19" s="82" t="s">
        <v>2723</v>
      </c>
      <c r="F19" s="17">
        <v>319</v>
      </c>
      <c r="G19" s="65">
        <v>5.5E-2</v>
      </c>
    </row>
    <row r="20" spans="1:7" ht="16.2" customHeight="1" x14ac:dyDescent="0.3">
      <c r="A20" s="10" t="s">
        <v>93</v>
      </c>
      <c r="B20" s="11" t="s">
        <v>92</v>
      </c>
      <c r="C20" s="66">
        <v>5</v>
      </c>
      <c r="D20" s="81" t="s">
        <v>2718</v>
      </c>
      <c r="E20" s="82" t="s">
        <v>2724</v>
      </c>
      <c r="F20" s="14">
        <v>286</v>
      </c>
      <c r="G20" s="65">
        <v>4.9000000000000002E-2</v>
      </c>
    </row>
    <row r="21" spans="1:7" ht="16.2" customHeight="1" x14ac:dyDescent="0.3">
      <c r="A21" s="10" t="s">
        <v>94</v>
      </c>
      <c r="B21" s="11" t="s">
        <v>92</v>
      </c>
      <c r="C21" s="66">
        <v>1</v>
      </c>
      <c r="D21" s="81" t="s">
        <v>2716</v>
      </c>
      <c r="E21" s="82" t="s">
        <v>2722</v>
      </c>
      <c r="F21" s="14">
        <v>481</v>
      </c>
      <c r="G21" s="65">
        <v>0.10800000000000001</v>
      </c>
    </row>
    <row r="22" spans="1:7" ht="16.2" customHeight="1" x14ac:dyDescent="0.3">
      <c r="A22" s="10" t="s">
        <v>94</v>
      </c>
      <c r="B22" s="11" t="s">
        <v>92</v>
      </c>
      <c r="C22" s="66">
        <v>2</v>
      </c>
      <c r="D22" s="81" t="s">
        <v>2715</v>
      </c>
      <c r="E22" s="82" t="s">
        <v>2721</v>
      </c>
      <c r="F22" s="17">
        <v>393</v>
      </c>
      <c r="G22" s="65">
        <v>8.8000000000000009E-2</v>
      </c>
    </row>
    <row r="23" spans="1:7" ht="16.2" customHeight="1" x14ac:dyDescent="0.3">
      <c r="A23" s="10" t="s">
        <v>94</v>
      </c>
      <c r="B23" s="11" t="s">
        <v>92</v>
      </c>
      <c r="C23" s="66">
        <v>3</v>
      </c>
      <c r="D23" s="81" t="s">
        <v>2718</v>
      </c>
      <c r="E23" s="82" t="s">
        <v>2724</v>
      </c>
      <c r="F23" s="17">
        <v>287</v>
      </c>
      <c r="G23" s="65">
        <v>6.5000000000000002E-2</v>
      </c>
    </row>
    <row r="24" spans="1:7" ht="16.2" customHeight="1" x14ac:dyDescent="0.3">
      <c r="A24" s="10" t="s">
        <v>94</v>
      </c>
      <c r="B24" s="11" t="s">
        <v>92</v>
      </c>
      <c r="C24" s="66">
        <v>4</v>
      </c>
      <c r="D24" s="81" t="s">
        <v>2717</v>
      </c>
      <c r="E24" s="82" t="s">
        <v>2723</v>
      </c>
      <c r="F24" s="17">
        <v>277</v>
      </c>
      <c r="G24" s="65">
        <v>6.2E-2</v>
      </c>
    </row>
    <row r="25" spans="1:7" ht="16.2" customHeight="1" x14ac:dyDescent="0.3">
      <c r="A25" s="10" t="s">
        <v>94</v>
      </c>
      <c r="B25" s="11" t="s">
        <v>92</v>
      </c>
      <c r="C25" s="66">
        <v>5</v>
      </c>
      <c r="D25" s="81" t="s">
        <v>2719</v>
      </c>
      <c r="E25" s="82" t="s">
        <v>2725</v>
      </c>
      <c r="F25" s="17">
        <v>205</v>
      </c>
      <c r="G25" s="65">
        <v>4.5999999999999999E-2</v>
      </c>
    </row>
    <row r="26" spans="1:7" ht="16.2" customHeight="1" x14ac:dyDescent="0.3">
      <c r="A26" s="10" t="s">
        <v>95</v>
      </c>
      <c r="B26" s="11" t="s">
        <v>92</v>
      </c>
      <c r="C26" s="66">
        <v>1</v>
      </c>
      <c r="D26" s="81" t="s">
        <v>2716</v>
      </c>
      <c r="E26" s="82" t="s">
        <v>2722</v>
      </c>
      <c r="F26" s="2">
        <v>534</v>
      </c>
      <c r="G26" s="65">
        <v>0.11900000000000001</v>
      </c>
    </row>
    <row r="27" spans="1:7" ht="16.2" customHeight="1" x14ac:dyDescent="0.3">
      <c r="A27" s="10" t="s">
        <v>95</v>
      </c>
      <c r="B27" s="11" t="s">
        <v>92</v>
      </c>
      <c r="C27" s="66">
        <v>2</v>
      </c>
      <c r="D27" s="81" t="s">
        <v>2715</v>
      </c>
      <c r="E27" s="82" t="s">
        <v>2721</v>
      </c>
      <c r="F27" s="2">
        <v>416</v>
      </c>
      <c r="G27" s="65">
        <v>9.1999999999999998E-2</v>
      </c>
    </row>
    <row r="28" spans="1:7" ht="16.2" customHeight="1" x14ac:dyDescent="0.3">
      <c r="A28" s="10" t="s">
        <v>95</v>
      </c>
      <c r="B28" s="11" t="s">
        <v>92</v>
      </c>
      <c r="C28" s="66">
        <v>3</v>
      </c>
      <c r="D28" s="81" t="s">
        <v>2717</v>
      </c>
      <c r="E28" s="82" t="s">
        <v>2723</v>
      </c>
      <c r="F28" s="2">
        <v>315</v>
      </c>
      <c r="G28" s="65">
        <v>7.0000000000000007E-2</v>
      </c>
    </row>
    <row r="29" spans="1:7" ht="16.2" customHeight="1" x14ac:dyDescent="0.3">
      <c r="A29" s="10" t="s">
        <v>95</v>
      </c>
      <c r="B29" s="11" t="s">
        <v>92</v>
      </c>
      <c r="C29" s="66">
        <v>4</v>
      </c>
      <c r="D29" s="81" t="s">
        <v>2718</v>
      </c>
      <c r="E29" s="82" t="s">
        <v>2724</v>
      </c>
      <c r="F29" s="2">
        <v>313</v>
      </c>
      <c r="G29" s="65">
        <v>7.0000000000000007E-2</v>
      </c>
    </row>
    <row r="30" spans="1:7" ht="16.2" customHeight="1" x14ac:dyDescent="0.3">
      <c r="A30" s="10" t="s">
        <v>95</v>
      </c>
      <c r="B30" s="11" t="s">
        <v>92</v>
      </c>
      <c r="C30" s="66">
        <v>5</v>
      </c>
      <c r="D30" s="81" t="s">
        <v>2719</v>
      </c>
      <c r="E30" s="82" t="s">
        <v>2725</v>
      </c>
      <c r="F30" s="2">
        <v>162</v>
      </c>
      <c r="G30" s="65">
        <v>3.6000000000000004E-2</v>
      </c>
    </row>
    <row r="31" spans="1:7" ht="16.2" customHeight="1" x14ac:dyDescent="0.3">
      <c r="A31" s="10" t="s">
        <v>96</v>
      </c>
      <c r="B31" s="11" t="s">
        <v>92</v>
      </c>
      <c r="C31" s="66">
        <v>1</v>
      </c>
      <c r="D31" s="81" t="s">
        <v>2716</v>
      </c>
      <c r="E31" s="82" t="s">
        <v>2722</v>
      </c>
      <c r="F31" s="2">
        <v>506</v>
      </c>
      <c r="G31" s="65">
        <v>0.114</v>
      </c>
    </row>
    <row r="32" spans="1:7" ht="16.2" customHeight="1" x14ac:dyDescent="0.3">
      <c r="A32" s="10" t="s">
        <v>96</v>
      </c>
      <c r="B32" s="11" t="s">
        <v>92</v>
      </c>
      <c r="C32" s="66">
        <v>2</v>
      </c>
      <c r="D32" s="81" t="s">
        <v>2715</v>
      </c>
      <c r="E32" s="82" t="s">
        <v>2721</v>
      </c>
      <c r="F32" s="2">
        <v>415</v>
      </c>
      <c r="G32" s="65">
        <v>9.4E-2</v>
      </c>
    </row>
    <row r="33" spans="1:7" ht="16.2" customHeight="1" x14ac:dyDescent="0.3">
      <c r="A33" s="10" t="s">
        <v>96</v>
      </c>
      <c r="B33" s="11" t="s">
        <v>92</v>
      </c>
      <c r="C33" s="66">
        <v>3</v>
      </c>
      <c r="D33" s="81" t="s">
        <v>2718</v>
      </c>
      <c r="E33" s="82" t="s">
        <v>2724</v>
      </c>
      <c r="F33" s="2">
        <v>326</v>
      </c>
      <c r="G33" s="65">
        <v>7.400000000000001E-2</v>
      </c>
    </row>
    <row r="34" spans="1:7" ht="16.2" customHeight="1" x14ac:dyDescent="0.3">
      <c r="A34" s="10" t="s">
        <v>96</v>
      </c>
      <c r="B34" s="11" t="s">
        <v>92</v>
      </c>
      <c r="C34" s="66">
        <v>4</v>
      </c>
      <c r="D34" s="81" t="s">
        <v>2717</v>
      </c>
      <c r="E34" s="82" t="s">
        <v>2723</v>
      </c>
      <c r="F34" s="2">
        <v>273</v>
      </c>
      <c r="G34" s="65">
        <v>6.2E-2</v>
      </c>
    </row>
    <row r="35" spans="1:7" ht="16.2" customHeight="1" x14ac:dyDescent="0.3">
      <c r="A35" s="10" t="s">
        <v>96</v>
      </c>
      <c r="B35" s="11" t="s">
        <v>92</v>
      </c>
      <c r="C35" s="66">
        <v>5</v>
      </c>
      <c r="D35" s="81" t="s">
        <v>2719</v>
      </c>
      <c r="E35" s="82" t="s">
        <v>2725</v>
      </c>
      <c r="F35" s="2">
        <v>191</v>
      </c>
      <c r="G35" s="65">
        <v>4.2999999999999997E-2</v>
      </c>
    </row>
    <row r="36" spans="1:7" ht="16.2" customHeight="1" x14ac:dyDescent="0.3">
      <c r="A36" s="10" t="s">
        <v>97</v>
      </c>
      <c r="B36" s="11" t="s">
        <v>92</v>
      </c>
      <c r="C36" s="66">
        <v>1</v>
      </c>
      <c r="D36" s="81" t="s">
        <v>2716</v>
      </c>
      <c r="E36" s="82" t="s">
        <v>2722</v>
      </c>
      <c r="F36" s="2">
        <v>514</v>
      </c>
      <c r="G36" s="65">
        <v>0.115</v>
      </c>
    </row>
    <row r="37" spans="1:7" ht="16.2" customHeight="1" x14ac:dyDescent="0.3">
      <c r="A37" s="10" t="s">
        <v>97</v>
      </c>
      <c r="B37" s="11" t="s">
        <v>92</v>
      </c>
      <c r="C37" s="66">
        <v>2</v>
      </c>
      <c r="D37" s="81" t="s">
        <v>2715</v>
      </c>
      <c r="E37" s="82" t="s">
        <v>2721</v>
      </c>
      <c r="F37" s="2">
        <v>440</v>
      </c>
      <c r="G37" s="65">
        <v>9.8000000000000004E-2</v>
      </c>
    </row>
    <row r="38" spans="1:7" ht="16.2" customHeight="1" x14ac:dyDescent="0.3">
      <c r="A38" s="10" t="s">
        <v>97</v>
      </c>
      <c r="B38" s="11" t="s">
        <v>92</v>
      </c>
      <c r="C38" s="66">
        <v>3</v>
      </c>
      <c r="D38" s="81" t="s">
        <v>2718</v>
      </c>
      <c r="E38" s="82" t="s">
        <v>2724</v>
      </c>
      <c r="F38" s="2">
        <v>321</v>
      </c>
      <c r="G38" s="65">
        <v>7.2000000000000008E-2</v>
      </c>
    </row>
    <row r="39" spans="1:7" ht="16.2" customHeight="1" x14ac:dyDescent="0.3">
      <c r="A39" s="10" t="s">
        <v>97</v>
      </c>
      <c r="B39" s="11" t="s">
        <v>92</v>
      </c>
      <c r="C39" s="66">
        <v>4</v>
      </c>
      <c r="D39" s="81" t="s">
        <v>2717</v>
      </c>
      <c r="E39" s="82" t="s">
        <v>2723</v>
      </c>
      <c r="F39" s="17">
        <v>307</v>
      </c>
      <c r="G39" s="65">
        <v>6.8000000000000005E-2</v>
      </c>
    </row>
    <row r="40" spans="1:7" ht="16.2" customHeight="1" x14ac:dyDescent="0.3">
      <c r="A40" s="10" t="s">
        <v>97</v>
      </c>
      <c r="B40" s="11" t="s">
        <v>92</v>
      </c>
      <c r="C40" s="66">
        <v>5</v>
      </c>
      <c r="D40" s="81" t="s">
        <v>2719</v>
      </c>
      <c r="E40" s="82" t="s">
        <v>2725</v>
      </c>
      <c r="F40" s="14">
        <v>215</v>
      </c>
      <c r="G40" s="65">
        <v>4.8000000000000001E-2</v>
      </c>
    </row>
    <row r="41" spans="1:7" ht="16.2" customHeight="1" x14ac:dyDescent="0.3">
      <c r="A41" s="10" t="s">
        <v>98</v>
      </c>
      <c r="B41" s="11" t="s">
        <v>92</v>
      </c>
      <c r="C41" s="66">
        <v>1</v>
      </c>
      <c r="D41" s="81" t="s">
        <v>2716</v>
      </c>
      <c r="E41" s="82" t="s">
        <v>2722</v>
      </c>
      <c r="F41" s="125">
        <v>584</v>
      </c>
      <c r="G41" s="65">
        <v>0.11199999999999999</v>
      </c>
    </row>
    <row r="42" spans="1:7" ht="16.2" customHeight="1" x14ac:dyDescent="0.3">
      <c r="A42" s="10" t="s">
        <v>98</v>
      </c>
      <c r="B42" s="11" t="s">
        <v>92</v>
      </c>
      <c r="C42" s="66">
        <v>2</v>
      </c>
      <c r="D42" s="81" t="s">
        <v>2715</v>
      </c>
      <c r="E42" s="82" t="s">
        <v>2721</v>
      </c>
      <c r="F42" s="14">
        <v>497</v>
      </c>
      <c r="G42" s="65">
        <v>9.5000000000000001E-2</v>
      </c>
    </row>
    <row r="43" spans="1:7" ht="16.2" customHeight="1" x14ac:dyDescent="0.3">
      <c r="A43" s="10" t="s">
        <v>98</v>
      </c>
      <c r="B43" s="11" t="s">
        <v>92</v>
      </c>
      <c r="C43" s="66">
        <v>3</v>
      </c>
      <c r="D43" s="81" t="s">
        <v>2720</v>
      </c>
      <c r="E43" s="82" t="s">
        <v>2726</v>
      </c>
      <c r="F43" s="14">
        <v>440</v>
      </c>
      <c r="G43" s="65">
        <v>8.4000000000000005E-2</v>
      </c>
    </row>
    <row r="44" spans="1:7" ht="16.2" customHeight="1" x14ac:dyDescent="0.3">
      <c r="A44" s="10" t="s">
        <v>98</v>
      </c>
      <c r="B44" s="11" t="s">
        <v>92</v>
      </c>
      <c r="C44" s="66">
        <v>4</v>
      </c>
      <c r="D44" s="81" t="s">
        <v>2717</v>
      </c>
      <c r="E44" s="82" t="s">
        <v>2723</v>
      </c>
      <c r="F44" s="14">
        <v>330</v>
      </c>
      <c r="G44" s="65">
        <v>6.3E-2</v>
      </c>
    </row>
    <row r="45" spans="1:7" ht="16.2" customHeight="1" x14ac:dyDescent="0.3">
      <c r="A45" s="10" t="s">
        <v>98</v>
      </c>
      <c r="B45" s="11" t="s">
        <v>92</v>
      </c>
      <c r="C45" s="66">
        <v>5</v>
      </c>
      <c r="D45" s="83" t="s">
        <v>2718</v>
      </c>
      <c r="E45" s="84" t="s">
        <v>2724</v>
      </c>
      <c r="F45" s="14">
        <v>316</v>
      </c>
      <c r="G45" s="65">
        <v>6.0999999999999999E-2</v>
      </c>
    </row>
    <row r="46" spans="1:7" ht="16.2" customHeight="1" x14ac:dyDescent="0.3">
      <c r="A46" s="10" t="s">
        <v>99</v>
      </c>
      <c r="B46" s="11" t="s">
        <v>92</v>
      </c>
      <c r="C46" s="66">
        <v>1</v>
      </c>
      <c r="D46" s="81" t="s">
        <v>2720</v>
      </c>
      <c r="E46" s="82" t="s">
        <v>2726</v>
      </c>
      <c r="F46" s="125">
        <v>934</v>
      </c>
      <c r="G46" s="65">
        <v>0.16500000000000001</v>
      </c>
    </row>
    <row r="47" spans="1:7" ht="16.2" customHeight="1" x14ac:dyDescent="0.3">
      <c r="A47" s="10" t="s">
        <v>99</v>
      </c>
      <c r="B47" s="11" t="s">
        <v>92</v>
      </c>
      <c r="C47" s="66">
        <v>2</v>
      </c>
      <c r="D47" s="81" t="s">
        <v>2716</v>
      </c>
      <c r="E47" s="82" t="s">
        <v>2722</v>
      </c>
      <c r="F47" s="14">
        <v>571</v>
      </c>
      <c r="G47" s="65">
        <v>0.10099999999999999</v>
      </c>
    </row>
    <row r="48" spans="1:7" ht="16.2" customHeight="1" x14ac:dyDescent="0.3">
      <c r="A48" s="10" t="s">
        <v>99</v>
      </c>
      <c r="B48" s="11" t="s">
        <v>92</v>
      </c>
      <c r="C48" s="66">
        <v>3</v>
      </c>
      <c r="D48" s="81" t="s">
        <v>2715</v>
      </c>
      <c r="E48" s="82" t="s">
        <v>2721</v>
      </c>
      <c r="F48" s="14">
        <v>503</v>
      </c>
      <c r="G48" s="65">
        <v>8.900000000000001E-2</v>
      </c>
    </row>
    <row r="49" spans="1:10" ht="16.2" customHeight="1" x14ac:dyDescent="0.3">
      <c r="A49" s="10" t="s">
        <v>99</v>
      </c>
      <c r="B49" s="11" t="s">
        <v>92</v>
      </c>
      <c r="C49" s="66">
        <v>4</v>
      </c>
      <c r="D49" s="81" t="s">
        <v>2717</v>
      </c>
      <c r="E49" s="82" t="s">
        <v>2723</v>
      </c>
      <c r="F49" s="14">
        <v>311</v>
      </c>
      <c r="G49" s="65">
        <v>5.5E-2</v>
      </c>
    </row>
    <row r="50" spans="1:10" ht="16.2" customHeight="1" x14ac:dyDescent="0.3">
      <c r="A50" s="10" t="s">
        <v>99</v>
      </c>
      <c r="B50" s="11" t="s">
        <v>92</v>
      </c>
      <c r="C50" s="66">
        <v>5</v>
      </c>
      <c r="D50" s="81" t="s">
        <v>2718</v>
      </c>
      <c r="E50" s="82" t="s">
        <v>2724</v>
      </c>
      <c r="F50" s="14">
        <v>295</v>
      </c>
      <c r="G50" s="65">
        <v>5.2000000000000005E-2</v>
      </c>
    </row>
    <row r="51" spans="1:10" ht="16.2" customHeight="1" x14ac:dyDescent="0.3">
      <c r="A51" s="10" t="s">
        <v>100</v>
      </c>
      <c r="B51" s="11" t="s">
        <v>92</v>
      </c>
      <c r="C51" s="66">
        <v>1</v>
      </c>
      <c r="D51" s="81" t="s">
        <v>2720</v>
      </c>
      <c r="E51" s="82" t="s">
        <v>2726</v>
      </c>
      <c r="F51" s="14">
        <v>848</v>
      </c>
      <c r="G51" s="65">
        <v>0.13900000000000001</v>
      </c>
    </row>
    <row r="52" spans="1:10" ht="16.2" customHeight="1" x14ac:dyDescent="0.3">
      <c r="A52" s="10" t="s">
        <v>100</v>
      </c>
      <c r="B52" s="11" t="s">
        <v>92</v>
      </c>
      <c r="C52" s="66">
        <v>2</v>
      </c>
      <c r="D52" s="81" t="s">
        <v>2716</v>
      </c>
      <c r="E52" s="82" t="s">
        <v>2722</v>
      </c>
      <c r="F52" s="14">
        <v>656</v>
      </c>
      <c r="G52" s="65">
        <v>0.10800000000000001</v>
      </c>
    </row>
    <row r="53" spans="1:10" ht="16.2" customHeight="1" x14ac:dyDescent="0.3">
      <c r="A53" s="10" t="s">
        <v>100</v>
      </c>
      <c r="B53" s="11" t="s">
        <v>92</v>
      </c>
      <c r="C53" s="66">
        <v>3</v>
      </c>
      <c r="D53" s="81" t="s">
        <v>2715</v>
      </c>
      <c r="E53" s="82" t="s">
        <v>2721</v>
      </c>
      <c r="F53" s="14">
        <v>518</v>
      </c>
      <c r="G53" s="65">
        <v>8.5000000000000006E-2</v>
      </c>
    </row>
    <row r="54" spans="1:10" ht="16.2" customHeight="1" x14ac:dyDescent="0.3">
      <c r="A54" s="10" t="s">
        <v>100</v>
      </c>
      <c r="B54" s="11" t="s">
        <v>92</v>
      </c>
      <c r="C54" s="66">
        <v>4</v>
      </c>
      <c r="D54" s="81" t="s">
        <v>2717</v>
      </c>
      <c r="E54" s="82" t="s">
        <v>2723</v>
      </c>
      <c r="F54" s="14">
        <v>362</v>
      </c>
      <c r="G54" s="65">
        <v>5.9000000000000004E-2</v>
      </c>
    </row>
    <row r="55" spans="1:10" ht="16.2" customHeight="1" x14ac:dyDescent="0.3">
      <c r="A55" s="10" t="s">
        <v>100</v>
      </c>
      <c r="B55" s="11" t="s">
        <v>92</v>
      </c>
      <c r="C55" s="66">
        <v>5</v>
      </c>
      <c r="D55" s="83" t="s">
        <v>2718</v>
      </c>
      <c r="E55" s="84" t="s">
        <v>2724</v>
      </c>
      <c r="F55" s="14">
        <v>359</v>
      </c>
      <c r="G55" s="65">
        <v>5.9000000000000004E-2</v>
      </c>
    </row>
    <row r="56" spans="1:10" ht="16.2" customHeight="1" x14ac:dyDescent="0.3">
      <c r="A56" s="10" t="s">
        <v>101</v>
      </c>
      <c r="B56" s="11" t="s">
        <v>103</v>
      </c>
      <c r="C56" s="66">
        <v>1</v>
      </c>
      <c r="D56" s="81" t="s">
        <v>2720</v>
      </c>
      <c r="E56" s="82" t="s">
        <v>2726</v>
      </c>
      <c r="F56" s="78">
        <v>1551</v>
      </c>
      <c r="G56" s="65">
        <v>0.23199999999999998</v>
      </c>
      <c r="I56"/>
      <c r="J56"/>
    </row>
    <row r="57" spans="1:10" ht="16.2" customHeight="1" x14ac:dyDescent="0.3">
      <c r="A57" s="10" t="s">
        <v>101</v>
      </c>
      <c r="B57" s="11" t="s">
        <v>103</v>
      </c>
      <c r="C57" s="66">
        <v>2</v>
      </c>
      <c r="D57" s="81" t="s">
        <v>2716</v>
      </c>
      <c r="E57" s="82" t="s">
        <v>2722</v>
      </c>
      <c r="F57" s="17">
        <v>635</v>
      </c>
      <c r="G57" s="65">
        <v>9.5000000000000001E-2</v>
      </c>
      <c r="I57"/>
      <c r="J57"/>
    </row>
    <row r="58" spans="1:10" ht="16.2" customHeight="1" x14ac:dyDescent="0.3">
      <c r="A58" s="10" t="s">
        <v>101</v>
      </c>
      <c r="B58" s="11" t="s">
        <v>103</v>
      </c>
      <c r="C58" s="66">
        <v>3</v>
      </c>
      <c r="D58" s="81" t="s">
        <v>2715</v>
      </c>
      <c r="E58" s="82" t="s">
        <v>2721</v>
      </c>
      <c r="F58" s="17">
        <v>518</v>
      </c>
      <c r="G58" s="65">
        <v>7.8E-2</v>
      </c>
      <c r="I58"/>
      <c r="J58"/>
    </row>
    <row r="59" spans="1:10" ht="16.2" customHeight="1" x14ac:dyDescent="0.3">
      <c r="A59" s="8" t="s">
        <v>101</v>
      </c>
      <c r="B59" s="11" t="s">
        <v>103</v>
      </c>
      <c r="C59" s="66">
        <v>4</v>
      </c>
      <c r="D59" s="81" t="s">
        <v>2717</v>
      </c>
      <c r="E59" s="82" t="s">
        <v>2723</v>
      </c>
      <c r="F59" s="17">
        <v>345</v>
      </c>
      <c r="G59" s="65">
        <v>5.2000000000000005E-2</v>
      </c>
      <c r="I59"/>
      <c r="J59"/>
    </row>
    <row r="60" spans="1:10" ht="16.2" customHeight="1" x14ac:dyDescent="0.3">
      <c r="A60" s="8" t="s">
        <v>101</v>
      </c>
      <c r="B60" s="11" t="s">
        <v>103</v>
      </c>
      <c r="C60" s="66">
        <v>5</v>
      </c>
      <c r="D60" s="81" t="s">
        <v>2718</v>
      </c>
      <c r="E60" s="82" t="s">
        <v>2724</v>
      </c>
      <c r="F60" s="17">
        <v>337</v>
      </c>
      <c r="G60" s="65">
        <v>0.05</v>
      </c>
      <c r="I60"/>
      <c r="J60"/>
    </row>
    <row r="61" spans="1:10" ht="16.2" customHeight="1" x14ac:dyDescent="0.3">
      <c r="A61" s="8" t="s">
        <v>102</v>
      </c>
      <c r="B61" s="11" t="s">
        <v>103</v>
      </c>
      <c r="C61" s="66">
        <v>1</v>
      </c>
      <c r="D61" s="81" t="s">
        <v>2720</v>
      </c>
      <c r="E61" s="82" t="s">
        <v>2726</v>
      </c>
      <c r="F61" s="17">
        <v>892</v>
      </c>
      <c r="G61" s="65">
        <v>0.16399999999999998</v>
      </c>
      <c r="I61"/>
      <c r="J61"/>
    </row>
    <row r="62" spans="1:10" ht="16.2" customHeight="1" x14ac:dyDescent="0.3">
      <c r="A62" s="8" t="s">
        <v>102</v>
      </c>
      <c r="B62" s="11" t="s">
        <v>103</v>
      </c>
      <c r="C62" s="66">
        <v>2</v>
      </c>
      <c r="D62" s="81" t="s">
        <v>2716</v>
      </c>
      <c r="E62" s="82" t="s">
        <v>2722</v>
      </c>
      <c r="F62" s="17">
        <v>559</v>
      </c>
      <c r="G62" s="65">
        <v>0.10300000000000001</v>
      </c>
      <c r="I62"/>
      <c r="J62"/>
    </row>
    <row r="63" spans="1:10" ht="16.2" customHeight="1" x14ac:dyDescent="0.3">
      <c r="A63" s="8" t="s">
        <v>102</v>
      </c>
      <c r="B63" s="11" t="s">
        <v>103</v>
      </c>
      <c r="C63" s="66">
        <v>3</v>
      </c>
      <c r="D63" s="81" t="s">
        <v>2715</v>
      </c>
      <c r="E63" s="82" t="s">
        <v>2721</v>
      </c>
      <c r="F63" s="17">
        <v>485</v>
      </c>
      <c r="G63" s="65">
        <v>8.900000000000001E-2</v>
      </c>
      <c r="I63"/>
      <c r="J63"/>
    </row>
    <row r="64" spans="1:10" ht="16.2" customHeight="1" x14ac:dyDescent="0.3">
      <c r="A64" s="8" t="s">
        <v>102</v>
      </c>
      <c r="B64" s="11" t="s">
        <v>103</v>
      </c>
      <c r="C64" s="66">
        <v>4</v>
      </c>
      <c r="D64" s="81" t="s">
        <v>2717</v>
      </c>
      <c r="E64" s="82" t="s">
        <v>2723</v>
      </c>
      <c r="F64" s="17">
        <v>322</v>
      </c>
      <c r="G64" s="65">
        <v>5.9000000000000004E-2</v>
      </c>
      <c r="I64"/>
      <c r="J64"/>
    </row>
    <row r="65" spans="1:10" ht="16.2" customHeight="1" x14ac:dyDescent="0.3">
      <c r="A65" s="8" t="s">
        <v>102</v>
      </c>
      <c r="B65" s="11" t="s">
        <v>103</v>
      </c>
      <c r="C65" s="66">
        <v>5</v>
      </c>
      <c r="D65" s="83" t="s">
        <v>2718</v>
      </c>
      <c r="E65" s="84" t="s">
        <v>2724</v>
      </c>
      <c r="F65" s="17">
        <v>299</v>
      </c>
      <c r="G65" s="65">
        <v>5.5E-2</v>
      </c>
      <c r="I65"/>
      <c r="J65"/>
    </row>
    <row r="66" spans="1:10" ht="16.2" customHeight="1" x14ac:dyDescent="0.3">
      <c r="A66" s="8" t="s">
        <v>90</v>
      </c>
      <c r="B66" s="11" t="s">
        <v>103</v>
      </c>
      <c r="C66" s="66">
        <v>1</v>
      </c>
      <c r="D66" s="81" t="s">
        <v>2716</v>
      </c>
      <c r="E66" s="82" t="s">
        <v>2722</v>
      </c>
      <c r="F66" s="17">
        <v>594</v>
      </c>
      <c r="G66" s="65">
        <v>0.12</v>
      </c>
      <c r="I66"/>
      <c r="J66"/>
    </row>
    <row r="67" spans="1:10" ht="16.2" customHeight="1" x14ac:dyDescent="0.3">
      <c r="A67" s="8" t="s">
        <v>90</v>
      </c>
      <c r="B67" s="11" t="s">
        <v>103</v>
      </c>
      <c r="C67" s="66">
        <v>2</v>
      </c>
      <c r="D67" s="81" t="s">
        <v>2715</v>
      </c>
      <c r="E67" s="82" t="s">
        <v>2721</v>
      </c>
      <c r="F67" s="17">
        <v>463</v>
      </c>
      <c r="G67" s="65">
        <v>9.4E-2</v>
      </c>
      <c r="I67"/>
      <c r="J67"/>
    </row>
    <row r="68" spans="1:10" ht="16.2" customHeight="1" x14ac:dyDescent="0.3">
      <c r="A68" s="8" t="s">
        <v>90</v>
      </c>
      <c r="B68" s="11" t="s">
        <v>103</v>
      </c>
      <c r="C68" s="66">
        <v>3</v>
      </c>
      <c r="D68" s="81" t="s">
        <v>2718</v>
      </c>
      <c r="E68" s="82" t="s">
        <v>2724</v>
      </c>
      <c r="F68" s="17">
        <v>343</v>
      </c>
      <c r="G68" s="65">
        <v>6.9000000000000006E-2</v>
      </c>
      <c r="I68"/>
      <c r="J68"/>
    </row>
    <row r="69" spans="1:10" ht="16.2" customHeight="1" x14ac:dyDescent="0.3">
      <c r="A69" s="8" t="s">
        <v>90</v>
      </c>
      <c r="B69" s="11" t="s">
        <v>103</v>
      </c>
      <c r="C69" s="66">
        <v>4</v>
      </c>
      <c r="D69" s="81" t="s">
        <v>2717</v>
      </c>
      <c r="E69" s="82" t="s">
        <v>2723</v>
      </c>
      <c r="F69" s="17">
        <v>313</v>
      </c>
      <c r="G69" s="65">
        <v>6.3E-2</v>
      </c>
      <c r="I69"/>
      <c r="J69"/>
    </row>
    <row r="70" spans="1:10" ht="16.2" customHeight="1" x14ac:dyDescent="0.3">
      <c r="A70" s="8" t="s">
        <v>90</v>
      </c>
      <c r="B70" s="11" t="s">
        <v>103</v>
      </c>
      <c r="C70" s="66">
        <v>5</v>
      </c>
      <c r="D70" s="81" t="s">
        <v>2720</v>
      </c>
      <c r="E70" s="82" t="s">
        <v>2726</v>
      </c>
      <c r="F70" s="17">
        <v>241</v>
      </c>
      <c r="G70" s="65">
        <v>4.9000000000000002E-2</v>
      </c>
      <c r="I70"/>
      <c r="J70"/>
    </row>
    <row r="71" spans="1:10" ht="16.2" customHeight="1" x14ac:dyDescent="0.3">
      <c r="A71" s="8" t="s">
        <v>91</v>
      </c>
      <c r="B71" s="11" t="s">
        <v>103</v>
      </c>
      <c r="C71" s="66">
        <v>1</v>
      </c>
      <c r="D71" s="81" t="s">
        <v>2716</v>
      </c>
      <c r="E71" s="82" t="s">
        <v>2722</v>
      </c>
      <c r="F71" s="17">
        <v>544</v>
      </c>
      <c r="G71" s="65">
        <v>0.122</v>
      </c>
      <c r="I71"/>
      <c r="J71"/>
    </row>
    <row r="72" spans="1:10" ht="16.2" customHeight="1" x14ac:dyDescent="0.3">
      <c r="A72" s="8" t="s">
        <v>91</v>
      </c>
      <c r="B72" s="11" t="s">
        <v>103</v>
      </c>
      <c r="C72" s="66">
        <v>2</v>
      </c>
      <c r="D72" s="81" t="s">
        <v>2715</v>
      </c>
      <c r="E72" s="82" t="s">
        <v>2721</v>
      </c>
      <c r="F72" s="17">
        <v>417</v>
      </c>
      <c r="G72" s="65">
        <v>9.4E-2</v>
      </c>
      <c r="I72"/>
      <c r="J72"/>
    </row>
    <row r="73" spans="1:10" ht="16.2" customHeight="1" x14ac:dyDescent="0.3">
      <c r="A73" s="8" t="s">
        <v>91</v>
      </c>
      <c r="B73" s="11" t="s">
        <v>103</v>
      </c>
      <c r="C73" s="66">
        <v>3</v>
      </c>
      <c r="D73" s="81" t="s">
        <v>2718</v>
      </c>
      <c r="E73" s="82" t="s">
        <v>2724</v>
      </c>
      <c r="F73" s="17">
        <v>328</v>
      </c>
      <c r="G73" s="65">
        <v>7.400000000000001E-2</v>
      </c>
      <c r="I73"/>
      <c r="J73"/>
    </row>
    <row r="74" spans="1:10" ht="16.2" customHeight="1" x14ac:dyDescent="0.3">
      <c r="A74" s="8" t="s">
        <v>91</v>
      </c>
      <c r="B74" s="11" t="s">
        <v>103</v>
      </c>
      <c r="C74" s="66">
        <v>4</v>
      </c>
      <c r="D74" s="81" t="s">
        <v>2717</v>
      </c>
      <c r="E74" s="82" t="s">
        <v>2723</v>
      </c>
      <c r="F74" s="17">
        <v>279</v>
      </c>
      <c r="G74" s="65">
        <v>6.3E-2</v>
      </c>
      <c r="I74"/>
      <c r="J74"/>
    </row>
    <row r="75" spans="1:10" ht="16.2" customHeight="1" x14ac:dyDescent="0.3">
      <c r="A75" s="8" t="s">
        <v>91</v>
      </c>
      <c r="B75" s="11" t="s">
        <v>103</v>
      </c>
      <c r="C75" s="66">
        <v>5</v>
      </c>
      <c r="D75" s="81" t="s">
        <v>2719</v>
      </c>
      <c r="E75" s="82" t="s">
        <v>2725</v>
      </c>
      <c r="F75" s="17">
        <v>182</v>
      </c>
      <c r="G75" s="65">
        <v>4.0999999999999995E-2</v>
      </c>
      <c r="I75"/>
      <c r="J75"/>
    </row>
    <row r="76" spans="1:10" ht="16.2" customHeight="1" x14ac:dyDescent="0.3">
      <c r="A76" s="8" t="s">
        <v>93</v>
      </c>
      <c r="B76" s="11" t="s">
        <v>103</v>
      </c>
      <c r="C76" s="66">
        <v>1</v>
      </c>
      <c r="D76" s="81" t="s">
        <v>2716</v>
      </c>
      <c r="E76" s="82" t="s">
        <v>2722</v>
      </c>
      <c r="F76" s="17">
        <v>607</v>
      </c>
      <c r="G76" s="65">
        <v>0.129</v>
      </c>
      <c r="I76"/>
      <c r="J76"/>
    </row>
    <row r="77" spans="1:10" ht="16.2" customHeight="1" x14ac:dyDescent="0.3">
      <c r="A77" s="8" t="s">
        <v>93</v>
      </c>
      <c r="B77" s="11" t="s">
        <v>103</v>
      </c>
      <c r="C77" s="66">
        <v>2</v>
      </c>
      <c r="D77" s="81" t="s">
        <v>2715</v>
      </c>
      <c r="E77" s="82" t="s">
        <v>2721</v>
      </c>
      <c r="F77" s="17">
        <v>425</v>
      </c>
      <c r="G77" s="65">
        <v>0.09</v>
      </c>
      <c r="I77"/>
      <c r="J77"/>
    </row>
    <row r="78" spans="1:10" ht="16.2" customHeight="1" x14ac:dyDescent="0.3">
      <c r="A78" s="8" t="s">
        <v>93</v>
      </c>
      <c r="B78" s="11" t="s">
        <v>103</v>
      </c>
      <c r="C78" s="66">
        <v>3</v>
      </c>
      <c r="D78" s="81" t="s">
        <v>2718</v>
      </c>
      <c r="E78" s="82" t="s">
        <v>2724</v>
      </c>
      <c r="F78" s="17">
        <v>331</v>
      </c>
      <c r="G78" s="65">
        <v>7.0000000000000007E-2</v>
      </c>
      <c r="I78"/>
      <c r="J78"/>
    </row>
    <row r="79" spans="1:10" ht="16.2" customHeight="1" x14ac:dyDescent="0.3">
      <c r="A79" s="8" t="s">
        <v>93</v>
      </c>
      <c r="B79" s="11" t="s">
        <v>103</v>
      </c>
      <c r="C79" s="66">
        <v>4</v>
      </c>
      <c r="D79" s="81" t="s">
        <v>2717</v>
      </c>
      <c r="E79" s="82" t="s">
        <v>2723</v>
      </c>
      <c r="F79" s="17">
        <v>281</v>
      </c>
      <c r="G79" s="65">
        <v>0.06</v>
      </c>
      <c r="I79"/>
      <c r="J79"/>
    </row>
    <row r="80" spans="1:10" ht="16.2" customHeight="1" x14ac:dyDescent="0.3">
      <c r="A80" s="8" t="s">
        <v>93</v>
      </c>
      <c r="B80" s="11" t="s">
        <v>103</v>
      </c>
      <c r="C80" s="66">
        <v>5</v>
      </c>
      <c r="D80" s="81" t="s">
        <v>2719</v>
      </c>
      <c r="E80" s="82" t="s">
        <v>2725</v>
      </c>
      <c r="F80" s="17">
        <v>199</v>
      </c>
      <c r="G80" s="65">
        <v>4.2000000000000003E-2</v>
      </c>
      <c r="I80"/>
      <c r="J80"/>
    </row>
    <row r="81" spans="1:10" ht="16.2" customHeight="1" x14ac:dyDescent="0.3">
      <c r="A81" s="8" t="s">
        <v>94</v>
      </c>
      <c r="B81" s="11" t="s">
        <v>103</v>
      </c>
      <c r="C81" s="121">
        <v>1</v>
      </c>
      <c r="D81" s="81" t="s">
        <v>2716</v>
      </c>
      <c r="E81" s="82" t="s">
        <v>2722</v>
      </c>
      <c r="F81" s="17">
        <v>534</v>
      </c>
      <c r="G81" s="65">
        <v>0.114</v>
      </c>
      <c r="I81"/>
      <c r="J81"/>
    </row>
    <row r="82" spans="1:10" ht="16.2" customHeight="1" x14ac:dyDescent="0.3">
      <c r="A82" s="8" t="s">
        <v>94</v>
      </c>
      <c r="B82" s="11" t="s">
        <v>103</v>
      </c>
      <c r="C82" s="121">
        <v>2</v>
      </c>
      <c r="D82" s="81" t="s">
        <v>2715</v>
      </c>
      <c r="E82" s="82" t="s">
        <v>2721</v>
      </c>
      <c r="F82" s="17">
        <v>420</v>
      </c>
      <c r="G82" s="65">
        <v>0.09</v>
      </c>
      <c r="I82"/>
      <c r="J82"/>
    </row>
    <row r="83" spans="1:10" ht="16.2" customHeight="1" x14ac:dyDescent="0.3">
      <c r="A83" s="8" t="s">
        <v>94</v>
      </c>
      <c r="B83" s="11" t="s">
        <v>103</v>
      </c>
      <c r="C83" s="121">
        <v>3</v>
      </c>
      <c r="D83" s="81" t="s">
        <v>2718</v>
      </c>
      <c r="E83" s="82" t="s">
        <v>2724</v>
      </c>
      <c r="F83" s="17">
        <v>339</v>
      </c>
      <c r="G83" s="65">
        <v>7.2999999999999995E-2</v>
      </c>
      <c r="I83"/>
      <c r="J83"/>
    </row>
    <row r="84" spans="1:10" ht="16.2" customHeight="1" x14ac:dyDescent="0.3">
      <c r="A84" s="8" t="s">
        <v>94</v>
      </c>
      <c r="B84" s="11" t="s">
        <v>103</v>
      </c>
      <c r="C84" s="121">
        <v>4</v>
      </c>
      <c r="D84" s="81" t="s">
        <v>2717</v>
      </c>
      <c r="E84" s="82" t="s">
        <v>2723</v>
      </c>
      <c r="F84" s="17">
        <v>291</v>
      </c>
      <c r="G84" s="65">
        <v>6.2E-2</v>
      </c>
      <c r="I84"/>
      <c r="J84"/>
    </row>
    <row r="85" spans="1:10" ht="16.2" customHeight="1" x14ac:dyDescent="0.3">
      <c r="A85" s="8" t="s">
        <v>94</v>
      </c>
      <c r="B85" s="11" t="s">
        <v>103</v>
      </c>
      <c r="C85" s="121">
        <v>5</v>
      </c>
      <c r="D85" s="81" t="s">
        <v>2719</v>
      </c>
      <c r="E85" s="82" t="s">
        <v>2725</v>
      </c>
      <c r="F85" s="17">
        <v>213</v>
      </c>
      <c r="G85" s="65">
        <v>4.5999999999999999E-2</v>
      </c>
      <c r="I85"/>
      <c r="J85"/>
    </row>
    <row r="86" spans="1:10" ht="16.2" customHeight="1" x14ac:dyDescent="0.3">
      <c r="A86" s="8" t="s">
        <v>95</v>
      </c>
      <c r="B86" s="11" t="s">
        <v>103</v>
      </c>
      <c r="C86" s="66">
        <v>1</v>
      </c>
      <c r="D86" s="81" t="s">
        <v>2716</v>
      </c>
      <c r="E86" s="82" t="s">
        <v>2722</v>
      </c>
      <c r="F86" s="17">
        <v>595</v>
      </c>
      <c r="G86" s="65">
        <v>0.11900000000000001</v>
      </c>
      <c r="I86"/>
      <c r="J86"/>
    </row>
    <row r="87" spans="1:10" ht="16.2" customHeight="1" x14ac:dyDescent="0.3">
      <c r="A87" s="8" t="s">
        <v>95</v>
      </c>
      <c r="B87" s="11" t="s">
        <v>103</v>
      </c>
      <c r="C87" s="66">
        <v>2</v>
      </c>
      <c r="D87" s="81" t="s">
        <v>2715</v>
      </c>
      <c r="E87" s="82" t="s">
        <v>2721</v>
      </c>
      <c r="F87" s="17">
        <v>506</v>
      </c>
      <c r="G87" s="65">
        <v>0.10099999999999999</v>
      </c>
      <c r="I87"/>
      <c r="J87"/>
    </row>
    <row r="88" spans="1:10" ht="16.2" customHeight="1" x14ac:dyDescent="0.3">
      <c r="A88" s="8" t="s">
        <v>95</v>
      </c>
      <c r="B88" s="11" t="s">
        <v>103</v>
      </c>
      <c r="C88" s="66">
        <v>3</v>
      </c>
      <c r="D88" s="81" t="s">
        <v>2718</v>
      </c>
      <c r="E88" s="82" t="s">
        <v>2724</v>
      </c>
      <c r="F88" s="17">
        <v>299</v>
      </c>
      <c r="G88" s="65">
        <v>0.06</v>
      </c>
      <c r="I88"/>
      <c r="J88"/>
    </row>
    <row r="89" spans="1:10" ht="16.2" customHeight="1" x14ac:dyDescent="0.3">
      <c r="A89" s="8" t="s">
        <v>95</v>
      </c>
      <c r="B89" s="11" t="s">
        <v>103</v>
      </c>
      <c r="C89" s="66">
        <v>4</v>
      </c>
      <c r="D89" s="81" t="s">
        <v>2717</v>
      </c>
      <c r="E89" s="82" t="s">
        <v>2723</v>
      </c>
      <c r="F89" s="17">
        <v>287</v>
      </c>
      <c r="G89" s="65">
        <v>5.7999999999999996E-2</v>
      </c>
      <c r="I89"/>
      <c r="J89"/>
    </row>
    <row r="90" spans="1:10" ht="16.2" customHeight="1" x14ac:dyDescent="0.3">
      <c r="A90" s="8" t="s">
        <v>95</v>
      </c>
      <c r="B90" s="11" t="s">
        <v>103</v>
      </c>
      <c r="C90" s="66">
        <v>5</v>
      </c>
      <c r="D90" s="81" t="s">
        <v>2719</v>
      </c>
      <c r="E90" s="82" t="s">
        <v>2725</v>
      </c>
      <c r="F90" s="17">
        <v>227</v>
      </c>
      <c r="G90" s="65">
        <v>4.5999999999999999E-2</v>
      </c>
      <c r="I90"/>
      <c r="J90"/>
    </row>
    <row r="91" spans="1:10" ht="16.2" customHeight="1" x14ac:dyDescent="0.3">
      <c r="A91" s="8" t="s">
        <v>96</v>
      </c>
      <c r="B91" s="11" t="s">
        <v>103</v>
      </c>
      <c r="C91" s="66">
        <v>1</v>
      </c>
      <c r="D91" s="81" t="s">
        <v>2716</v>
      </c>
      <c r="E91" s="82" t="s">
        <v>2722</v>
      </c>
      <c r="F91" s="17">
        <v>581</v>
      </c>
      <c r="G91" s="65">
        <v>0.11699999999999999</v>
      </c>
      <c r="I91"/>
      <c r="J91"/>
    </row>
    <row r="92" spans="1:10" ht="16.2" customHeight="1" x14ac:dyDescent="0.3">
      <c r="A92" s="8" t="s">
        <v>96</v>
      </c>
      <c r="B92" s="11" t="s">
        <v>103</v>
      </c>
      <c r="C92" s="66">
        <v>2</v>
      </c>
      <c r="D92" s="81" t="s">
        <v>2715</v>
      </c>
      <c r="E92" s="82" t="s">
        <v>2721</v>
      </c>
      <c r="F92" s="17">
        <v>512</v>
      </c>
      <c r="G92" s="65">
        <v>0.10300000000000001</v>
      </c>
      <c r="I92"/>
      <c r="J92"/>
    </row>
    <row r="93" spans="1:10" ht="16.2" customHeight="1" x14ac:dyDescent="0.3">
      <c r="A93" s="8" t="s">
        <v>96</v>
      </c>
      <c r="B93" s="11" t="s">
        <v>103</v>
      </c>
      <c r="C93" s="66">
        <v>3</v>
      </c>
      <c r="D93" s="81" t="s">
        <v>2718</v>
      </c>
      <c r="E93" s="82" t="s">
        <v>2724</v>
      </c>
      <c r="F93" s="17">
        <v>339</v>
      </c>
      <c r="G93" s="65">
        <v>6.8000000000000005E-2</v>
      </c>
      <c r="I93"/>
      <c r="J93"/>
    </row>
    <row r="94" spans="1:10" ht="16.2" customHeight="1" x14ac:dyDescent="0.3">
      <c r="A94" s="8" t="s">
        <v>96</v>
      </c>
      <c r="B94" s="11" t="s">
        <v>103</v>
      </c>
      <c r="C94" s="66">
        <v>4</v>
      </c>
      <c r="D94" s="81" t="s">
        <v>2717</v>
      </c>
      <c r="E94" s="82" t="s">
        <v>2723</v>
      </c>
      <c r="F94" s="17">
        <v>314</v>
      </c>
      <c r="G94" s="65">
        <v>6.3E-2</v>
      </c>
      <c r="I94"/>
      <c r="J94"/>
    </row>
    <row r="95" spans="1:10" ht="16.2" customHeight="1" x14ac:dyDescent="0.3">
      <c r="A95" s="8" t="s">
        <v>96</v>
      </c>
      <c r="B95" s="11" t="s">
        <v>103</v>
      </c>
      <c r="C95" s="66">
        <v>5</v>
      </c>
      <c r="D95" s="81" t="s">
        <v>2719</v>
      </c>
      <c r="E95" s="82" t="s">
        <v>2725</v>
      </c>
      <c r="F95" s="17">
        <v>221</v>
      </c>
      <c r="G95" s="65">
        <v>4.4000000000000004E-2</v>
      </c>
      <c r="I95"/>
      <c r="J95"/>
    </row>
    <row r="96" spans="1:10" ht="16.2" customHeight="1" x14ac:dyDescent="0.3">
      <c r="A96" s="8" t="s">
        <v>97</v>
      </c>
      <c r="B96" s="11" t="s">
        <v>103</v>
      </c>
      <c r="C96" s="121">
        <v>1</v>
      </c>
      <c r="D96" s="81" t="s">
        <v>2716</v>
      </c>
      <c r="E96" s="82" t="s">
        <v>2722</v>
      </c>
      <c r="F96" s="17">
        <v>544</v>
      </c>
      <c r="G96" s="65">
        <v>0.10099999999999999</v>
      </c>
      <c r="I96"/>
      <c r="J96"/>
    </row>
    <row r="97" spans="1:10" ht="16.2" customHeight="1" x14ac:dyDescent="0.3">
      <c r="A97" s="8" t="s">
        <v>97</v>
      </c>
      <c r="B97" s="11" t="s">
        <v>103</v>
      </c>
      <c r="C97" s="121">
        <v>2</v>
      </c>
      <c r="D97" s="81" t="s">
        <v>2715</v>
      </c>
      <c r="E97" s="82" t="s">
        <v>2721</v>
      </c>
      <c r="F97" s="17">
        <v>509</v>
      </c>
      <c r="G97" s="65">
        <v>9.5000000000000001E-2</v>
      </c>
      <c r="I97"/>
      <c r="J97"/>
    </row>
    <row r="98" spans="1:10" ht="16.2" customHeight="1" x14ac:dyDescent="0.3">
      <c r="A98" s="8" t="s">
        <v>97</v>
      </c>
      <c r="B98" s="11" t="s">
        <v>103</v>
      </c>
      <c r="C98" s="121">
        <v>3</v>
      </c>
      <c r="D98" s="81" t="s">
        <v>2720</v>
      </c>
      <c r="E98" s="82" t="s">
        <v>2726</v>
      </c>
      <c r="F98" s="17">
        <v>501</v>
      </c>
      <c r="G98" s="65">
        <v>9.3000000000000013E-2</v>
      </c>
      <c r="I98"/>
      <c r="J98"/>
    </row>
    <row r="99" spans="1:10" ht="16.2" customHeight="1" x14ac:dyDescent="0.3">
      <c r="A99" s="8" t="s">
        <v>97</v>
      </c>
      <c r="B99" s="11" t="s">
        <v>103</v>
      </c>
      <c r="C99" s="121">
        <v>4</v>
      </c>
      <c r="D99" s="81" t="s">
        <v>2718</v>
      </c>
      <c r="E99" s="82" t="s">
        <v>2724</v>
      </c>
      <c r="F99" s="17">
        <v>317</v>
      </c>
      <c r="G99" s="65">
        <v>5.9000000000000004E-2</v>
      </c>
      <c r="I99"/>
      <c r="J99"/>
    </row>
    <row r="100" spans="1:10" ht="16.2" customHeight="1" x14ac:dyDescent="0.3">
      <c r="A100" s="8" t="s">
        <v>97</v>
      </c>
      <c r="B100" s="11" t="s">
        <v>103</v>
      </c>
      <c r="C100" s="121">
        <v>5</v>
      </c>
      <c r="D100" s="83" t="s">
        <v>2717</v>
      </c>
      <c r="E100" s="84" t="s">
        <v>2723</v>
      </c>
      <c r="F100" s="17">
        <v>317</v>
      </c>
      <c r="G100" s="65">
        <v>5.9000000000000004E-2</v>
      </c>
      <c r="I100"/>
      <c r="J100"/>
    </row>
    <row r="101" spans="1:10" ht="16.2" customHeight="1" x14ac:dyDescent="0.3">
      <c r="A101" s="8" t="s">
        <v>98</v>
      </c>
      <c r="B101" s="11" t="s">
        <v>103</v>
      </c>
      <c r="C101" s="66">
        <v>1</v>
      </c>
      <c r="D101" s="81" t="s">
        <v>2716</v>
      </c>
      <c r="E101" s="82" t="s">
        <v>2722</v>
      </c>
      <c r="F101" s="17">
        <v>612</v>
      </c>
      <c r="G101" s="65">
        <v>0.10400000000000001</v>
      </c>
      <c r="I101"/>
      <c r="J101"/>
    </row>
    <row r="102" spans="1:10" ht="16.2" customHeight="1" x14ac:dyDescent="0.3">
      <c r="A102" s="8" t="s">
        <v>98</v>
      </c>
      <c r="B102" s="11" t="s">
        <v>103</v>
      </c>
      <c r="C102" s="66">
        <v>2</v>
      </c>
      <c r="D102" s="81" t="s">
        <v>2715</v>
      </c>
      <c r="E102" s="82" t="s">
        <v>2721</v>
      </c>
      <c r="F102" s="17">
        <v>590</v>
      </c>
      <c r="G102" s="65">
        <v>0.1</v>
      </c>
      <c r="I102"/>
      <c r="J102"/>
    </row>
    <row r="103" spans="1:10" ht="16.2" customHeight="1" x14ac:dyDescent="0.3">
      <c r="A103" s="8" t="s">
        <v>98</v>
      </c>
      <c r="B103" s="11" t="s">
        <v>103</v>
      </c>
      <c r="C103" s="66">
        <v>3</v>
      </c>
      <c r="D103" s="81" t="s">
        <v>2720</v>
      </c>
      <c r="E103" s="82" t="s">
        <v>2726</v>
      </c>
      <c r="F103" s="17">
        <v>499</v>
      </c>
      <c r="G103" s="65">
        <v>8.5000000000000006E-2</v>
      </c>
      <c r="I103"/>
      <c r="J103"/>
    </row>
    <row r="104" spans="1:10" ht="16.2" customHeight="1" x14ac:dyDescent="0.3">
      <c r="A104" s="8" t="s">
        <v>98</v>
      </c>
      <c r="B104" s="11" t="s">
        <v>103</v>
      </c>
      <c r="C104" s="66">
        <v>4</v>
      </c>
      <c r="D104" s="81" t="s">
        <v>2718</v>
      </c>
      <c r="E104" s="82" t="s">
        <v>2724</v>
      </c>
      <c r="F104" s="17">
        <v>351</v>
      </c>
      <c r="G104" s="65">
        <v>0.06</v>
      </c>
      <c r="I104"/>
      <c r="J104"/>
    </row>
    <row r="105" spans="1:10" ht="16.2" customHeight="1" x14ac:dyDescent="0.3">
      <c r="A105" s="8" t="s">
        <v>98</v>
      </c>
      <c r="B105" s="11" t="s">
        <v>103</v>
      </c>
      <c r="C105" s="66">
        <v>5</v>
      </c>
      <c r="D105" s="81" t="s">
        <v>2717</v>
      </c>
      <c r="E105" s="82" t="s">
        <v>2723</v>
      </c>
      <c r="F105" s="17">
        <v>331</v>
      </c>
      <c r="G105" s="65">
        <v>5.5999999999999994E-2</v>
      </c>
      <c r="I105"/>
      <c r="J105"/>
    </row>
    <row r="106" spans="1:10" ht="16.2" customHeight="1" x14ac:dyDescent="0.3">
      <c r="A106" s="8" t="s">
        <v>99</v>
      </c>
      <c r="B106" s="11" t="s">
        <v>103</v>
      </c>
      <c r="C106" s="66">
        <v>1</v>
      </c>
      <c r="D106" s="81" t="s">
        <v>2716</v>
      </c>
      <c r="E106" s="82" t="s">
        <v>2722</v>
      </c>
      <c r="F106" s="17">
        <v>594</v>
      </c>
      <c r="G106" s="65">
        <v>0.107</v>
      </c>
      <c r="I106"/>
      <c r="J106"/>
    </row>
    <row r="107" spans="1:10" ht="16.2" customHeight="1" x14ac:dyDescent="0.3">
      <c r="A107" s="8" t="s">
        <v>99</v>
      </c>
      <c r="B107" s="11" t="s">
        <v>103</v>
      </c>
      <c r="C107" s="66">
        <v>2</v>
      </c>
      <c r="D107" s="81" t="s">
        <v>2715</v>
      </c>
      <c r="E107" s="82" t="s">
        <v>2721</v>
      </c>
      <c r="F107" s="17">
        <v>571</v>
      </c>
      <c r="G107" s="65">
        <v>0.10300000000000001</v>
      </c>
      <c r="I107"/>
      <c r="J107"/>
    </row>
    <row r="108" spans="1:10" ht="16.2" customHeight="1" x14ac:dyDescent="0.3">
      <c r="A108" s="8" t="s">
        <v>99</v>
      </c>
      <c r="B108" s="11" t="s">
        <v>103</v>
      </c>
      <c r="C108" s="66">
        <v>3</v>
      </c>
      <c r="D108" s="81" t="s">
        <v>2717</v>
      </c>
      <c r="E108" s="82" t="s">
        <v>2723</v>
      </c>
      <c r="F108" s="17">
        <v>351</v>
      </c>
      <c r="G108" s="65">
        <v>6.3E-2</v>
      </c>
      <c r="I108"/>
      <c r="J108"/>
    </row>
    <row r="109" spans="1:10" ht="16.2" customHeight="1" x14ac:dyDescent="0.3">
      <c r="A109" s="8" t="s">
        <v>99</v>
      </c>
      <c r="B109" s="11" t="s">
        <v>103</v>
      </c>
      <c r="C109" s="66">
        <v>4</v>
      </c>
      <c r="D109" s="81" t="s">
        <v>2718</v>
      </c>
      <c r="E109" s="82" t="s">
        <v>2724</v>
      </c>
      <c r="F109" s="17">
        <v>344</v>
      </c>
      <c r="G109" s="65">
        <v>6.2E-2</v>
      </c>
      <c r="I109"/>
      <c r="J109"/>
    </row>
    <row r="110" spans="1:10" ht="16.2" customHeight="1" x14ac:dyDescent="0.3">
      <c r="A110" s="8" t="s">
        <v>99</v>
      </c>
      <c r="B110" s="11" t="s">
        <v>103</v>
      </c>
      <c r="C110" s="66">
        <v>5</v>
      </c>
      <c r="D110" s="83" t="s">
        <v>2720</v>
      </c>
      <c r="E110" s="84" t="s">
        <v>2726</v>
      </c>
      <c r="F110" s="17">
        <v>339</v>
      </c>
      <c r="G110" s="65">
        <v>6.0999999999999999E-2</v>
      </c>
      <c r="I110"/>
      <c r="J110"/>
    </row>
    <row r="111" spans="1:10" ht="16.2" customHeight="1" x14ac:dyDescent="0.3">
      <c r="A111" s="8" t="s">
        <v>100</v>
      </c>
      <c r="B111" s="11" t="s">
        <v>103</v>
      </c>
      <c r="C111" s="66">
        <v>1</v>
      </c>
      <c r="D111" s="81" t="s">
        <v>2716</v>
      </c>
      <c r="E111" s="82" t="s">
        <v>2722</v>
      </c>
      <c r="F111" s="17">
        <v>663</v>
      </c>
      <c r="G111" s="65">
        <v>0.11199999999999999</v>
      </c>
      <c r="I111"/>
      <c r="J111"/>
    </row>
    <row r="112" spans="1:10" ht="16.2" customHeight="1" x14ac:dyDescent="0.3">
      <c r="A112" s="8" t="s">
        <v>100</v>
      </c>
      <c r="B112" s="11" t="s">
        <v>103</v>
      </c>
      <c r="C112" s="66">
        <v>2</v>
      </c>
      <c r="D112" s="81" t="s">
        <v>2715</v>
      </c>
      <c r="E112" s="82" t="s">
        <v>2721</v>
      </c>
      <c r="F112" s="17">
        <v>660</v>
      </c>
      <c r="G112" s="65">
        <v>0.111</v>
      </c>
      <c r="I112"/>
      <c r="J112"/>
    </row>
    <row r="113" spans="1:10" ht="16.2" customHeight="1" x14ac:dyDescent="0.3">
      <c r="A113" s="8" t="s">
        <v>100</v>
      </c>
      <c r="B113" s="11" t="s">
        <v>103</v>
      </c>
      <c r="C113" s="66">
        <v>3</v>
      </c>
      <c r="D113" s="81" t="s">
        <v>2717</v>
      </c>
      <c r="E113" s="82" t="s">
        <v>2723</v>
      </c>
      <c r="F113" s="17">
        <v>402</v>
      </c>
      <c r="G113" s="65">
        <v>6.8000000000000005E-2</v>
      </c>
      <c r="I113"/>
      <c r="J113"/>
    </row>
    <row r="114" spans="1:10" ht="16.2" customHeight="1" x14ac:dyDescent="0.3">
      <c r="A114" s="8" t="s">
        <v>100</v>
      </c>
      <c r="B114" s="11" t="s">
        <v>103</v>
      </c>
      <c r="C114" s="66">
        <v>4</v>
      </c>
      <c r="D114" s="81" t="s">
        <v>2718</v>
      </c>
      <c r="E114" s="82" t="s">
        <v>2724</v>
      </c>
      <c r="F114" s="17">
        <v>337</v>
      </c>
      <c r="G114" s="65">
        <v>5.7000000000000002E-2</v>
      </c>
      <c r="I114"/>
      <c r="J114"/>
    </row>
    <row r="115" spans="1:10" ht="16.2" customHeight="1" x14ac:dyDescent="0.3">
      <c r="A115" s="8" t="s">
        <v>100</v>
      </c>
      <c r="B115" s="11" t="s">
        <v>103</v>
      </c>
      <c r="C115" s="66">
        <v>5</v>
      </c>
      <c r="D115" s="81" t="s">
        <v>2719</v>
      </c>
      <c r="E115" s="82" t="s">
        <v>2725</v>
      </c>
      <c r="F115" s="17">
        <v>317</v>
      </c>
      <c r="G115" s="65">
        <v>5.2999999999999999E-2</v>
      </c>
      <c r="I115"/>
      <c r="J115"/>
    </row>
    <row r="116" spans="1:10" ht="16.2" customHeight="1" x14ac:dyDescent="0.3">
      <c r="A116" s="8" t="s">
        <v>101</v>
      </c>
      <c r="B116" s="11" t="s">
        <v>104</v>
      </c>
      <c r="C116" s="66">
        <v>1</v>
      </c>
      <c r="D116" s="81" t="s">
        <v>2716</v>
      </c>
      <c r="E116" s="82" t="s">
        <v>2722</v>
      </c>
      <c r="F116" s="17">
        <v>608</v>
      </c>
      <c r="G116" s="65">
        <v>0.107</v>
      </c>
      <c r="I116"/>
      <c r="J116"/>
    </row>
    <row r="117" spans="1:10" ht="16.2" customHeight="1" x14ac:dyDescent="0.3">
      <c r="A117" s="8" t="s">
        <v>101</v>
      </c>
      <c r="B117" s="11" t="s">
        <v>104</v>
      </c>
      <c r="C117" s="66">
        <v>2</v>
      </c>
      <c r="D117" s="81" t="s">
        <v>2715</v>
      </c>
      <c r="E117" s="82" t="s">
        <v>2721</v>
      </c>
      <c r="F117" s="17">
        <v>590</v>
      </c>
      <c r="G117" s="65">
        <v>0.10400000000000001</v>
      </c>
      <c r="I117"/>
      <c r="J117"/>
    </row>
    <row r="118" spans="1:10" ht="16.2" customHeight="1" x14ac:dyDescent="0.3">
      <c r="A118" s="8" t="s">
        <v>101</v>
      </c>
      <c r="B118" s="11" t="s">
        <v>104</v>
      </c>
      <c r="C118" s="66">
        <v>3</v>
      </c>
      <c r="D118" s="81" t="s">
        <v>2717</v>
      </c>
      <c r="E118" s="82" t="s">
        <v>2723</v>
      </c>
      <c r="F118" s="17">
        <v>368</v>
      </c>
      <c r="G118" s="65">
        <v>6.5000000000000002E-2</v>
      </c>
      <c r="I118"/>
      <c r="J118"/>
    </row>
    <row r="119" spans="1:10" ht="16.2" customHeight="1" x14ac:dyDescent="0.3">
      <c r="A119" s="8" t="s">
        <v>101</v>
      </c>
      <c r="B119" s="11" t="s">
        <v>104</v>
      </c>
      <c r="C119" s="66">
        <v>4</v>
      </c>
      <c r="D119" s="81" t="s">
        <v>2720</v>
      </c>
      <c r="E119" s="82" t="s">
        <v>2726</v>
      </c>
      <c r="F119" s="17">
        <v>353</v>
      </c>
      <c r="G119" s="65">
        <v>6.2E-2</v>
      </c>
      <c r="I119"/>
      <c r="J119"/>
    </row>
    <row r="120" spans="1:10" ht="16.2" customHeight="1" x14ac:dyDescent="0.3">
      <c r="A120" s="8" t="s">
        <v>101</v>
      </c>
      <c r="B120" s="11" t="s">
        <v>104</v>
      </c>
      <c r="C120" s="66">
        <v>5</v>
      </c>
      <c r="D120" s="81" t="s">
        <v>2718</v>
      </c>
      <c r="E120" s="82" t="s">
        <v>2724</v>
      </c>
      <c r="F120" s="17">
        <v>344</v>
      </c>
      <c r="G120" s="65">
        <v>0.06</v>
      </c>
      <c r="I120"/>
      <c r="J120"/>
    </row>
    <row r="121" spans="1:10" ht="16.2" customHeight="1" x14ac:dyDescent="0.3">
      <c r="A121" s="8" t="s">
        <v>102</v>
      </c>
      <c r="B121" s="11" t="s">
        <v>104</v>
      </c>
      <c r="C121" s="66">
        <v>1</v>
      </c>
      <c r="D121" s="81" t="s">
        <v>2716</v>
      </c>
      <c r="E121" s="82" t="s">
        <v>2722</v>
      </c>
      <c r="F121" s="17">
        <v>501</v>
      </c>
      <c r="G121" s="65">
        <v>0.105</v>
      </c>
      <c r="I121"/>
      <c r="J121"/>
    </row>
    <row r="122" spans="1:10" ht="16.2" customHeight="1" x14ac:dyDescent="0.3">
      <c r="A122" s="8" t="s">
        <v>102</v>
      </c>
      <c r="B122" s="11" t="s">
        <v>104</v>
      </c>
      <c r="C122" s="66">
        <v>2</v>
      </c>
      <c r="D122" s="81" t="s">
        <v>2715</v>
      </c>
      <c r="E122" s="82" t="s">
        <v>2721</v>
      </c>
      <c r="F122" s="17">
        <v>483</v>
      </c>
      <c r="G122" s="65">
        <v>0.10099999999999999</v>
      </c>
      <c r="I122"/>
      <c r="J122"/>
    </row>
    <row r="123" spans="1:10" ht="16.2" customHeight="1" x14ac:dyDescent="0.3">
      <c r="A123" s="8" t="s">
        <v>102</v>
      </c>
      <c r="B123" s="11" t="s">
        <v>104</v>
      </c>
      <c r="C123" s="66">
        <v>3</v>
      </c>
      <c r="D123" s="81" t="s">
        <v>2718</v>
      </c>
      <c r="E123" s="82" t="s">
        <v>2724</v>
      </c>
      <c r="F123" s="17">
        <v>314</v>
      </c>
      <c r="G123" s="65">
        <v>6.6000000000000003E-2</v>
      </c>
      <c r="I123"/>
      <c r="J123"/>
    </row>
    <row r="124" spans="1:10" ht="16.2" customHeight="1" x14ac:dyDescent="0.3">
      <c r="A124" s="8" t="s">
        <v>102</v>
      </c>
      <c r="B124" s="11" t="s">
        <v>104</v>
      </c>
      <c r="C124" s="66">
        <v>4</v>
      </c>
      <c r="D124" s="81" t="s">
        <v>2717</v>
      </c>
      <c r="E124" s="82" t="s">
        <v>2723</v>
      </c>
      <c r="F124" s="17">
        <v>294</v>
      </c>
      <c r="G124" s="65">
        <v>6.2E-2</v>
      </c>
      <c r="I124"/>
      <c r="J124"/>
    </row>
    <row r="125" spans="1:10" ht="16.2" customHeight="1" x14ac:dyDescent="0.3">
      <c r="A125" s="8" t="s">
        <v>102</v>
      </c>
      <c r="B125" s="11" t="s">
        <v>104</v>
      </c>
      <c r="C125" s="66">
        <v>5</v>
      </c>
      <c r="D125" s="83" t="s">
        <v>2719</v>
      </c>
      <c r="E125" s="84" t="s">
        <v>2725</v>
      </c>
      <c r="F125" s="17">
        <v>237</v>
      </c>
      <c r="G125" s="65">
        <v>0.05</v>
      </c>
      <c r="I125"/>
      <c r="J125"/>
    </row>
    <row r="126" spans="1:10" ht="16.2" customHeight="1" x14ac:dyDescent="0.3">
      <c r="A126" s="8" t="s">
        <v>90</v>
      </c>
      <c r="B126" s="11" t="s">
        <v>104</v>
      </c>
      <c r="C126" s="66">
        <v>1</v>
      </c>
      <c r="D126" s="81" t="s">
        <v>2716</v>
      </c>
      <c r="E126" s="82" t="s">
        <v>2722</v>
      </c>
      <c r="F126" s="17">
        <v>621</v>
      </c>
      <c r="G126" s="65">
        <v>0.11199999999999999</v>
      </c>
      <c r="I126"/>
      <c r="J126"/>
    </row>
    <row r="127" spans="1:10" ht="16.2" customHeight="1" x14ac:dyDescent="0.3">
      <c r="A127" s="8" t="s">
        <v>90</v>
      </c>
      <c r="B127" s="11" t="s">
        <v>104</v>
      </c>
      <c r="C127" s="66">
        <v>2</v>
      </c>
      <c r="D127" s="81" t="s">
        <v>2715</v>
      </c>
      <c r="E127" s="82" t="s">
        <v>2721</v>
      </c>
      <c r="F127" s="17">
        <v>533</v>
      </c>
      <c r="G127" s="65">
        <v>9.6000000000000002E-2</v>
      </c>
      <c r="I127"/>
      <c r="J127"/>
    </row>
    <row r="128" spans="1:10" ht="16.2" customHeight="1" x14ac:dyDescent="0.3">
      <c r="A128" s="8" t="s">
        <v>90</v>
      </c>
      <c r="B128" s="11" t="s">
        <v>104</v>
      </c>
      <c r="C128" s="66">
        <v>3</v>
      </c>
      <c r="D128" s="81" t="s">
        <v>2720</v>
      </c>
      <c r="E128" s="82" t="s">
        <v>2726</v>
      </c>
      <c r="F128" s="17">
        <v>397</v>
      </c>
      <c r="G128" s="65">
        <v>7.0999999999999994E-2</v>
      </c>
      <c r="I128"/>
      <c r="J128"/>
    </row>
    <row r="129" spans="1:10" ht="16.2" customHeight="1" x14ac:dyDescent="0.3">
      <c r="A129" s="8" t="s">
        <v>90</v>
      </c>
      <c r="B129" s="11" t="s">
        <v>104</v>
      </c>
      <c r="C129" s="66">
        <v>4</v>
      </c>
      <c r="D129" s="81" t="s">
        <v>2717</v>
      </c>
      <c r="E129" s="82" t="s">
        <v>2723</v>
      </c>
      <c r="F129" s="17">
        <v>342</v>
      </c>
      <c r="G129" s="65">
        <v>6.2E-2</v>
      </c>
      <c r="I129"/>
      <c r="J129"/>
    </row>
    <row r="130" spans="1:10" ht="16.2" customHeight="1" x14ac:dyDescent="0.3">
      <c r="A130" s="8" t="s">
        <v>90</v>
      </c>
      <c r="B130" s="11" t="s">
        <v>104</v>
      </c>
      <c r="C130" s="66">
        <v>5</v>
      </c>
      <c r="D130" s="81" t="s">
        <v>2718</v>
      </c>
      <c r="E130" s="82" t="s">
        <v>2724</v>
      </c>
      <c r="F130" s="17">
        <v>329</v>
      </c>
      <c r="G130" s="65">
        <v>5.9000000000000004E-2</v>
      </c>
      <c r="I130"/>
      <c r="J130"/>
    </row>
    <row r="131" spans="1:10" x14ac:dyDescent="0.3">
      <c r="A131" s="8" t="s">
        <v>91</v>
      </c>
      <c r="B131" s="11" t="s">
        <v>104</v>
      </c>
      <c r="C131" s="73">
        <v>1</v>
      </c>
      <c r="D131" s="81" t="s">
        <v>2716</v>
      </c>
      <c r="E131" s="82" t="s">
        <v>2722</v>
      </c>
      <c r="F131" s="17">
        <v>558</v>
      </c>
      <c r="G131" s="65">
        <v>0.10800000000000001</v>
      </c>
      <c r="I131"/>
      <c r="J131"/>
    </row>
    <row r="132" spans="1:10" x14ac:dyDescent="0.3">
      <c r="A132" s="8" t="s">
        <v>91</v>
      </c>
      <c r="B132" s="11" t="s">
        <v>104</v>
      </c>
      <c r="C132" s="73">
        <v>2</v>
      </c>
      <c r="D132" s="81" t="s">
        <v>2715</v>
      </c>
      <c r="E132" s="82" t="s">
        <v>2721</v>
      </c>
      <c r="F132" s="17">
        <v>549</v>
      </c>
      <c r="G132" s="65">
        <v>0.106</v>
      </c>
      <c r="I132"/>
      <c r="J132"/>
    </row>
    <row r="133" spans="1:10" x14ac:dyDescent="0.3">
      <c r="A133" s="8" t="s">
        <v>91</v>
      </c>
      <c r="B133" s="11" t="s">
        <v>104</v>
      </c>
      <c r="C133" s="73">
        <v>3</v>
      </c>
      <c r="D133" s="81" t="s">
        <v>2717</v>
      </c>
      <c r="E133" s="82" t="s">
        <v>2723</v>
      </c>
      <c r="F133" s="17">
        <v>300</v>
      </c>
      <c r="G133" s="65">
        <v>5.7999999999999996E-2</v>
      </c>
      <c r="I133"/>
      <c r="J133"/>
    </row>
    <row r="134" spans="1:10" x14ac:dyDescent="0.3">
      <c r="A134" s="8" t="s">
        <v>91</v>
      </c>
      <c r="B134" s="11" t="s">
        <v>104</v>
      </c>
      <c r="C134" s="73">
        <v>4</v>
      </c>
      <c r="D134" s="81" t="s">
        <v>2718</v>
      </c>
      <c r="E134" s="82" t="s">
        <v>2724</v>
      </c>
      <c r="F134" s="17">
        <v>295</v>
      </c>
      <c r="G134" s="65">
        <v>5.7000000000000002E-2</v>
      </c>
      <c r="I134"/>
      <c r="J134"/>
    </row>
    <row r="135" spans="1:10" x14ac:dyDescent="0.3">
      <c r="A135" s="8" t="s">
        <v>91</v>
      </c>
      <c r="B135" s="11" t="s">
        <v>104</v>
      </c>
      <c r="C135" s="73">
        <v>5</v>
      </c>
      <c r="D135" s="81" t="s">
        <v>2720</v>
      </c>
      <c r="E135" s="82" t="s">
        <v>2726</v>
      </c>
      <c r="F135" s="17">
        <v>279</v>
      </c>
      <c r="G135" s="65">
        <v>5.4000000000000006E-2</v>
      </c>
      <c r="I135"/>
      <c r="J135"/>
    </row>
    <row r="136" spans="1:10" x14ac:dyDescent="0.3">
      <c r="A136" s="99" t="s">
        <v>93</v>
      </c>
      <c r="B136" s="100" t="s">
        <v>104</v>
      </c>
      <c r="C136" s="143">
        <v>1</v>
      </c>
      <c r="D136" s="144" t="s">
        <v>2716</v>
      </c>
      <c r="E136" s="145" t="s">
        <v>2722</v>
      </c>
      <c r="F136" s="108">
        <v>544</v>
      </c>
      <c r="G136" s="110">
        <v>0.113</v>
      </c>
    </row>
    <row r="137" spans="1:10" x14ac:dyDescent="0.3">
      <c r="A137" s="99" t="s">
        <v>93</v>
      </c>
      <c r="B137" s="100" t="s">
        <v>104</v>
      </c>
      <c r="C137" s="143">
        <v>2</v>
      </c>
      <c r="D137" s="144" t="s">
        <v>2715</v>
      </c>
      <c r="E137" s="145" t="s">
        <v>2721</v>
      </c>
      <c r="F137" s="108">
        <v>452</v>
      </c>
      <c r="G137" s="110">
        <v>9.4E-2</v>
      </c>
    </row>
    <row r="138" spans="1:10" x14ac:dyDescent="0.3">
      <c r="A138" s="99" t="s">
        <v>93</v>
      </c>
      <c r="B138" s="100" t="s">
        <v>104</v>
      </c>
      <c r="C138" s="143">
        <v>3</v>
      </c>
      <c r="D138" s="144" t="s">
        <v>2718</v>
      </c>
      <c r="E138" s="145" t="s">
        <v>2724</v>
      </c>
      <c r="F138" s="108">
        <v>302</v>
      </c>
      <c r="G138" s="110">
        <v>6.3E-2</v>
      </c>
    </row>
    <row r="139" spans="1:10" x14ac:dyDescent="0.3">
      <c r="A139" s="99" t="s">
        <v>93</v>
      </c>
      <c r="B139" s="100" t="s">
        <v>104</v>
      </c>
      <c r="C139" s="143">
        <v>4</v>
      </c>
      <c r="D139" s="144" t="s">
        <v>2717</v>
      </c>
      <c r="E139" s="145" t="s">
        <v>2723</v>
      </c>
      <c r="F139" s="108">
        <v>287</v>
      </c>
      <c r="G139" s="110">
        <v>0.06</v>
      </c>
    </row>
    <row r="140" spans="1:10" x14ac:dyDescent="0.3">
      <c r="A140" s="99" t="s">
        <v>93</v>
      </c>
      <c r="B140" s="100" t="s">
        <v>104</v>
      </c>
      <c r="C140" s="143">
        <v>5</v>
      </c>
      <c r="D140" s="144" t="s">
        <v>2719</v>
      </c>
      <c r="E140" s="145" t="s">
        <v>2725</v>
      </c>
      <c r="F140" s="108">
        <v>193</v>
      </c>
      <c r="G140" s="110">
        <v>0.04</v>
      </c>
    </row>
    <row r="141" spans="1:10" x14ac:dyDescent="0.3">
      <c r="A141" s="99" t="s">
        <v>112</v>
      </c>
      <c r="B141" s="100" t="s">
        <v>112</v>
      </c>
      <c r="C141" s="143">
        <v>1</v>
      </c>
      <c r="D141" s="144" t="s">
        <v>2716</v>
      </c>
      <c r="E141" s="145" t="s">
        <v>2722</v>
      </c>
      <c r="F141" s="108">
        <v>15476</v>
      </c>
      <c r="G141" s="110">
        <v>0.10800000000000001</v>
      </c>
    </row>
    <row r="142" spans="1:10" x14ac:dyDescent="0.3">
      <c r="A142" s="99" t="s">
        <v>112</v>
      </c>
      <c r="B142" s="100" t="s">
        <v>112</v>
      </c>
      <c r="C142" s="143">
        <v>2</v>
      </c>
      <c r="D142" s="144" t="s">
        <v>2715</v>
      </c>
      <c r="E142" s="145" t="s">
        <v>2721</v>
      </c>
      <c r="F142" s="108">
        <v>13806</v>
      </c>
      <c r="G142" s="110">
        <v>9.6000000000000002E-2</v>
      </c>
    </row>
    <row r="143" spans="1:10" x14ac:dyDescent="0.3">
      <c r="A143" s="99" t="s">
        <v>112</v>
      </c>
      <c r="B143" s="100" t="s">
        <v>112</v>
      </c>
      <c r="C143" s="143">
        <v>3</v>
      </c>
      <c r="D143" s="144" t="s">
        <v>2720</v>
      </c>
      <c r="E143" s="145" t="s">
        <v>2726</v>
      </c>
      <c r="F143" s="108">
        <v>12259</v>
      </c>
      <c r="G143" s="110">
        <v>8.5000000000000006E-2</v>
      </c>
    </row>
    <row r="144" spans="1:10" x14ac:dyDescent="0.3">
      <c r="A144" s="99" t="s">
        <v>112</v>
      </c>
      <c r="B144" s="100" t="s">
        <v>112</v>
      </c>
      <c r="C144" s="143">
        <v>4</v>
      </c>
      <c r="D144" s="144" t="s">
        <v>2718</v>
      </c>
      <c r="E144" s="145" t="s">
        <v>2724</v>
      </c>
      <c r="F144" s="108">
        <v>8747</v>
      </c>
      <c r="G144" s="110">
        <v>6.0999999999999999E-2</v>
      </c>
    </row>
    <row r="145" spans="1:7" x14ac:dyDescent="0.3">
      <c r="A145" s="99" t="s">
        <v>112</v>
      </c>
      <c r="B145" s="100" t="s">
        <v>112</v>
      </c>
      <c r="C145" s="143">
        <v>5</v>
      </c>
      <c r="D145" s="144" t="s">
        <v>2717</v>
      </c>
      <c r="E145" s="145" t="s">
        <v>2723</v>
      </c>
      <c r="F145" s="108">
        <v>8672</v>
      </c>
      <c r="G145" s="110">
        <v>0.06</v>
      </c>
    </row>
  </sheetData>
  <hyperlinks>
    <hyperlink ref="A4" location="Contents!A1" display="Back to table of contents"/>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zoomScaleNormal="100" workbookViewId="0"/>
  </sheetViews>
  <sheetFormatPr defaultColWidth="9.33203125" defaultRowHeight="15.6" x14ac:dyDescent="0.3"/>
  <cols>
    <col min="1" max="2" width="16.6640625" style="7" customWidth="1"/>
    <col min="3" max="3" width="62.6640625" style="7" bestFit="1" customWidth="1"/>
    <col min="4" max="5" width="16.6640625" style="7" customWidth="1"/>
    <col min="6" max="6" width="16.6640625" style="41" customWidth="1"/>
    <col min="7" max="16384" width="9.33203125" style="7"/>
  </cols>
  <sheetData>
    <row r="1" spans="1:6" s="4" customFormat="1" x14ac:dyDescent="0.3">
      <c r="A1" s="3" t="s">
        <v>2801</v>
      </c>
      <c r="F1" s="13"/>
    </row>
    <row r="2" spans="1:6" s="4" customFormat="1" ht="15" x14ac:dyDescent="0.25">
      <c r="A2" s="5" t="s">
        <v>2844</v>
      </c>
      <c r="F2" s="13"/>
    </row>
    <row r="3" spans="1:6" s="4" customFormat="1" ht="15" x14ac:dyDescent="0.25">
      <c r="A3" s="5" t="s">
        <v>16</v>
      </c>
      <c r="F3" s="13"/>
    </row>
    <row r="4" spans="1:6" s="4" customFormat="1" ht="30" customHeight="1" x14ac:dyDescent="0.25">
      <c r="A4" s="6" t="s">
        <v>20</v>
      </c>
      <c r="F4" s="13"/>
    </row>
    <row r="5" spans="1:6" s="93" customFormat="1" ht="95.1" customHeight="1" thickBot="1" x14ac:dyDescent="0.35">
      <c r="A5" s="85" t="s">
        <v>76</v>
      </c>
      <c r="B5" s="86" t="s">
        <v>89</v>
      </c>
      <c r="C5" s="86" t="s">
        <v>108</v>
      </c>
      <c r="D5" s="44" t="s">
        <v>109</v>
      </c>
      <c r="E5" s="89" t="s">
        <v>110</v>
      </c>
      <c r="F5" s="95"/>
    </row>
    <row r="6" spans="1:6" ht="30" customHeight="1" x14ac:dyDescent="0.3">
      <c r="A6" s="10" t="s">
        <v>112</v>
      </c>
      <c r="B6" s="11" t="s">
        <v>112</v>
      </c>
      <c r="C6" s="12" t="s">
        <v>2733</v>
      </c>
      <c r="D6" s="67">
        <v>14831</v>
      </c>
      <c r="E6" s="96">
        <f>tab_m11_preexisting_condition[[#This Row],[Deaths involving COVID-19]]/tab_m11_preexisting_condition[[#This Row],[Deaths involving COVID-19]]</f>
        <v>1</v>
      </c>
      <c r="F6" s="17"/>
    </row>
    <row r="7" spans="1:6" ht="16.2" customHeight="1" x14ac:dyDescent="0.3">
      <c r="A7" s="10" t="s">
        <v>112</v>
      </c>
      <c r="B7" s="11" t="s">
        <v>112</v>
      </c>
      <c r="C7" s="12" t="s">
        <v>2721</v>
      </c>
      <c r="D7" s="39">
        <v>3350</v>
      </c>
      <c r="E7" s="96">
        <f>tab_m11_preexisting_condition[[#This Row],[Deaths involving COVID-19]]/$D$6</f>
        <v>0.22587822803587082</v>
      </c>
      <c r="F7" s="17"/>
    </row>
    <row r="8" spans="1:6" ht="16.2" customHeight="1" x14ac:dyDescent="0.3">
      <c r="A8" s="10" t="s">
        <v>112</v>
      </c>
      <c r="B8" s="11" t="s">
        <v>112</v>
      </c>
      <c r="C8" s="12" t="s">
        <v>2722</v>
      </c>
      <c r="D8" s="39">
        <v>2001</v>
      </c>
      <c r="E8" s="96">
        <f>tab_m11_preexisting_condition[[#This Row],[Deaths involving COVID-19]]/$D$6</f>
        <v>0.13492009979097835</v>
      </c>
      <c r="F8" s="17"/>
    </row>
    <row r="9" spans="1:6" ht="16.2" customHeight="1" x14ac:dyDescent="0.3">
      <c r="A9" s="10" t="s">
        <v>112</v>
      </c>
      <c r="B9" s="11" t="s">
        <v>112</v>
      </c>
      <c r="C9" s="12" t="s">
        <v>2725</v>
      </c>
      <c r="D9" s="39">
        <v>1759</v>
      </c>
      <c r="E9" s="96">
        <f>tab_m11_preexisting_condition[[#This Row],[Deaths involving COVID-19]]/$D$6</f>
        <v>0.11860292630301396</v>
      </c>
      <c r="F9" s="17"/>
    </row>
    <row r="10" spans="1:6" ht="16.2" customHeight="1" x14ac:dyDescent="0.3">
      <c r="A10" s="10" t="s">
        <v>112</v>
      </c>
      <c r="B10" s="11" t="s">
        <v>112</v>
      </c>
      <c r="C10" s="12" t="s">
        <v>2728</v>
      </c>
      <c r="D10" s="39">
        <v>1009</v>
      </c>
      <c r="E10" s="96">
        <f>tab_m11_preexisting_condition[[#This Row],[Deaths involving COVID-19]]/$D$6</f>
        <v>6.8033173757669749E-2</v>
      </c>
      <c r="F10" s="17"/>
    </row>
    <row r="11" spans="1:6" ht="16.2" customHeight="1" x14ac:dyDescent="0.3">
      <c r="A11" s="8" t="s">
        <v>112</v>
      </c>
      <c r="B11" s="11" t="s">
        <v>112</v>
      </c>
      <c r="C11" s="12" t="s">
        <v>2723</v>
      </c>
      <c r="D11" s="40">
        <v>959</v>
      </c>
      <c r="E11" s="96">
        <f>tab_m11_preexisting_condition[[#This Row],[Deaths involving COVID-19]]/$D$6</f>
        <v>6.466185692131346E-2</v>
      </c>
      <c r="F11" s="17"/>
    </row>
    <row r="12" spans="1:6" ht="16.2" customHeight="1" x14ac:dyDescent="0.3">
      <c r="A12" s="8" t="s">
        <v>112</v>
      </c>
      <c r="B12" s="11" t="s">
        <v>112</v>
      </c>
      <c r="C12" s="12" t="s">
        <v>2732</v>
      </c>
      <c r="D12" s="40">
        <v>1015</v>
      </c>
      <c r="E12" s="96">
        <f>tab_m11_preexisting_condition[[#This Row],[Deaths involving COVID-19]]/$D$6</f>
        <v>6.8437731778032501E-2</v>
      </c>
      <c r="F12" s="17"/>
    </row>
    <row r="13" spans="1:6" ht="16.2" customHeight="1" x14ac:dyDescent="0.3">
      <c r="A13" s="10" t="s">
        <v>90</v>
      </c>
      <c r="B13" s="11" t="s">
        <v>92</v>
      </c>
      <c r="C13" s="12" t="s">
        <v>2733</v>
      </c>
      <c r="D13" s="38">
        <v>297</v>
      </c>
      <c r="E13" s="96">
        <v>1</v>
      </c>
      <c r="F13" s="17"/>
    </row>
    <row r="14" spans="1:6" ht="16.2" customHeight="1" x14ac:dyDescent="0.3">
      <c r="A14" s="10" t="s">
        <v>90</v>
      </c>
      <c r="B14" s="11" t="s">
        <v>92</v>
      </c>
      <c r="C14" s="12" t="s">
        <v>2725</v>
      </c>
      <c r="D14" s="38">
        <v>53</v>
      </c>
      <c r="E14" s="96">
        <v>0.178451178451178</v>
      </c>
      <c r="F14" s="17"/>
    </row>
    <row r="15" spans="1:6" ht="16.2" customHeight="1" x14ac:dyDescent="0.3">
      <c r="A15" s="8" t="s">
        <v>90</v>
      </c>
      <c r="B15" s="11" t="s">
        <v>92</v>
      </c>
      <c r="C15" s="12" t="s">
        <v>2722</v>
      </c>
      <c r="D15" s="40">
        <v>51</v>
      </c>
      <c r="E15" s="96">
        <v>0.17171717171717199</v>
      </c>
      <c r="F15" s="17"/>
    </row>
    <row r="16" spans="1:6" ht="16.2" customHeight="1" x14ac:dyDescent="0.3">
      <c r="A16" s="10" t="s">
        <v>90</v>
      </c>
      <c r="B16" s="11" t="s">
        <v>92</v>
      </c>
      <c r="C16" s="12" t="s">
        <v>2721</v>
      </c>
      <c r="D16" s="39">
        <v>30</v>
      </c>
      <c r="E16" s="96">
        <v>0.10101010101010099</v>
      </c>
      <c r="F16" s="17"/>
    </row>
    <row r="17" spans="1:6" ht="16.2" customHeight="1" x14ac:dyDescent="0.3">
      <c r="A17" s="10" t="s">
        <v>90</v>
      </c>
      <c r="B17" s="11" t="s">
        <v>92</v>
      </c>
      <c r="C17" s="12" t="s">
        <v>2728</v>
      </c>
      <c r="D17" s="39">
        <v>21</v>
      </c>
      <c r="E17" s="96">
        <v>7.0707070707070704E-2</v>
      </c>
      <c r="F17" s="17"/>
    </row>
    <row r="18" spans="1:6" ht="16.2" customHeight="1" x14ac:dyDescent="0.3">
      <c r="A18" s="10" t="s">
        <v>90</v>
      </c>
      <c r="B18" s="11" t="s">
        <v>92</v>
      </c>
      <c r="C18" s="12" t="s">
        <v>2727</v>
      </c>
      <c r="D18" s="39">
        <v>20</v>
      </c>
      <c r="E18" s="96">
        <v>6.7340067340067297E-2</v>
      </c>
      <c r="F18" s="17"/>
    </row>
    <row r="19" spans="1:6" ht="16.2" customHeight="1" x14ac:dyDescent="0.3">
      <c r="A19" s="8" t="s">
        <v>90</v>
      </c>
      <c r="B19" s="11" t="s">
        <v>92</v>
      </c>
      <c r="C19" s="12" t="s">
        <v>2732</v>
      </c>
      <c r="D19" s="40">
        <v>26</v>
      </c>
      <c r="E19" s="96">
        <v>8.7542087542087504E-2</v>
      </c>
      <c r="F19" s="17"/>
    </row>
    <row r="20" spans="1:6" ht="16.2" customHeight="1" x14ac:dyDescent="0.3">
      <c r="A20" s="10" t="s">
        <v>91</v>
      </c>
      <c r="B20" s="11" t="s">
        <v>92</v>
      </c>
      <c r="C20" s="12" t="s">
        <v>2733</v>
      </c>
      <c r="D20" s="40">
        <v>2506</v>
      </c>
      <c r="E20" s="96">
        <v>1</v>
      </c>
      <c r="F20" s="17"/>
    </row>
    <row r="21" spans="1:6" ht="16.2" customHeight="1" x14ac:dyDescent="0.3">
      <c r="A21" s="10" t="s">
        <v>91</v>
      </c>
      <c r="B21" s="11" t="s">
        <v>92</v>
      </c>
      <c r="C21" s="12" t="s">
        <v>2721</v>
      </c>
      <c r="D21" s="39">
        <v>782</v>
      </c>
      <c r="E21" s="96">
        <v>0.31205107741420601</v>
      </c>
      <c r="F21" s="17"/>
    </row>
    <row r="22" spans="1:6" ht="16.2" customHeight="1" x14ac:dyDescent="0.3">
      <c r="A22" s="8" t="s">
        <v>91</v>
      </c>
      <c r="B22" s="11" t="s">
        <v>92</v>
      </c>
      <c r="C22" s="12" t="s">
        <v>2722</v>
      </c>
      <c r="D22" s="40">
        <v>317</v>
      </c>
      <c r="E22" s="96">
        <v>0.12649640861931399</v>
      </c>
      <c r="F22" s="17"/>
    </row>
    <row r="23" spans="1:6" ht="16.2" customHeight="1" x14ac:dyDescent="0.3">
      <c r="A23" s="10" t="s">
        <v>91</v>
      </c>
      <c r="B23" s="11" t="s">
        <v>92</v>
      </c>
      <c r="C23" s="12" t="s">
        <v>2725</v>
      </c>
      <c r="D23" s="38">
        <v>279</v>
      </c>
      <c r="E23" s="96">
        <v>0.111332801276935</v>
      </c>
      <c r="F23" s="17"/>
    </row>
    <row r="24" spans="1:6" ht="16.2" customHeight="1" x14ac:dyDescent="0.3">
      <c r="A24" s="10" t="s">
        <v>91</v>
      </c>
      <c r="B24" s="11" t="s">
        <v>92</v>
      </c>
      <c r="C24" s="12" t="s">
        <v>2723</v>
      </c>
      <c r="D24" s="38">
        <v>152</v>
      </c>
      <c r="E24" s="96">
        <v>6.0654429369513201E-2</v>
      </c>
      <c r="F24" s="17"/>
    </row>
    <row r="25" spans="1:6" ht="16.2" customHeight="1" x14ac:dyDescent="0.3">
      <c r="A25" s="10" t="s">
        <v>91</v>
      </c>
      <c r="B25" s="11" t="s">
        <v>92</v>
      </c>
      <c r="C25" s="12" t="s">
        <v>2729</v>
      </c>
      <c r="D25" s="39">
        <v>110</v>
      </c>
      <c r="E25" s="96">
        <v>4.38946528332003E-2</v>
      </c>
      <c r="F25" s="17"/>
    </row>
    <row r="26" spans="1:6" ht="16.2" customHeight="1" x14ac:dyDescent="0.3">
      <c r="A26" s="8" t="s">
        <v>91</v>
      </c>
      <c r="B26" s="11" t="s">
        <v>92</v>
      </c>
      <c r="C26" s="12" t="s">
        <v>2732</v>
      </c>
      <c r="D26" s="40">
        <v>216</v>
      </c>
      <c r="E26" s="96">
        <v>8.6193136472466098E-2</v>
      </c>
      <c r="F26" s="17"/>
    </row>
    <row r="27" spans="1:6" ht="16.2" customHeight="1" x14ac:dyDescent="0.3">
      <c r="A27" s="10" t="s">
        <v>93</v>
      </c>
      <c r="B27" s="11" t="s">
        <v>92</v>
      </c>
      <c r="C27" s="12" t="s">
        <v>2733</v>
      </c>
      <c r="D27" s="39">
        <v>1176</v>
      </c>
      <c r="E27" s="96">
        <v>1</v>
      </c>
      <c r="F27" s="17"/>
    </row>
    <row r="28" spans="1:6" ht="16.2" customHeight="1" x14ac:dyDescent="0.3">
      <c r="A28" s="10" t="s">
        <v>93</v>
      </c>
      <c r="B28" s="11" t="s">
        <v>92</v>
      </c>
      <c r="C28" s="12" t="s">
        <v>2721</v>
      </c>
      <c r="D28" s="38">
        <v>442</v>
      </c>
      <c r="E28" s="96">
        <v>0.37585034013605401</v>
      </c>
      <c r="F28" s="17"/>
    </row>
    <row r="29" spans="1:6" ht="16.2" customHeight="1" x14ac:dyDescent="0.3">
      <c r="A29" s="8" t="s">
        <v>93</v>
      </c>
      <c r="B29" s="11" t="s">
        <v>92</v>
      </c>
      <c r="C29" s="12" t="s">
        <v>2722</v>
      </c>
      <c r="D29" s="40">
        <v>135</v>
      </c>
      <c r="E29" s="96">
        <v>0.114795918367347</v>
      </c>
      <c r="F29" s="17"/>
    </row>
    <row r="30" spans="1:6" ht="16.2" customHeight="1" x14ac:dyDescent="0.3">
      <c r="A30" s="10" t="s">
        <v>93</v>
      </c>
      <c r="B30" s="11" t="s">
        <v>92</v>
      </c>
      <c r="C30" s="12" t="s">
        <v>2725</v>
      </c>
      <c r="D30" s="39">
        <v>89</v>
      </c>
      <c r="E30" s="96">
        <v>7.5680272108843497E-2</v>
      </c>
      <c r="F30" s="17"/>
    </row>
    <row r="31" spans="1:6" ht="16.2" customHeight="1" x14ac:dyDescent="0.3">
      <c r="A31" s="10" t="s">
        <v>93</v>
      </c>
      <c r="B31" s="11" t="s">
        <v>92</v>
      </c>
      <c r="C31" s="12" t="s">
        <v>2723</v>
      </c>
      <c r="D31" s="39">
        <v>65</v>
      </c>
      <c r="E31" s="96">
        <v>5.52721088435374E-2</v>
      </c>
      <c r="F31" s="17"/>
    </row>
    <row r="32" spans="1:6" ht="16.2" customHeight="1" x14ac:dyDescent="0.3">
      <c r="A32" s="10" t="s">
        <v>93</v>
      </c>
      <c r="B32" s="11" t="s">
        <v>92</v>
      </c>
      <c r="C32" s="12" t="s">
        <v>2730</v>
      </c>
      <c r="D32" s="39">
        <v>55</v>
      </c>
      <c r="E32" s="96">
        <v>4.6768707482993201E-2</v>
      </c>
      <c r="F32" s="17"/>
    </row>
    <row r="33" spans="1:6" ht="16.2" customHeight="1" x14ac:dyDescent="0.3">
      <c r="A33" s="8" t="s">
        <v>93</v>
      </c>
      <c r="B33" s="11" t="s">
        <v>92</v>
      </c>
      <c r="C33" s="12" t="s">
        <v>2732</v>
      </c>
      <c r="D33" s="40">
        <v>88</v>
      </c>
      <c r="E33" s="96">
        <v>7.4829931972789102E-2</v>
      </c>
      <c r="F33" s="17"/>
    </row>
    <row r="34" spans="1:6" ht="16.2" customHeight="1" x14ac:dyDescent="0.3">
      <c r="A34" s="10" t="s">
        <v>94</v>
      </c>
      <c r="B34" s="11" t="s">
        <v>92</v>
      </c>
      <c r="C34" s="12" t="s">
        <v>2733</v>
      </c>
      <c r="D34" s="39">
        <v>197</v>
      </c>
      <c r="E34" s="96">
        <v>1</v>
      </c>
      <c r="F34" s="17"/>
    </row>
    <row r="35" spans="1:6" ht="16.2" customHeight="1" x14ac:dyDescent="0.3">
      <c r="A35" s="10" t="s">
        <v>94</v>
      </c>
      <c r="B35" s="11" t="s">
        <v>92</v>
      </c>
      <c r="C35" s="12" t="s">
        <v>2721</v>
      </c>
      <c r="D35" s="39">
        <v>56</v>
      </c>
      <c r="E35" s="96">
        <v>0.28426395939086302</v>
      </c>
      <c r="F35" s="17"/>
    </row>
    <row r="36" spans="1:6" ht="16.2" customHeight="1" x14ac:dyDescent="0.3">
      <c r="A36" s="8" t="s">
        <v>94</v>
      </c>
      <c r="B36" s="11" t="s">
        <v>92</v>
      </c>
      <c r="C36" s="12" t="s">
        <v>2722</v>
      </c>
      <c r="D36" s="40">
        <v>25</v>
      </c>
      <c r="E36" s="96">
        <v>0.12690355329949199</v>
      </c>
      <c r="F36" s="17"/>
    </row>
    <row r="37" spans="1:6" ht="16.2" customHeight="1" x14ac:dyDescent="0.3">
      <c r="A37" s="10" t="s">
        <v>94</v>
      </c>
      <c r="B37" s="11" t="s">
        <v>92</v>
      </c>
      <c r="C37" s="12" t="s">
        <v>2725</v>
      </c>
      <c r="D37" s="39">
        <v>18</v>
      </c>
      <c r="E37" s="96">
        <v>9.13705583756345E-2</v>
      </c>
      <c r="F37" s="17"/>
    </row>
    <row r="38" spans="1:6" ht="16.2" customHeight="1" x14ac:dyDescent="0.3">
      <c r="A38" s="10" t="s">
        <v>94</v>
      </c>
      <c r="B38" s="11" t="s">
        <v>92</v>
      </c>
      <c r="C38" s="12" t="s">
        <v>2723</v>
      </c>
      <c r="D38" s="39">
        <v>12</v>
      </c>
      <c r="E38" s="96">
        <v>6.0913705583756299E-2</v>
      </c>
      <c r="F38" s="17"/>
    </row>
    <row r="39" spans="1:6" ht="16.2" customHeight="1" x14ac:dyDescent="0.3">
      <c r="A39" s="10" t="s">
        <v>94</v>
      </c>
      <c r="B39" s="11" t="s">
        <v>92</v>
      </c>
      <c r="C39" s="12" t="s">
        <v>2728</v>
      </c>
      <c r="D39" s="40">
        <v>11</v>
      </c>
      <c r="E39" s="96">
        <v>5.5837563451776699E-2</v>
      </c>
      <c r="F39" s="17"/>
    </row>
    <row r="40" spans="1:6" ht="16.2" customHeight="1" x14ac:dyDescent="0.3">
      <c r="A40" s="10" t="s">
        <v>94</v>
      </c>
      <c r="B40" s="11" t="s">
        <v>92</v>
      </c>
      <c r="C40" s="12" t="s">
        <v>2732</v>
      </c>
      <c r="D40" s="39">
        <v>14</v>
      </c>
      <c r="E40" s="96">
        <v>7.1065989847715699E-2</v>
      </c>
      <c r="F40" s="17"/>
    </row>
    <row r="41" spans="1:6" ht="16.2" customHeight="1" x14ac:dyDescent="0.3">
      <c r="A41" s="10" t="s">
        <v>95</v>
      </c>
      <c r="B41" s="11" t="s">
        <v>92</v>
      </c>
      <c r="C41" s="12" t="s">
        <v>2733</v>
      </c>
      <c r="D41" s="39">
        <v>37</v>
      </c>
      <c r="E41" s="96">
        <v>1</v>
      </c>
      <c r="F41" s="17"/>
    </row>
    <row r="42" spans="1:6" ht="16.2" customHeight="1" x14ac:dyDescent="0.3">
      <c r="A42" s="8" t="s">
        <v>95</v>
      </c>
      <c r="B42" s="11" t="s">
        <v>92</v>
      </c>
      <c r="C42" s="12" t="s">
        <v>2722</v>
      </c>
      <c r="D42" s="40">
        <v>10</v>
      </c>
      <c r="E42" s="96">
        <v>0.27027027027027001</v>
      </c>
      <c r="F42" s="17"/>
    </row>
    <row r="43" spans="1:6" ht="16.2" customHeight="1" x14ac:dyDescent="0.3">
      <c r="A43" s="8" t="s">
        <v>95</v>
      </c>
      <c r="B43" s="11" t="s">
        <v>92</v>
      </c>
      <c r="C43" s="12" t="s">
        <v>2721</v>
      </c>
      <c r="D43" s="40">
        <v>9</v>
      </c>
      <c r="E43" s="96">
        <v>0.24324324324324301</v>
      </c>
      <c r="F43" s="17"/>
    </row>
    <row r="44" spans="1:6" ht="16.2" customHeight="1" x14ac:dyDescent="0.3">
      <c r="A44" s="10" t="s">
        <v>95</v>
      </c>
      <c r="B44" s="11" t="s">
        <v>92</v>
      </c>
      <c r="C44" s="12" t="s">
        <v>2725</v>
      </c>
      <c r="D44" s="39">
        <v>4</v>
      </c>
      <c r="E44" s="96">
        <v>0.108108108108108</v>
      </c>
      <c r="F44" s="17"/>
    </row>
    <row r="45" spans="1:6" ht="16.2" customHeight="1" x14ac:dyDescent="0.3">
      <c r="A45" s="10" t="s">
        <v>95</v>
      </c>
      <c r="B45" s="11" t="s">
        <v>92</v>
      </c>
      <c r="C45" s="12" t="s">
        <v>2723</v>
      </c>
      <c r="D45" s="40">
        <v>3</v>
      </c>
      <c r="E45" s="96">
        <v>8.1081081081081099E-2</v>
      </c>
      <c r="F45" s="17"/>
    </row>
    <row r="46" spans="1:6" ht="16.2" customHeight="1" x14ac:dyDescent="0.3">
      <c r="A46" s="10" t="s">
        <v>95</v>
      </c>
      <c r="B46" s="11" t="s">
        <v>92</v>
      </c>
      <c r="C46" s="12" t="s">
        <v>2731</v>
      </c>
      <c r="D46" s="39">
        <v>2</v>
      </c>
      <c r="E46" s="96">
        <v>5.4054054054054099E-2</v>
      </c>
      <c r="F46" s="17"/>
    </row>
    <row r="47" spans="1:6" ht="16.2" customHeight="1" x14ac:dyDescent="0.3">
      <c r="A47" s="10" t="s">
        <v>95</v>
      </c>
      <c r="B47" s="11" t="s">
        <v>92</v>
      </c>
      <c r="C47" s="12" t="s">
        <v>2732</v>
      </c>
      <c r="D47" s="39">
        <v>1</v>
      </c>
      <c r="E47" s="96">
        <v>2.7027027027027001E-2</v>
      </c>
      <c r="F47" s="17"/>
    </row>
    <row r="48" spans="1:6" ht="16.2" customHeight="1" x14ac:dyDescent="0.3">
      <c r="A48" s="10" t="s">
        <v>96</v>
      </c>
      <c r="B48" s="11" t="s">
        <v>92</v>
      </c>
      <c r="C48" s="12" t="s">
        <v>2733</v>
      </c>
      <c r="D48" s="39">
        <v>19</v>
      </c>
      <c r="E48" s="96">
        <v>1</v>
      </c>
      <c r="F48" s="17"/>
    </row>
    <row r="49" spans="1:6" ht="16.2" customHeight="1" x14ac:dyDescent="0.3">
      <c r="A49" s="8" t="s">
        <v>96</v>
      </c>
      <c r="B49" s="11" t="s">
        <v>92</v>
      </c>
      <c r="C49" s="12" t="s">
        <v>2721</v>
      </c>
      <c r="D49" s="40">
        <v>7</v>
      </c>
      <c r="E49" s="96">
        <v>0.36842105263157898</v>
      </c>
      <c r="F49" s="17"/>
    </row>
    <row r="50" spans="1:6" ht="16.2" customHeight="1" x14ac:dyDescent="0.3">
      <c r="A50" s="8" t="s">
        <v>96</v>
      </c>
      <c r="B50" s="11" t="s">
        <v>92</v>
      </c>
      <c r="C50" s="12" t="s">
        <v>2722</v>
      </c>
      <c r="D50" s="40">
        <v>3</v>
      </c>
      <c r="E50" s="96">
        <v>0.157894736842105</v>
      </c>
      <c r="F50" s="17"/>
    </row>
    <row r="51" spans="1:6" ht="16.2" customHeight="1" x14ac:dyDescent="0.3">
      <c r="A51" s="10" t="s">
        <v>96</v>
      </c>
      <c r="B51" s="11" t="s">
        <v>92</v>
      </c>
      <c r="C51" s="12" t="s">
        <v>2723</v>
      </c>
      <c r="D51" s="40">
        <v>2</v>
      </c>
      <c r="E51" s="96">
        <v>0.105263157894737</v>
      </c>
      <c r="F51" s="17"/>
    </row>
    <row r="52" spans="1:6" ht="16.2" customHeight="1" x14ac:dyDescent="0.3">
      <c r="A52" s="10" t="s">
        <v>96</v>
      </c>
      <c r="B52" s="11" t="s">
        <v>92</v>
      </c>
      <c r="C52" s="12" t="s">
        <v>2728</v>
      </c>
      <c r="D52" s="40">
        <v>2</v>
      </c>
      <c r="E52" s="96">
        <v>0.105263157894737</v>
      </c>
      <c r="F52" s="17"/>
    </row>
    <row r="53" spans="1:6" ht="16.2" customHeight="1" x14ac:dyDescent="0.3">
      <c r="A53" s="10" t="s">
        <v>96</v>
      </c>
      <c r="B53" s="11" t="s">
        <v>92</v>
      </c>
      <c r="C53" s="12" t="s">
        <v>2725</v>
      </c>
      <c r="D53" s="40">
        <v>2</v>
      </c>
      <c r="E53" s="96">
        <v>0.105263157894737</v>
      </c>
      <c r="F53" s="17"/>
    </row>
    <row r="54" spans="1:6" ht="16.2" customHeight="1" x14ac:dyDescent="0.3">
      <c r="A54" s="8" t="s">
        <v>96</v>
      </c>
      <c r="B54" s="11" t="s">
        <v>92</v>
      </c>
      <c r="C54" s="12" t="s">
        <v>2732</v>
      </c>
      <c r="D54" s="40">
        <v>1</v>
      </c>
      <c r="E54" s="96">
        <v>5.2631578947368397E-2</v>
      </c>
      <c r="F54" s="17"/>
    </row>
    <row r="55" spans="1:6" ht="16.2" customHeight="1" x14ac:dyDescent="0.3">
      <c r="A55" s="10" t="s">
        <v>97</v>
      </c>
      <c r="B55" s="11" t="s">
        <v>92</v>
      </c>
      <c r="C55" s="12" t="s">
        <v>2733</v>
      </c>
      <c r="D55" s="40">
        <v>44</v>
      </c>
      <c r="E55" s="96">
        <v>1</v>
      </c>
      <c r="F55" s="17"/>
    </row>
    <row r="56" spans="1:6" ht="16.2" customHeight="1" x14ac:dyDescent="0.3">
      <c r="A56" s="10" t="s">
        <v>97</v>
      </c>
      <c r="B56" s="11" t="s">
        <v>92</v>
      </c>
      <c r="C56" s="12" t="s">
        <v>2721</v>
      </c>
      <c r="D56" s="38">
        <v>10</v>
      </c>
      <c r="E56" s="96">
        <v>0.22727272727272699</v>
      </c>
      <c r="F56" s="17"/>
    </row>
    <row r="57" spans="1:6" ht="16.2" customHeight="1" x14ac:dyDescent="0.3">
      <c r="A57" s="8" t="s">
        <v>97</v>
      </c>
      <c r="B57" s="11" t="s">
        <v>92</v>
      </c>
      <c r="C57" s="12" t="s">
        <v>2722</v>
      </c>
      <c r="D57" s="40">
        <v>7</v>
      </c>
      <c r="E57" s="96">
        <v>0.15909090909090901</v>
      </c>
      <c r="F57" s="17"/>
    </row>
    <row r="58" spans="1:6" ht="16.2" customHeight="1" x14ac:dyDescent="0.3">
      <c r="A58" s="10" t="s">
        <v>97</v>
      </c>
      <c r="B58" s="11" t="s">
        <v>92</v>
      </c>
      <c r="C58" s="12" t="s">
        <v>2725</v>
      </c>
      <c r="D58" s="38">
        <v>5</v>
      </c>
      <c r="E58" s="96">
        <v>0.11363636363636399</v>
      </c>
      <c r="F58" s="17"/>
    </row>
    <row r="59" spans="1:6" ht="16.2" customHeight="1" x14ac:dyDescent="0.3">
      <c r="A59" s="10" t="s">
        <v>97</v>
      </c>
      <c r="B59" s="11" t="s">
        <v>92</v>
      </c>
      <c r="C59" s="12" t="s">
        <v>2727</v>
      </c>
      <c r="D59" s="38">
        <v>3</v>
      </c>
      <c r="E59" s="96">
        <v>6.8181818181818205E-2</v>
      </c>
      <c r="F59" s="17"/>
    </row>
    <row r="60" spans="1:6" ht="16.2" customHeight="1" x14ac:dyDescent="0.3">
      <c r="A60" s="10" t="s">
        <v>97</v>
      </c>
      <c r="B60" s="11" t="s">
        <v>92</v>
      </c>
      <c r="C60" s="12" t="s">
        <v>2730</v>
      </c>
      <c r="D60" s="38">
        <v>3</v>
      </c>
      <c r="E60" s="96">
        <v>6.8181818181818205E-2</v>
      </c>
      <c r="F60" s="17"/>
    </row>
    <row r="61" spans="1:6" ht="16.2" customHeight="1" x14ac:dyDescent="0.3">
      <c r="A61" s="10" t="s">
        <v>97</v>
      </c>
      <c r="B61" s="11" t="s">
        <v>92</v>
      </c>
      <c r="C61" s="12" t="s">
        <v>2732</v>
      </c>
      <c r="D61" s="38">
        <v>4</v>
      </c>
      <c r="E61" s="96">
        <v>9.0909090909090898E-2</v>
      </c>
      <c r="F61" s="17"/>
    </row>
    <row r="62" spans="1:6" ht="16.2" customHeight="1" x14ac:dyDescent="0.3">
      <c r="A62" s="10" t="s">
        <v>98</v>
      </c>
      <c r="B62" s="11" t="s">
        <v>92</v>
      </c>
      <c r="C62" s="12" t="s">
        <v>2733</v>
      </c>
      <c r="D62" s="38">
        <v>487</v>
      </c>
      <c r="E62" s="96">
        <v>1</v>
      </c>
      <c r="F62" s="17"/>
    </row>
    <row r="63" spans="1:6" ht="16.2" customHeight="1" x14ac:dyDescent="0.3">
      <c r="A63" s="8" t="s">
        <v>98</v>
      </c>
      <c r="B63" s="11" t="s">
        <v>92</v>
      </c>
      <c r="C63" s="12" t="s">
        <v>2721</v>
      </c>
      <c r="D63" s="40">
        <v>92</v>
      </c>
      <c r="E63" s="96">
        <v>0.18891170431211499</v>
      </c>
      <c r="F63" s="17"/>
    </row>
    <row r="64" spans="1:6" ht="16.2" customHeight="1" x14ac:dyDescent="0.3">
      <c r="A64" s="8" t="s">
        <v>98</v>
      </c>
      <c r="B64" s="11" t="s">
        <v>92</v>
      </c>
      <c r="C64" s="12" t="s">
        <v>2722</v>
      </c>
      <c r="D64" s="40">
        <v>69</v>
      </c>
      <c r="E64" s="96">
        <v>0.14168377823408601</v>
      </c>
      <c r="F64" s="17"/>
    </row>
    <row r="65" spans="1:6" ht="16.2" customHeight="1" x14ac:dyDescent="0.3">
      <c r="A65" s="10" t="s">
        <v>98</v>
      </c>
      <c r="B65" s="11" t="s">
        <v>92</v>
      </c>
      <c r="C65" s="12" t="s">
        <v>2725</v>
      </c>
      <c r="D65" s="38">
        <v>69</v>
      </c>
      <c r="E65" s="96">
        <v>0.14168377823408601</v>
      </c>
      <c r="F65" s="17"/>
    </row>
    <row r="66" spans="1:6" ht="16.2" customHeight="1" x14ac:dyDescent="0.3">
      <c r="A66" s="10" t="s">
        <v>98</v>
      </c>
      <c r="B66" s="11" t="s">
        <v>92</v>
      </c>
      <c r="C66" s="12" t="s">
        <v>2723</v>
      </c>
      <c r="D66" s="38">
        <v>38</v>
      </c>
      <c r="E66" s="96">
        <v>7.8028747433264906E-2</v>
      </c>
      <c r="F66" s="17"/>
    </row>
    <row r="67" spans="1:6" ht="16.2" customHeight="1" x14ac:dyDescent="0.3">
      <c r="A67" s="10" t="s">
        <v>98</v>
      </c>
      <c r="B67" s="11" t="s">
        <v>92</v>
      </c>
      <c r="C67" s="12" t="s">
        <v>2727</v>
      </c>
      <c r="D67" s="38">
        <v>32</v>
      </c>
      <c r="E67" s="96">
        <v>6.5708418891170406E-2</v>
      </c>
      <c r="F67" s="17"/>
    </row>
    <row r="68" spans="1:6" ht="16.2" customHeight="1" x14ac:dyDescent="0.3">
      <c r="A68" s="10" t="s">
        <v>98</v>
      </c>
      <c r="B68" s="11" t="s">
        <v>92</v>
      </c>
      <c r="C68" s="12" t="s">
        <v>2732</v>
      </c>
      <c r="D68" s="38">
        <v>29</v>
      </c>
      <c r="E68" s="96">
        <v>5.9548254620123198E-2</v>
      </c>
      <c r="F68" s="17"/>
    </row>
    <row r="69" spans="1:6" ht="16.2" customHeight="1" x14ac:dyDescent="0.3">
      <c r="A69" s="10" t="s">
        <v>99</v>
      </c>
      <c r="B69" s="11" t="s">
        <v>92</v>
      </c>
      <c r="C69" s="12" t="s">
        <v>2733</v>
      </c>
      <c r="D69" s="38">
        <v>1076</v>
      </c>
      <c r="E69" s="96">
        <v>1</v>
      </c>
      <c r="F69" s="17"/>
    </row>
    <row r="70" spans="1:6" ht="16.2" customHeight="1" x14ac:dyDescent="0.3">
      <c r="A70" s="8" t="s">
        <v>99</v>
      </c>
      <c r="B70" s="11" t="s">
        <v>92</v>
      </c>
      <c r="C70" s="12" t="s">
        <v>2721</v>
      </c>
      <c r="D70" s="40">
        <v>225</v>
      </c>
      <c r="E70" s="96">
        <v>0.20910780669144999</v>
      </c>
      <c r="F70" s="17"/>
    </row>
    <row r="71" spans="1:6" ht="16.2" customHeight="1" x14ac:dyDescent="0.3">
      <c r="A71" s="8" t="s">
        <v>99</v>
      </c>
      <c r="B71" s="11" t="s">
        <v>92</v>
      </c>
      <c r="C71" s="12" t="s">
        <v>2722</v>
      </c>
      <c r="D71" s="40">
        <v>182</v>
      </c>
      <c r="E71" s="96">
        <v>0.16914498141263901</v>
      </c>
      <c r="F71" s="17"/>
    </row>
    <row r="72" spans="1:6" ht="16.2" customHeight="1" x14ac:dyDescent="0.3">
      <c r="A72" s="10" t="s">
        <v>99</v>
      </c>
      <c r="B72" s="11" t="s">
        <v>92</v>
      </c>
      <c r="C72" s="12" t="s">
        <v>2725</v>
      </c>
      <c r="D72" s="38">
        <v>127</v>
      </c>
      <c r="E72" s="96">
        <v>0.118029739776952</v>
      </c>
      <c r="F72" s="17"/>
    </row>
    <row r="73" spans="1:6" ht="16.2" customHeight="1" x14ac:dyDescent="0.3">
      <c r="A73" s="10" t="s">
        <v>99</v>
      </c>
      <c r="B73" s="11" t="s">
        <v>92</v>
      </c>
      <c r="C73" s="12" t="s">
        <v>2728</v>
      </c>
      <c r="D73" s="38">
        <v>91</v>
      </c>
      <c r="E73" s="96">
        <v>8.4572490706319697E-2</v>
      </c>
      <c r="F73" s="17"/>
    </row>
    <row r="74" spans="1:6" ht="16.2" customHeight="1" x14ac:dyDescent="0.3">
      <c r="A74" s="10" t="s">
        <v>99</v>
      </c>
      <c r="B74" s="11" t="s">
        <v>92</v>
      </c>
      <c r="C74" s="12" t="s">
        <v>2723</v>
      </c>
      <c r="D74" s="38">
        <v>82</v>
      </c>
      <c r="E74" s="96">
        <v>7.6208178438661706E-2</v>
      </c>
      <c r="F74" s="17"/>
    </row>
    <row r="75" spans="1:6" ht="16.2" customHeight="1" x14ac:dyDescent="0.3">
      <c r="A75" s="10" t="s">
        <v>99</v>
      </c>
      <c r="B75" s="11" t="s">
        <v>92</v>
      </c>
      <c r="C75" s="12" t="s">
        <v>2732</v>
      </c>
      <c r="D75" s="38">
        <v>42</v>
      </c>
      <c r="E75" s="96">
        <v>3.9033457249070598E-2</v>
      </c>
      <c r="F75" s="17"/>
    </row>
    <row r="76" spans="1:6" ht="16.2" customHeight="1" x14ac:dyDescent="0.3">
      <c r="A76" s="10" t="s">
        <v>100</v>
      </c>
      <c r="B76" s="11" t="s">
        <v>92</v>
      </c>
      <c r="C76" s="12" t="s">
        <v>2733</v>
      </c>
      <c r="D76" s="38">
        <v>1016</v>
      </c>
      <c r="E76" s="96">
        <v>1</v>
      </c>
      <c r="F76" s="17"/>
    </row>
    <row r="77" spans="1:6" ht="16.2" customHeight="1" x14ac:dyDescent="0.3">
      <c r="A77" s="8" t="s">
        <v>100</v>
      </c>
      <c r="B77" s="11" t="s">
        <v>92</v>
      </c>
      <c r="C77" s="12" t="s">
        <v>2721</v>
      </c>
      <c r="D77" s="40">
        <v>268</v>
      </c>
      <c r="E77" s="96">
        <v>0.26377952755905498</v>
      </c>
      <c r="F77" s="17"/>
    </row>
    <row r="78" spans="1:6" ht="16.2" customHeight="1" x14ac:dyDescent="0.3">
      <c r="A78" s="99" t="s">
        <v>100</v>
      </c>
      <c r="B78" s="100" t="s">
        <v>92</v>
      </c>
      <c r="C78" s="118" t="s">
        <v>2722</v>
      </c>
      <c r="D78" s="107">
        <v>155</v>
      </c>
      <c r="E78" s="146">
        <v>0.15255905511810999</v>
      </c>
      <c r="F78" s="17"/>
    </row>
    <row r="79" spans="1:6" ht="16.2" customHeight="1" x14ac:dyDescent="0.3">
      <c r="A79" s="10" t="s">
        <v>100</v>
      </c>
      <c r="B79" s="11" t="s">
        <v>92</v>
      </c>
      <c r="C79" s="12" t="s">
        <v>2728</v>
      </c>
      <c r="D79" s="40">
        <v>107</v>
      </c>
      <c r="E79" s="96">
        <v>0.105314960629921</v>
      </c>
      <c r="F79" s="17"/>
    </row>
    <row r="80" spans="1:6" ht="16.2" customHeight="1" x14ac:dyDescent="0.3">
      <c r="A80" s="10" t="s">
        <v>100</v>
      </c>
      <c r="B80" s="11" t="s">
        <v>92</v>
      </c>
      <c r="C80" s="12" t="s">
        <v>2725</v>
      </c>
      <c r="D80" s="40">
        <v>97</v>
      </c>
      <c r="E80" s="96">
        <v>9.5472440944881901E-2</v>
      </c>
      <c r="F80" s="17"/>
    </row>
    <row r="81" spans="1:6" ht="16.2" customHeight="1" x14ac:dyDescent="0.3">
      <c r="A81" s="8" t="s">
        <v>100</v>
      </c>
      <c r="B81" s="11" t="s">
        <v>92</v>
      </c>
      <c r="C81" s="12" t="s">
        <v>2723</v>
      </c>
      <c r="D81" s="40">
        <v>63</v>
      </c>
      <c r="E81" s="96">
        <v>6.2007874015747998E-2</v>
      </c>
      <c r="F81" s="17"/>
    </row>
    <row r="82" spans="1:6" ht="16.2" customHeight="1" x14ac:dyDescent="0.3">
      <c r="A82" s="8" t="s">
        <v>100</v>
      </c>
      <c r="B82" s="11" t="s">
        <v>92</v>
      </c>
      <c r="C82" s="12" t="s">
        <v>2732</v>
      </c>
      <c r="D82" s="40">
        <v>48</v>
      </c>
      <c r="E82" s="96">
        <v>4.7244094488188997E-2</v>
      </c>
      <c r="F82" s="17"/>
    </row>
    <row r="83" spans="1:6" ht="16.2" customHeight="1" x14ac:dyDescent="0.3">
      <c r="A83" s="8" t="s">
        <v>101</v>
      </c>
      <c r="B83" s="11" t="s">
        <v>103</v>
      </c>
      <c r="C83" s="12" t="s">
        <v>2733</v>
      </c>
      <c r="D83" s="40">
        <v>1775</v>
      </c>
      <c r="E83" s="96">
        <v>1</v>
      </c>
      <c r="F83" s="17"/>
    </row>
    <row r="84" spans="1:6" ht="16.2" customHeight="1" x14ac:dyDescent="0.3">
      <c r="A84" s="8" t="s">
        <v>101</v>
      </c>
      <c r="B84" s="11" t="s">
        <v>103</v>
      </c>
      <c r="C84" s="12" t="s">
        <v>2721</v>
      </c>
      <c r="D84" s="40">
        <v>373</v>
      </c>
      <c r="E84" s="96">
        <v>0.21014084507042299</v>
      </c>
      <c r="F84" s="17"/>
    </row>
    <row r="85" spans="1:6" ht="16.2" customHeight="1" x14ac:dyDescent="0.3">
      <c r="A85" s="99" t="s">
        <v>101</v>
      </c>
      <c r="B85" s="100" t="s">
        <v>103</v>
      </c>
      <c r="C85" s="118" t="s">
        <v>2725</v>
      </c>
      <c r="D85" s="107">
        <v>221</v>
      </c>
      <c r="E85" s="146">
        <v>0.12450704225352099</v>
      </c>
      <c r="F85" s="17"/>
    </row>
    <row r="86" spans="1:6" ht="16.2" customHeight="1" x14ac:dyDescent="0.3">
      <c r="A86" s="8" t="s">
        <v>101</v>
      </c>
      <c r="B86" s="11" t="s">
        <v>103</v>
      </c>
      <c r="C86" s="12" t="s">
        <v>2722</v>
      </c>
      <c r="D86" s="40">
        <v>218</v>
      </c>
      <c r="E86" s="96">
        <v>0.122816901408451</v>
      </c>
      <c r="F86" s="17"/>
    </row>
    <row r="87" spans="1:6" ht="16.2" customHeight="1" x14ac:dyDescent="0.3">
      <c r="A87" s="8" t="s">
        <v>101</v>
      </c>
      <c r="B87" s="11" t="s">
        <v>103</v>
      </c>
      <c r="C87" s="12" t="s">
        <v>2728</v>
      </c>
      <c r="D87" s="40">
        <v>169</v>
      </c>
      <c r="E87" s="96">
        <v>9.5211267605633795E-2</v>
      </c>
      <c r="F87" s="17"/>
    </row>
    <row r="88" spans="1:6" ht="16.2" customHeight="1" x14ac:dyDescent="0.3">
      <c r="A88" s="8" t="s">
        <v>101</v>
      </c>
      <c r="B88" s="11" t="s">
        <v>103</v>
      </c>
      <c r="C88" s="12" t="s">
        <v>2723</v>
      </c>
      <c r="D88" s="40">
        <v>127</v>
      </c>
      <c r="E88" s="96">
        <v>7.15492957746479E-2</v>
      </c>
      <c r="F88" s="17"/>
    </row>
    <row r="89" spans="1:6" ht="16.2" customHeight="1" x14ac:dyDescent="0.3">
      <c r="A89" s="8" t="s">
        <v>101</v>
      </c>
      <c r="B89" s="11" t="s">
        <v>103</v>
      </c>
      <c r="C89" s="12" t="s">
        <v>2732</v>
      </c>
      <c r="D89" s="40">
        <v>129</v>
      </c>
      <c r="E89" s="96">
        <v>7.2676056338028205E-2</v>
      </c>
      <c r="F89" s="17"/>
    </row>
    <row r="90" spans="1:6" ht="16.2" customHeight="1" x14ac:dyDescent="0.3">
      <c r="A90" s="8" t="s">
        <v>102</v>
      </c>
      <c r="B90" s="11" t="s">
        <v>103</v>
      </c>
      <c r="C90" s="12" t="s">
        <v>2733</v>
      </c>
      <c r="D90" s="40">
        <v>1073</v>
      </c>
      <c r="E90" s="96">
        <v>1</v>
      </c>
      <c r="F90" s="17"/>
    </row>
    <row r="91" spans="1:6" ht="16.2" customHeight="1" x14ac:dyDescent="0.3">
      <c r="A91" s="8" t="s">
        <v>102</v>
      </c>
      <c r="B91" s="11" t="s">
        <v>103</v>
      </c>
      <c r="C91" s="12" t="s">
        <v>2722</v>
      </c>
      <c r="D91" s="40">
        <v>169</v>
      </c>
      <c r="E91" s="96">
        <v>0.15750232991612301</v>
      </c>
      <c r="F91" s="17"/>
    </row>
    <row r="92" spans="1:6" ht="16.2" customHeight="1" x14ac:dyDescent="0.3">
      <c r="A92" s="99" t="s">
        <v>102</v>
      </c>
      <c r="B92" s="100" t="s">
        <v>103</v>
      </c>
      <c r="C92" s="118" t="s">
        <v>2721</v>
      </c>
      <c r="D92" s="107">
        <v>159</v>
      </c>
      <c r="E92" s="146">
        <v>0.14818266542404501</v>
      </c>
      <c r="F92" s="17"/>
    </row>
    <row r="93" spans="1:6" ht="16.2" customHeight="1" x14ac:dyDescent="0.3">
      <c r="A93" s="8" t="s">
        <v>102</v>
      </c>
      <c r="B93" s="11" t="s">
        <v>103</v>
      </c>
      <c r="C93" s="12" t="s">
        <v>2728</v>
      </c>
      <c r="D93" s="40">
        <v>147</v>
      </c>
      <c r="E93" s="96">
        <v>0.136999068033551</v>
      </c>
      <c r="F93" s="17"/>
    </row>
    <row r="94" spans="1:6" ht="16.2" customHeight="1" x14ac:dyDescent="0.3">
      <c r="A94" s="8" t="s">
        <v>102</v>
      </c>
      <c r="B94" s="11" t="s">
        <v>103</v>
      </c>
      <c r="C94" s="12" t="s">
        <v>2725</v>
      </c>
      <c r="D94" s="40">
        <v>146</v>
      </c>
      <c r="E94" s="96">
        <v>0.13606710158434299</v>
      </c>
      <c r="F94" s="17"/>
    </row>
    <row r="95" spans="1:6" ht="16.2" customHeight="1" x14ac:dyDescent="0.3">
      <c r="A95" s="8" t="s">
        <v>102</v>
      </c>
      <c r="B95" s="11" t="s">
        <v>103</v>
      </c>
      <c r="C95" s="12" t="s">
        <v>2723</v>
      </c>
      <c r="D95" s="40">
        <v>87</v>
      </c>
      <c r="E95" s="96">
        <v>8.1081081081081099E-2</v>
      </c>
      <c r="F95" s="17"/>
    </row>
    <row r="96" spans="1:6" ht="16.2" customHeight="1" x14ac:dyDescent="0.3">
      <c r="A96" s="8" t="s">
        <v>102</v>
      </c>
      <c r="B96" s="11" t="s">
        <v>103</v>
      </c>
      <c r="C96" s="12" t="s">
        <v>2732</v>
      </c>
      <c r="D96" s="40">
        <v>63</v>
      </c>
      <c r="E96" s="96">
        <v>5.87138863000932E-2</v>
      </c>
      <c r="F96" s="17"/>
    </row>
    <row r="97" spans="1:6" ht="16.2" customHeight="1" x14ac:dyDescent="0.3">
      <c r="A97" s="8" t="s">
        <v>90</v>
      </c>
      <c r="B97" s="11" t="s">
        <v>103</v>
      </c>
      <c r="C97" s="12" t="s">
        <v>2733</v>
      </c>
      <c r="D97" s="40">
        <v>325</v>
      </c>
      <c r="E97" s="96">
        <v>1</v>
      </c>
      <c r="F97" s="17"/>
    </row>
    <row r="98" spans="1:6" ht="16.2" customHeight="1" x14ac:dyDescent="0.3">
      <c r="A98" s="8" t="s">
        <v>90</v>
      </c>
      <c r="B98" s="11" t="s">
        <v>103</v>
      </c>
      <c r="C98" s="12" t="s">
        <v>2728</v>
      </c>
      <c r="D98" s="40">
        <v>48</v>
      </c>
      <c r="E98" s="96">
        <v>0.14769230769230801</v>
      </c>
      <c r="F98" s="17"/>
    </row>
    <row r="99" spans="1:6" ht="16.2" customHeight="1" x14ac:dyDescent="0.3">
      <c r="A99" s="99" t="s">
        <v>90</v>
      </c>
      <c r="B99" s="100" t="s">
        <v>103</v>
      </c>
      <c r="C99" s="118" t="s">
        <v>2721</v>
      </c>
      <c r="D99" s="107">
        <v>43</v>
      </c>
      <c r="E99" s="146">
        <v>0.13230769230769199</v>
      </c>
      <c r="F99" s="17"/>
    </row>
    <row r="100" spans="1:6" ht="16.2" customHeight="1" x14ac:dyDescent="0.3">
      <c r="A100" s="8" t="s">
        <v>90</v>
      </c>
      <c r="B100" s="11" t="s">
        <v>103</v>
      </c>
      <c r="C100" s="12" t="s">
        <v>2722</v>
      </c>
      <c r="D100" s="40">
        <v>43</v>
      </c>
      <c r="E100" s="96">
        <v>0.13230769230769199</v>
      </c>
      <c r="F100" s="17"/>
    </row>
    <row r="101" spans="1:6" ht="16.2" customHeight="1" x14ac:dyDescent="0.3">
      <c r="A101" s="8" t="s">
        <v>90</v>
      </c>
      <c r="B101" s="11" t="s">
        <v>103</v>
      </c>
      <c r="C101" s="12" t="s">
        <v>2725</v>
      </c>
      <c r="D101" s="40">
        <v>39</v>
      </c>
      <c r="E101" s="96">
        <v>0.12</v>
      </c>
      <c r="F101" s="17"/>
    </row>
    <row r="102" spans="1:6" ht="16.2" customHeight="1" x14ac:dyDescent="0.3">
      <c r="A102" s="8" t="s">
        <v>90</v>
      </c>
      <c r="B102" s="11" t="s">
        <v>103</v>
      </c>
      <c r="C102" s="12" t="s">
        <v>2723</v>
      </c>
      <c r="D102" s="40">
        <v>26</v>
      </c>
      <c r="E102" s="96">
        <v>0.08</v>
      </c>
      <c r="F102" s="17"/>
    </row>
    <row r="103" spans="1:6" ht="16.2" customHeight="1" x14ac:dyDescent="0.3">
      <c r="A103" s="8" t="s">
        <v>90</v>
      </c>
      <c r="B103" s="11" t="s">
        <v>103</v>
      </c>
      <c r="C103" s="12" t="s">
        <v>2732</v>
      </c>
      <c r="D103" s="40">
        <v>24</v>
      </c>
      <c r="E103" s="96">
        <v>7.3846153846153895E-2</v>
      </c>
      <c r="F103" s="17"/>
    </row>
    <row r="104" spans="1:6" ht="16.2" customHeight="1" x14ac:dyDescent="0.3">
      <c r="A104" s="8" t="s">
        <v>91</v>
      </c>
      <c r="B104" s="11" t="s">
        <v>103</v>
      </c>
      <c r="C104" s="12" t="s">
        <v>2733</v>
      </c>
      <c r="D104" s="40">
        <v>91</v>
      </c>
      <c r="E104" s="96">
        <v>1</v>
      </c>
      <c r="F104" s="17"/>
    </row>
    <row r="105" spans="1:6" ht="16.2" customHeight="1" x14ac:dyDescent="0.3">
      <c r="A105" s="8" t="s">
        <v>91</v>
      </c>
      <c r="B105" s="11" t="s">
        <v>103</v>
      </c>
      <c r="C105" s="12" t="s">
        <v>2721</v>
      </c>
      <c r="D105" s="40">
        <v>14</v>
      </c>
      <c r="E105" s="96">
        <v>0.15384615384615399</v>
      </c>
      <c r="F105" s="17"/>
    </row>
    <row r="106" spans="1:6" ht="16.2" customHeight="1" x14ac:dyDescent="0.3">
      <c r="A106" s="99" t="s">
        <v>91</v>
      </c>
      <c r="B106" s="100" t="s">
        <v>103</v>
      </c>
      <c r="C106" s="118" t="s">
        <v>2725</v>
      </c>
      <c r="D106" s="107">
        <v>13</v>
      </c>
      <c r="E106" s="146">
        <v>0.14285714285714299</v>
      </c>
      <c r="F106" s="17"/>
    </row>
    <row r="107" spans="1:6" ht="16.2" customHeight="1" x14ac:dyDescent="0.3">
      <c r="A107" s="8" t="s">
        <v>91</v>
      </c>
      <c r="B107" s="11" t="s">
        <v>103</v>
      </c>
      <c r="C107" s="12" t="s">
        <v>2722</v>
      </c>
      <c r="D107" s="40">
        <v>11</v>
      </c>
      <c r="E107" s="96">
        <v>0.120879120879121</v>
      </c>
      <c r="F107" s="17"/>
    </row>
    <row r="108" spans="1:6" ht="16.2" customHeight="1" x14ac:dyDescent="0.3">
      <c r="A108" s="8" t="s">
        <v>91</v>
      </c>
      <c r="B108" s="11" t="s">
        <v>103</v>
      </c>
      <c r="C108" s="12" t="s">
        <v>2723</v>
      </c>
      <c r="D108" s="40">
        <v>10</v>
      </c>
      <c r="E108" s="96">
        <v>0.10989010989011</v>
      </c>
      <c r="F108" s="17"/>
    </row>
    <row r="109" spans="1:6" ht="16.2" customHeight="1" x14ac:dyDescent="0.3">
      <c r="A109" s="8" t="s">
        <v>91</v>
      </c>
      <c r="B109" s="11" t="s">
        <v>103</v>
      </c>
      <c r="C109" s="12" t="s">
        <v>2728</v>
      </c>
      <c r="D109" s="40">
        <v>9</v>
      </c>
      <c r="E109" s="96">
        <v>9.8901098901098897E-2</v>
      </c>
      <c r="F109" s="17"/>
    </row>
    <row r="110" spans="1:6" ht="16.2" customHeight="1" x14ac:dyDescent="0.3">
      <c r="A110" s="8" t="s">
        <v>91</v>
      </c>
      <c r="B110" s="11" t="s">
        <v>103</v>
      </c>
      <c r="C110" s="12" t="s">
        <v>2732</v>
      </c>
      <c r="D110" s="40">
        <v>6</v>
      </c>
      <c r="E110" s="96">
        <v>6.5934065934065894E-2</v>
      </c>
      <c r="F110" s="17"/>
    </row>
    <row r="111" spans="1:6" ht="16.2" customHeight="1" x14ac:dyDescent="0.3">
      <c r="A111" s="8" t="s">
        <v>93</v>
      </c>
      <c r="B111" s="11" t="s">
        <v>103</v>
      </c>
      <c r="C111" s="12" t="s">
        <v>2733</v>
      </c>
      <c r="D111" s="40">
        <v>28</v>
      </c>
      <c r="E111" s="96">
        <v>1</v>
      </c>
      <c r="F111" s="17"/>
    </row>
    <row r="112" spans="1:6" ht="16.2" customHeight="1" x14ac:dyDescent="0.3">
      <c r="A112" s="8" t="s">
        <v>93</v>
      </c>
      <c r="B112" s="11" t="s">
        <v>103</v>
      </c>
      <c r="C112" s="12" t="s">
        <v>2722</v>
      </c>
      <c r="D112" s="40">
        <v>8</v>
      </c>
      <c r="E112" s="96">
        <v>0.28571428571428598</v>
      </c>
      <c r="F112" s="17"/>
    </row>
    <row r="113" spans="1:6" ht="16.2" customHeight="1" x14ac:dyDescent="0.3">
      <c r="A113" s="99" t="s">
        <v>93</v>
      </c>
      <c r="B113" s="100" t="s">
        <v>103</v>
      </c>
      <c r="C113" s="118" t="s">
        <v>2727</v>
      </c>
      <c r="D113" s="107">
        <v>3</v>
      </c>
      <c r="E113" s="146">
        <v>0.107142857142857</v>
      </c>
      <c r="F113" s="17"/>
    </row>
    <row r="114" spans="1:6" ht="16.2" customHeight="1" x14ac:dyDescent="0.3">
      <c r="A114" s="8" t="s">
        <v>93</v>
      </c>
      <c r="B114" s="11" t="s">
        <v>103</v>
      </c>
      <c r="C114" s="12" t="s">
        <v>2721</v>
      </c>
      <c r="D114" s="40">
        <v>3</v>
      </c>
      <c r="E114" s="96">
        <v>0.107142857142857</v>
      </c>
      <c r="F114" s="17"/>
    </row>
    <row r="115" spans="1:6" ht="16.2" customHeight="1" x14ac:dyDescent="0.3">
      <c r="A115" s="8" t="s">
        <v>93</v>
      </c>
      <c r="B115" s="11" t="s">
        <v>103</v>
      </c>
      <c r="C115" s="12" t="s">
        <v>2725</v>
      </c>
      <c r="D115" s="40">
        <v>3</v>
      </c>
      <c r="E115" s="96">
        <v>0.107142857142857</v>
      </c>
      <c r="F115" s="17"/>
    </row>
    <row r="116" spans="1:6" ht="16.2" customHeight="1" x14ac:dyDescent="0.3">
      <c r="A116" s="8" t="s">
        <v>93</v>
      </c>
      <c r="B116" s="11" t="s">
        <v>103</v>
      </c>
      <c r="C116" s="12" t="s">
        <v>2728</v>
      </c>
      <c r="D116" s="40">
        <v>2</v>
      </c>
      <c r="E116" s="96">
        <v>7.1428571428571397E-2</v>
      </c>
      <c r="F116" s="17"/>
    </row>
    <row r="117" spans="1:6" ht="16.2" customHeight="1" x14ac:dyDescent="0.3">
      <c r="A117" s="8" t="s">
        <v>93</v>
      </c>
      <c r="B117" s="11" t="s">
        <v>103</v>
      </c>
      <c r="C117" s="12" t="s">
        <v>2732</v>
      </c>
      <c r="D117" s="40">
        <v>3</v>
      </c>
      <c r="E117" s="96">
        <v>0.107142857142857</v>
      </c>
      <c r="F117" s="17"/>
    </row>
    <row r="118" spans="1:6" ht="16.2" customHeight="1" x14ac:dyDescent="0.3">
      <c r="A118" s="8" t="s">
        <v>94</v>
      </c>
      <c r="B118" s="11" t="s">
        <v>103</v>
      </c>
      <c r="C118" s="12" t="s">
        <v>2733</v>
      </c>
      <c r="D118" s="40">
        <v>66</v>
      </c>
      <c r="E118" s="96">
        <v>1</v>
      </c>
      <c r="F118" s="17"/>
    </row>
    <row r="119" spans="1:6" ht="16.2" customHeight="1" x14ac:dyDescent="0.3">
      <c r="A119" s="8" t="s">
        <v>94</v>
      </c>
      <c r="B119" s="11" t="s">
        <v>103</v>
      </c>
      <c r="C119" s="12" t="s">
        <v>2722</v>
      </c>
      <c r="D119" s="40">
        <v>11</v>
      </c>
      <c r="E119" s="96">
        <v>0.16666666666666699</v>
      </c>
      <c r="F119" s="17"/>
    </row>
    <row r="120" spans="1:6" ht="16.2" customHeight="1" x14ac:dyDescent="0.3">
      <c r="A120" s="99" t="s">
        <v>94</v>
      </c>
      <c r="B120" s="100" t="s">
        <v>103</v>
      </c>
      <c r="C120" s="118" t="s">
        <v>2725</v>
      </c>
      <c r="D120" s="107">
        <v>10</v>
      </c>
      <c r="E120" s="146">
        <v>0.15151515151515199</v>
      </c>
      <c r="F120" s="17"/>
    </row>
    <row r="121" spans="1:6" ht="16.2" customHeight="1" x14ac:dyDescent="0.3">
      <c r="A121" s="8" t="s">
        <v>94</v>
      </c>
      <c r="B121" s="11" t="s">
        <v>103</v>
      </c>
      <c r="C121" s="12" t="s">
        <v>2721</v>
      </c>
      <c r="D121" s="40">
        <v>7</v>
      </c>
      <c r="E121" s="96">
        <v>0.10606060606060599</v>
      </c>
      <c r="F121" s="17"/>
    </row>
    <row r="122" spans="1:6" ht="16.2" customHeight="1" x14ac:dyDescent="0.3">
      <c r="A122" s="8" t="s">
        <v>94</v>
      </c>
      <c r="B122" s="11" t="s">
        <v>103</v>
      </c>
      <c r="C122" s="12" t="s">
        <v>2728</v>
      </c>
      <c r="D122" s="40">
        <v>7</v>
      </c>
      <c r="E122" s="96">
        <v>0.10606060606060599</v>
      </c>
      <c r="F122" s="17"/>
    </row>
    <row r="123" spans="1:6" ht="16.2" customHeight="1" x14ac:dyDescent="0.3">
      <c r="A123" s="8" t="s">
        <v>94</v>
      </c>
      <c r="B123" s="11" t="s">
        <v>103</v>
      </c>
      <c r="C123" s="12" t="s">
        <v>2724</v>
      </c>
      <c r="D123" s="40">
        <v>4</v>
      </c>
      <c r="E123" s="96">
        <v>6.0606060606060601E-2</v>
      </c>
      <c r="F123" s="17"/>
    </row>
    <row r="124" spans="1:6" ht="16.2" customHeight="1" x14ac:dyDescent="0.3">
      <c r="A124" s="8" t="s">
        <v>94</v>
      </c>
      <c r="B124" s="11" t="s">
        <v>103</v>
      </c>
      <c r="C124" s="12" t="s">
        <v>2732</v>
      </c>
      <c r="D124" s="40">
        <v>1</v>
      </c>
      <c r="E124" s="96">
        <v>1.5151515151515201E-2</v>
      </c>
      <c r="F124" s="17"/>
    </row>
    <row r="125" spans="1:6" ht="16.2" customHeight="1" x14ac:dyDescent="0.3">
      <c r="A125" s="8" t="s">
        <v>95</v>
      </c>
      <c r="B125" s="11" t="s">
        <v>103</v>
      </c>
      <c r="C125" s="12" t="s">
        <v>2733</v>
      </c>
      <c r="D125" s="40">
        <v>209</v>
      </c>
      <c r="E125" s="96">
        <v>1</v>
      </c>
      <c r="F125" s="17"/>
    </row>
    <row r="126" spans="1:6" ht="16.2" customHeight="1" x14ac:dyDescent="0.3">
      <c r="A126" s="8" t="s">
        <v>95</v>
      </c>
      <c r="B126" s="11" t="s">
        <v>103</v>
      </c>
      <c r="C126" s="12" t="s">
        <v>2722</v>
      </c>
      <c r="D126" s="40">
        <v>32</v>
      </c>
      <c r="E126" s="96">
        <v>0.15311004784689</v>
      </c>
      <c r="F126" s="17"/>
    </row>
    <row r="127" spans="1:6" ht="16.2" customHeight="1" x14ac:dyDescent="0.3">
      <c r="A127" s="99" t="s">
        <v>95</v>
      </c>
      <c r="B127" s="100" t="s">
        <v>103</v>
      </c>
      <c r="C127" s="118" t="s">
        <v>2725</v>
      </c>
      <c r="D127" s="107">
        <v>31</v>
      </c>
      <c r="E127" s="146">
        <v>0.148325358851675</v>
      </c>
      <c r="F127" s="17"/>
    </row>
    <row r="128" spans="1:6" ht="16.2" customHeight="1" x14ac:dyDescent="0.3">
      <c r="A128" s="8" t="s">
        <v>95</v>
      </c>
      <c r="B128" s="11" t="s">
        <v>103</v>
      </c>
      <c r="C128" s="12" t="s">
        <v>2721</v>
      </c>
      <c r="D128" s="40">
        <v>20</v>
      </c>
      <c r="E128" s="96">
        <v>9.5693779904306206E-2</v>
      </c>
      <c r="F128" s="17"/>
    </row>
    <row r="129" spans="1:6" ht="16.2" customHeight="1" x14ac:dyDescent="0.3">
      <c r="A129" s="8" t="s">
        <v>95</v>
      </c>
      <c r="B129" s="11" t="s">
        <v>103</v>
      </c>
      <c r="C129" s="12" t="s">
        <v>2727</v>
      </c>
      <c r="D129" s="40">
        <v>17</v>
      </c>
      <c r="E129" s="96">
        <v>8.1339712918660295E-2</v>
      </c>
      <c r="F129" s="17"/>
    </row>
    <row r="130" spans="1:6" ht="16.2" customHeight="1" x14ac:dyDescent="0.3">
      <c r="A130" s="8" t="s">
        <v>95</v>
      </c>
      <c r="B130" s="11" t="s">
        <v>103</v>
      </c>
      <c r="C130" s="12" t="s">
        <v>2728</v>
      </c>
      <c r="D130" s="40">
        <v>14</v>
      </c>
      <c r="E130" s="96">
        <v>6.6985645933014398E-2</v>
      </c>
      <c r="F130" s="17"/>
    </row>
    <row r="131" spans="1:6" ht="16.2" customHeight="1" x14ac:dyDescent="0.3">
      <c r="A131" s="8" t="s">
        <v>95</v>
      </c>
      <c r="B131" s="11" t="s">
        <v>103</v>
      </c>
      <c r="C131" s="12" t="s">
        <v>2732</v>
      </c>
      <c r="D131" s="40">
        <v>14</v>
      </c>
      <c r="E131" s="96">
        <v>6.6985645933014398E-2</v>
      </c>
      <c r="F131" s="17"/>
    </row>
    <row r="132" spans="1:6" ht="16.2" customHeight="1" x14ac:dyDescent="0.3">
      <c r="A132" s="8" t="s">
        <v>96</v>
      </c>
      <c r="B132" s="11" t="s">
        <v>103</v>
      </c>
      <c r="C132" s="12" t="s">
        <v>2733</v>
      </c>
      <c r="D132" s="40">
        <v>214</v>
      </c>
      <c r="E132" s="96">
        <v>1</v>
      </c>
      <c r="F132" s="17"/>
    </row>
    <row r="133" spans="1:6" ht="16.2" customHeight="1" x14ac:dyDescent="0.3">
      <c r="A133" s="8" t="s">
        <v>96</v>
      </c>
      <c r="B133" s="11" t="s">
        <v>103</v>
      </c>
      <c r="C133" s="12" t="s">
        <v>2725</v>
      </c>
      <c r="D133" s="40">
        <v>31</v>
      </c>
      <c r="E133" s="96">
        <v>0.144859813084112</v>
      </c>
      <c r="F133" s="17"/>
    </row>
    <row r="134" spans="1:6" ht="16.2" customHeight="1" x14ac:dyDescent="0.3">
      <c r="A134" s="99" t="s">
        <v>96</v>
      </c>
      <c r="B134" s="100" t="s">
        <v>103</v>
      </c>
      <c r="C134" s="118" t="s">
        <v>2721</v>
      </c>
      <c r="D134" s="107">
        <v>28</v>
      </c>
      <c r="E134" s="146">
        <v>0.13084112149532701</v>
      </c>
      <c r="F134" s="17"/>
    </row>
    <row r="135" spans="1:6" ht="16.2" customHeight="1" x14ac:dyDescent="0.3">
      <c r="A135" s="8" t="s">
        <v>96</v>
      </c>
      <c r="B135" s="11" t="s">
        <v>103</v>
      </c>
      <c r="C135" s="12" t="s">
        <v>2722</v>
      </c>
      <c r="D135" s="40">
        <v>28</v>
      </c>
      <c r="E135" s="96">
        <v>0.13084112149532701</v>
      </c>
      <c r="F135" s="17"/>
    </row>
    <row r="136" spans="1:6" ht="16.2" customHeight="1" x14ac:dyDescent="0.3">
      <c r="A136" s="8" t="s">
        <v>96</v>
      </c>
      <c r="B136" s="11" t="s">
        <v>103</v>
      </c>
      <c r="C136" s="12" t="s">
        <v>2727</v>
      </c>
      <c r="D136" s="40">
        <v>13</v>
      </c>
      <c r="E136" s="96">
        <v>6.0747663551401897E-2</v>
      </c>
      <c r="F136" s="17"/>
    </row>
    <row r="137" spans="1:6" ht="16.2" customHeight="1" x14ac:dyDescent="0.3">
      <c r="A137" s="8" t="s">
        <v>96</v>
      </c>
      <c r="B137" s="11" t="s">
        <v>103</v>
      </c>
      <c r="C137" s="12" t="s">
        <v>2730</v>
      </c>
      <c r="D137" s="40">
        <v>12</v>
      </c>
      <c r="E137" s="96">
        <v>5.60747663551402E-2</v>
      </c>
      <c r="F137" s="17"/>
    </row>
    <row r="138" spans="1:6" ht="16.2" customHeight="1" x14ac:dyDescent="0.3">
      <c r="A138" s="8" t="s">
        <v>96</v>
      </c>
      <c r="B138" s="11" t="s">
        <v>103</v>
      </c>
      <c r="C138" s="12" t="s">
        <v>2732</v>
      </c>
      <c r="D138" s="40">
        <v>28</v>
      </c>
      <c r="E138" s="96">
        <v>0.13084112149532701</v>
      </c>
      <c r="F138" s="17"/>
    </row>
    <row r="139" spans="1:6" ht="16.2" customHeight="1" x14ac:dyDescent="0.3">
      <c r="A139" s="8" t="s">
        <v>97</v>
      </c>
      <c r="B139" s="11" t="s">
        <v>103</v>
      </c>
      <c r="C139" s="12" t="s">
        <v>2733</v>
      </c>
      <c r="D139" s="40">
        <v>587</v>
      </c>
      <c r="E139" s="96">
        <v>1</v>
      </c>
      <c r="F139" s="17"/>
    </row>
    <row r="140" spans="1:6" ht="16.2" customHeight="1" x14ac:dyDescent="0.3">
      <c r="A140" s="8" t="s">
        <v>97</v>
      </c>
      <c r="B140" s="11" t="s">
        <v>103</v>
      </c>
      <c r="C140" s="12" t="s">
        <v>2725</v>
      </c>
      <c r="D140" s="40">
        <v>86</v>
      </c>
      <c r="E140" s="96">
        <v>0.146507666098807</v>
      </c>
      <c r="F140" s="17"/>
    </row>
    <row r="141" spans="1:6" ht="16.2" customHeight="1" x14ac:dyDescent="0.3">
      <c r="A141" s="99" t="s">
        <v>97</v>
      </c>
      <c r="B141" s="100" t="s">
        <v>103</v>
      </c>
      <c r="C141" s="118" t="s">
        <v>2722</v>
      </c>
      <c r="D141" s="107">
        <v>81</v>
      </c>
      <c r="E141" s="146">
        <v>0.137989778534923</v>
      </c>
      <c r="F141" s="17"/>
    </row>
    <row r="142" spans="1:6" ht="16.2" customHeight="1" x14ac:dyDescent="0.3">
      <c r="A142" s="8" t="s">
        <v>97</v>
      </c>
      <c r="B142" s="11" t="s">
        <v>103</v>
      </c>
      <c r="C142" s="12" t="s">
        <v>2721</v>
      </c>
      <c r="D142" s="40">
        <v>79</v>
      </c>
      <c r="E142" s="96">
        <v>0.13458262350937</v>
      </c>
      <c r="F142" s="17"/>
    </row>
    <row r="143" spans="1:6" ht="16.2" customHeight="1" x14ac:dyDescent="0.3">
      <c r="A143" s="8" t="s">
        <v>97</v>
      </c>
      <c r="B143" s="11" t="s">
        <v>103</v>
      </c>
      <c r="C143" s="12" t="s">
        <v>2727</v>
      </c>
      <c r="D143" s="40">
        <v>42</v>
      </c>
      <c r="E143" s="96">
        <v>7.1550255536626903E-2</v>
      </c>
      <c r="F143" s="17"/>
    </row>
    <row r="144" spans="1:6" ht="16.2" customHeight="1" x14ac:dyDescent="0.3">
      <c r="A144" s="8" t="s">
        <v>97</v>
      </c>
      <c r="B144" s="11" t="s">
        <v>103</v>
      </c>
      <c r="C144" s="12" t="s">
        <v>2729</v>
      </c>
      <c r="D144" s="40">
        <v>39</v>
      </c>
      <c r="E144" s="96">
        <v>6.6439522998296405E-2</v>
      </c>
      <c r="F144" s="17"/>
    </row>
    <row r="145" spans="1:7" ht="16.2" customHeight="1" x14ac:dyDescent="0.3">
      <c r="A145" s="10" t="s">
        <v>97</v>
      </c>
      <c r="B145" s="11" t="s">
        <v>103</v>
      </c>
      <c r="C145" s="12" t="s">
        <v>2732</v>
      </c>
      <c r="D145" s="40">
        <v>61</v>
      </c>
      <c r="E145" s="96">
        <v>0.103918228279387</v>
      </c>
      <c r="F145" s="17"/>
    </row>
    <row r="146" spans="1:7" ht="16.2" customHeight="1" x14ac:dyDescent="0.3">
      <c r="A146" s="8" t="s">
        <v>98</v>
      </c>
      <c r="B146" s="11" t="s">
        <v>103</v>
      </c>
      <c r="C146" s="12" t="s">
        <v>2733</v>
      </c>
      <c r="D146" s="40">
        <v>591</v>
      </c>
      <c r="E146" s="96">
        <v>1</v>
      </c>
      <c r="F146" s="17"/>
    </row>
    <row r="147" spans="1:7" ht="16.2" customHeight="1" x14ac:dyDescent="0.3">
      <c r="A147" s="8" t="s">
        <v>98</v>
      </c>
      <c r="B147" s="11" t="s">
        <v>103</v>
      </c>
      <c r="C147" s="12" t="s">
        <v>2725</v>
      </c>
      <c r="D147" s="40">
        <v>90</v>
      </c>
      <c r="E147" s="96">
        <v>0.15228426395939099</v>
      </c>
      <c r="F147" s="17"/>
    </row>
    <row r="148" spans="1:7" ht="16.2" customHeight="1" x14ac:dyDescent="0.3">
      <c r="A148" s="99" t="s">
        <v>98</v>
      </c>
      <c r="B148" s="100" t="s">
        <v>103</v>
      </c>
      <c r="C148" s="118" t="s">
        <v>2722</v>
      </c>
      <c r="D148" s="107">
        <v>86</v>
      </c>
      <c r="E148" s="146">
        <v>0.14551607445008499</v>
      </c>
      <c r="F148" s="17"/>
    </row>
    <row r="149" spans="1:7" ht="16.2" customHeight="1" x14ac:dyDescent="0.3">
      <c r="A149" s="8" t="s">
        <v>98</v>
      </c>
      <c r="B149" s="11" t="s">
        <v>103</v>
      </c>
      <c r="C149" s="12" t="s">
        <v>2721</v>
      </c>
      <c r="D149" s="40">
        <v>73</v>
      </c>
      <c r="E149" s="96">
        <v>0.12351945854483901</v>
      </c>
      <c r="F149" s="17"/>
    </row>
    <row r="150" spans="1:7" ht="16.2" customHeight="1" x14ac:dyDescent="0.3">
      <c r="A150" s="8" t="s">
        <v>98</v>
      </c>
      <c r="B150" s="11" t="s">
        <v>103</v>
      </c>
      <c r="C150" s="12" t="s">
        <v>2727</v>
      </c>
      <c r="D150" s="40">
        <v>48</v>
      </c>
      <c r="E150" s="96">
        <v>8.1218274111675107E-2</v>
      </c>
      <c r="F150" s="17"/>
      <c r="G150" s="128"/>
    </row>
    <row r="151" spans="1:7" ht="16.2" customHeight="1" x14ac:dyDescent="0.3">
      <c r="A151" s="8" t="s">
        <v>98</v>
      </c>
      <c r="B151" s="11" t="s">
        <v>103</v>
      </c>
      <c r="C151" s="12" t="s">
        <v>2729</v>
      </c>
      <c r="D151" s="40">
        <v>33</v>
      </c>
      <c r="E151" s="96">
        <v>5.5837563451776699E-2</v>
      </c>
      <c r="F151" s="17"/>
      <c r="G151" s="128"/>
    </row>
    <row r="152" spans="1:7" ht="16.2" customHeight="1" x14ac:dyDescent="0.3">
      <c r="A152" s="8" t="s">
        <v>98</v>
      </c>
      <c r="B152" s="11" t="s">
        <v>103</v>
      </c>
      <c r="C152" s="12" t="s">
        <v>2732</v>
      </c>
      <c r="D152" s="40">
        <v>48</v>
      </c>
      <c r="E152" s="96">
        <v>8.1218274111675107E-2</v>
      </c>
      <c r="F152" s="17"/>
      <c r="G152" s="128"/>
    </row>
    <row r="153" spans="1:7" ht="16.2" customHeight="1" x14ac:dyDescent="0.3">
      <c r="A153" s="8" t="s">
        <v>99</v>
      </c>
      <c r="B153" s="11" t="s">
        <v>103</v>
      </c>
      <c r="C153" s="12" t="s">
        <v>2733</v>
      </c>
      <c r="D153" s="40">
        <v>443</v>
      </c>
      <c r="E153" s="96">
        <v>1</v>
      </c>
      <c r="F153" s="17"/>
      <c r="G153" s="128"/>
    </row>
    <row r="154" spans="1:7" ht="16.2" customHeight="1" x14ac:dyDescent="0.3">
      <c r="A154" s="8" t="s">
        <v>99</v>
      </c>
      <c r="B154" s="11" t="s">
        <v>103</v>
      </c>
      <c r="C154" s="12" t="s">
        <v>2725</v>
      </c>
      <c r="D154" s="40">
        <v>70</v>
      </c>
      <c r="E154" s="96">
        <v>0.158013544018059</v>
      </c>
      <c r="F154" s="17"/>
      <c r="G154" s="128"/>
    </row>
    <row r="155" spans="1:7" ht="16.2" customHeight="1" x14ac:dyDescent="0.3">
      <c r="A155" s="99" t="s">
        <v>99</v>
      </c>
      <c r="B155" s="100" t="s">
        <v>103</v>
      </c>
      <c r="C155" s="118" t="s">
        <v>2722</v>
      </c>
      <c r="D155" s="107">
        <v>55</v>
      </c>
      <c r="E155" s="146">
        <v>0.12415349887133199</v>
      </c>
      <c r="F155" s="17"/>
      <c r="G155" s="128"/>
    </row>
    <row r="156" spans="1:7" ht="16.2" customHeight="1" x14ac:dyDescent="0.3">
      <c r="A156" s="8" t="s">
        <v>99</v>
      </c>
      <c r="B156" s="11" t="s">
        <v>103</v>
      </c>
      <c r="C156" s="12" t="s">
        <v>2721</v>
      </c>
      <c r="D156" s="40">
        <v>38</v>
      </c>
      <c r="E156" s="96">
        <v>8.5778781038374705E-2</v>
      </c>
      <c r="F156" s="17"/>
    </row>
    <row r="157" spans="1:7" ht="16.2" customHeight="1" x14ac:dyDescent="0.3">
      <c r="A157" s="8" t="s">
        <v>99</v>
      </c>
      <c r="B157" s="11" t="s">
        <v>103</v>
      </c>
      <c r="C157" s="12" t="s">
        <v>2727</v>
      </c>
      <c r="D157" s="40">
        <v>31</v>
      </c>
      <c r="E157" s="96">
        <v>6.9977426636568807E-2</v>
      </c>
      <c r="F157" s="17"/>
    </row>
    <row r="158" spans="1:7" ht="16.2" customHeight="1" x14ac:dyDescent="0.3">
      <c r="A158" s="8" t="s">
        <v>99</v>
      </c>
      <c r="B158" s="11" t="s">
        <v>103</v>
      </c>
      <c r="C158" s="12" t="s">
        <v>2728</v>
      </c>
      <c r="D158" s="40">
        <v>30</v>
      </c>
      <c r="E158" s="96">
        <v>6.7720090293453702E-2</v>
      </c>
      <c r="F158" s="17"/>
    </row>
    <row r="159" spans="1:7" ht="16.2" customHeight="1" x14ac:dyDescent="0.3">
      <c r="A159" s="8" t="s">
        <v>99</v>
      </c>
      <c r="B159" s="11" t="s">
        <v>103</v>
      </c>
      <c r="C159" s="12" t="s">
        <v>2732</v>
      </c>
      <c r="D159" s="40">
        <v>45</v>
      </c>
      <c r="E159" s="96">
        <v>0.101580135440181</v>
      </c>
      <c r="F159" s="17"/>
    </row>
    <row r="160" spans="1:7" ht="16.2" customHeight="1" x14ac:dyDescent="0.3">
      <c r="A160" s="8" t="s">
        <v>100</v>
      </c>
      <c r="B160" s="11" t="s">
        <v>103</v>
      </c>
      <c r="C160" s="12" t="s">
        <v>2733</v>
      </c>
      <c r="D160" s="40">
        <v>316</v>
      </c>
      <c r="E160" s="96">
        <v>1</v>
      </c>
      <c r="F160" s="17"/>
    </row>
    <row r="161" spans="1:6" ht="16.2" customHeight="1" x14ac:dyDescent="0.3">
      <c r="A161" s="8" t="s">
        <v>100</v>
      </c>
      <c r="B161" s="11" t="s">
        <v>103</v>
      </c>
      <c r="C161" s="12" t="s">
        <v>2721</v>
      </c>
      <c r="D161" s="40">
        <v>45</v>
      </c>
      <c r="E161" s="96">
        <v>0.142405063291139</v>
      </c>
      <c r="F161" s="17"/>
    </row>
    <row r="162" spans="1:6" ht="16.2" customHeight="1" x14ac:dyDescent="0.3">
      <c r="A162" s="99" t="s">
        <v>100</v>
      </c>
      <c r="B162" s="100" t="s">
        <v>103</v>
      </c>
      <c r="C162" s="118" t="s">
        <v>2725</v>
      </c>
      <c r="D162" s="107">
        <v>42</v>
      </c>
      <c r="E162" s="146">
        <v>0.132911392405063</v>
      </c>
      <c r="F162" s="17"/>
    </row>
    <row r="163" spans="1:6" x14ac:dyDescent="0.3">
      <c r="A163" s="8" t="s">
        <v>100</v>
      </c>
      <c r="B163" s="11" t="s">
        <v>103</v>
      </c>
      <c r="C163" s="12" t="s">
        <v>2722</v>
      </c>
      <c r="D163" s="40">
        <v>35</v>
      </c>
      <c r="E163" s="96">
        <v>0.110759493670886</v>
      </c>
      <c r="F163" s="17"/>
    </row>
    <row r="164" spans="1:6" x14ac:dyDescent="0.3">
      <c r="A164" s="8" t="s">
        <v>100</v>
      </c>
      <c r="B164" s="11" t="s">
        <v>103</v>
      </c>
      <c r="C164" s="12" t="s">
        <v>2727</v>
      </c>
      <c r="D164" s="40">
        <v>21</v>
      </c>
      <c r="E164" s="96">
        <v>6.6455696202531597E-2</v>
      </c>
      <c r="F164" s="17"/>
    </row>
    <row r="165" spans="1:6" x14ac:dyDescent="0.3">
      <c r="A165" s="8" t="s">
        <v>100</v>
      </c>
      <c r="B165" s="11" t="s">
        <v>103</v>
      </c>
      <c r="C165" s="12" t="s">
        <v>2723</v>
      </c>
      <c r="D165" s="40">
        <v>21</v>
      </c>
      <c r="E165" s="96">
        <v>6.6455696202531597E-2</v>
      </c>
      <c r="F165" s="17"/>
    </row>
    <row r="166" spans="1:6" x14ac:dyDescent="0.3">
      <c r="A166" s="8" t="s">
        <v>100</v>
      </c>
      <c r="B166" s="11" t="s">
        <v>103</v>
      </c>
      <c r="C166" s="12" t="s">
        <v>2732</v>
      </c>
      <c r="D166" s="40">
        <v>38</v>
      </c>
      <c r="E166" s="96">
        <v>0.120253164556962</v>
      </c>
      <c r="F166" s="17"/>
    </row>
    <row r="167" spans="1:6" x14ac:dyDescent="0.3">
      <c r="A167" s="8" t="s">
        <v>101</v>
      </c>
      <c r="B167" s="11" t="s">
        <v>104</v>
      </c>
      <c r="C167" s="12" t="s">
        <v>2733</v>
      </c>
      <c r="D167" s="40">
        <v>531</v>
      </c>
      <c r="E167" s="96">
        <v>1</v>
      </c>
      <c r="F167" s="17"/>
    </row>
    <row r="168" spans="1:6" x14ac:dyDescent="0.3">
      <c r="A168" s="8" t="s">
        <v>101</v>
      </c>
      <c r="B168" s="11" t="s">
        <v>104</v>
      </c>
      <c r="C168" s="12" t="s">
        <v>2721</v>
      </c>
      <c r="D168" s="40">
        <v>145</v>
      </c>
      <c r="E168" s="96">
        <v>0.273069679849341</v>
      </c>
      <c r="F168" s="17"/>
    </row>
    <row r="169" spans="1:6" x14ac:dyDescent="0.3">
      <c r="A169" s="99" t="s">
        <v>101</v>
      </c>
      <c r="B169" s="100" t="s">
        <v>104</v>
      </c>
      <c r="C169" s="118" t="s">
        <v>2722</v>
      </c>
      <c r="D169" s="107">
        <v>59</v>
      </c>
      <c r="E169" s="146">
        <v>0.11111111111111099</v>
      </c>
      <c r="F169" s="17"/>
    </row>
    <row r="170" spans="1:6" x14ac:dyDescent="0.3">
      <c r="A170" s="8" t="s">
        <v>101</v>
      </c>
      <c r="B170" s="11" t="s">
        <v>104</v>
      </c>
      <c r="C170" s="119" t="s">
        <v>2725</v>
      </c>
      <c r="D170" s="40">
        <v>55</v>
      </c>
      <c r="E170" s="96">
        <v>0.103578154425612</v>
      </c>
      <c r="F170" s="17"/>
    </row>
    <row r="171" spans="1:6" x14ac:dyDescent="0.3">
      <c r="A171" s="8" t="s">
        <v>101</v>
      </c>
      <c r="B171" s="11" t="s">
        <v>104</v>
      </c>
      <c r="C171" s="119" t="s">
        <v>2723</v>
      </c>
      <c r="D171" s="40">
        <v>33</v>
      </c>
      <c r="E171" s="96">
        <v>6.21468926553672E-2</v>
      </c>
      <c r="F171" s="17"/>
    </row>
    <row r="172" spans="1:6" x14ac:dyDescent="0.3">
      <c r="A172" s="8" t="s">
        <v>101</v>
      </c>
      <c r="B172" s="11" t="s">
        <v>104</v>
      </c>
      <c r="C172" s="119" t="s">
        <v>2728</v>
      </c>
      <c r="D172" s="40">
        <v>30</v>
      </c>
      <c r="E172" s="96">
        <v>5.6497175141242903E-2</v>
      </c>
      <c r="F172" s="17"/>
    </row>
    <row r="173" spans="1:6" x14ac:dyDescent="0.3">
      <c r="A173" s="8" t="s">
        <v>101</v>
      </c>
      <c r="B173" s="11" t="s">
        <v>104</v>
      </c>
      <c r="C173" s="119" t="s">
        <v>2732</v>
      </c>
      <c r="D173" s="40">
        <v>29</v>
      </c>
      <c r="E173" s="96">
        <v>5.4613935969868202E-2</v>
      </c>
      <c r="F173" s="17"/>
    </row>
    <row r="174" spans="1:6" x14ac:dyDescent="0.3">
      <c r="A174" s="8" t="s">
        <v>102</v>
      </c>
      <c r="B174" s="11" t="s">
        <v>104</v>
      </c>
      <c r="C174" s="119" t="s">
        <v>2733</v>
      </c>
      <c r="D174" s="40">
        <v>341</v>
      </c>
      <c r="E174" s="96">
        <v>1</v>
      </c>
      <c r="F174" s="17"/>
    </row>
    <row r="175" spans="1:6" x14ac:dyDescent="0.3">
      <c r="A175" s="8" t="s">
        <v>102</v>
      </c>
      <c r="B175" s="11" t="s">
        <v>104</v>
      </c>
      <c r="C175" s="119" t="s">
        <v>2721</v>
      </c>
      <c r="D175" s="40">
        <v>84</v>
      </c>
      <c r="E175" s="96">
        <v>0.24633431085044</v>
      </c>
      <c r="F175" s="17"/>
    </row>
    <row r="176" spans="1:6" x14ac:dyDescent="0.3">
      <c r="A176" s="99" t="s">
        <v>102</v>
      </c>
      <c r="B176" s="100" t="s">
        <v>104</v>
      </c>
      <c r="C176" s="118" t="s">
        <v>2722</v>
      </c>
      <c r="D176" s="107">
        <v>40</v>
      </c>
      <c r="E176" s="146">
        <v>0.117302052785924</v>
      </c>
      <c r="F176" s="17"/>
    </row>
    <row r="177" spans="1:6" x14ac:dyDescent="0.3">
      <c r="A177" s="8" t="s">
        <v>102</v>
      </c>
      <c r="B177" s="11" t="s">
        <v>104</v>
      </c>
      <c r="C177" s="119" t="s">
        <v>2725</v>
      </c>
      <c r="D177" s="40">
        <v>36</v>
      </c>
      <c r="E177" s="96">
        <v>0.10557184750733099</v>
      </c>
      <c r="F177" s="17"/>
    </row>
    <row r="178" spans="1:6" x14ac:dyDescent="0.3">
      <c r="A178" s="8" t="s">
        <v>102</v>
      </c>
      <c r="B178" s="11" t="s">
        <v>104</v>
      </c>
      <c r="C178" s="119" t="s">
        <v>2730</v>
      </c>
      <c r="D178" s="40">
        <v>22</v>
      </c>
      <c r="E178" s="96">
        <v>6.4516129032258104E-2</v>
      </c>
      <c r="F178" s="17"/>
    </row>
    <row r="179" spans="1:6" x14ac:dyDescent="0.3">
      <c r="A179" s="8" t="s">
        <v>102</v>
      </c>
      <c r="B179" s="11" t="s">
        <v>104</v>
      </c>
      <c r="C179" s="119" t="s">
        <v>2723</v>
      </c>
      <c r="D179" s="40">
        <v>20</v>
      </c>
      <c r="E179" s="96">
        <v>5.8651026392961901E-2</v>
      </c>
      <c r="F179" s="17"/>
    </row>
    <row r="180" spans="1:6" x14ac:dyDescent="0.3">
      <c r="A180" s="8" t="s">
        <v>102</v>
      </c>
      <c r="B180" s="11" t="s">
        <v>104</v>
      </c>
      <c r="C180" s="43" t="s">
        <v>2732</v>
      </c>
      <c r="D180" s="40">
        <v>16</v>
      </c>
      <c r="E180" s="96">
        <v>4.6920821114369501E-2</v>
      </c>
    </row>
    <row r="181" spans="1:6" x14ac:dyDescent="0.3">
      <c r="A181" s="8" t="s">
        <v>90</v>
      </c>
      <c r="B181" s="11" t="s">
        <v>104</v>
      </c>
      <c r="C181" s="43" t="s">
        <v>2733</v>
      </c>
      <c r="D181" s="40">
        <v>676</v>
      </c>
      <c r="E181" s="96">
        <v>1</v>
      </c>
    </row>
    <row r="182" spans="1:6" x14ac:dyDescent="0.3">
      <c r="A182" s="8" t="s">
        <v>90</v>
      </c>
      <c r="B182" s="11" t="s">
        <v>104</v>
      </c>
      <c r="C182" s="43" t="s">
        <v>2721</v>
      </c>
      <c r="D182" s="40">
        <v>166</v>
      </c>
      <c r="E182" s="96">
        <v>0.24556213017751499</v>
      </c>
    </row>
    <row r="183" spans="1:6" x14ac:dyDescent="0.3">
      <c r="A183" s="99" t="s">
        <v>90</v>
      </c>
      <c r="B183" s="100" t="s">
        <v>104</v>
      </c>
      <c r="C183" s="109" t="s">
        <v>2722</v>
      </c>
      <c r="D183" s="107">
        <v>83</v>
      </c>
      <c r="E183" s="146">
        <v>0.122781065088757</v>
      </c>
    </row>
    <row r="184" spans="1:6" x14ac:dyDescent="0.3">
      <c r="A184" s="8" t="s">
        <v>90</v>
      </c>
      <c r="B184" s="11" t="s">
        <v>104</v>
      </c>
      <c r="C184" s="43" t="s">
        <v>2725</v>
      </c>
      <c r="D184" s="40">
        <v>66</v>
      </c>
      <c r="E184" s="96">
        <v>9.7633136094674597E-2</v>
      </c>
    </row>
    <row r="185" spans="1:6" x14ac:dyDescent="0.3">
      <c r="A185" s="8" t="s">
        <v>90</v>
      </c>
      <c r="B185" s="11" t="s">
        <v>104</v>
      </c>
      <c r="C185" s="43" t="s">
        <v>2723</v>
      </c>
      <c r="D185" s="40">
        <v>46</v>
      </c>
      <c r="E185" s="96">
        <v>6.8047337278106496E-2</v>
      </c>
    </row>
    <row r="186" spans="1:6" x14ac:dyDescent="0.3">
      <c r="A186" s="8" t="s">
        <v>90</v>
      </c>
      <c r="B186" s="11" t="s">
        <v>104</v>
      </c>
      <c r="C186" s="43" t="s">
        <v>2730</v>
      </c>
      <c r="D186" s="40">
        <v>44</v>
      </c>
      <c r="E186" s="96">
        <v>6.5088757396449703E-2</v>
      </c>
    </row>
    <row r="187" spans="1:6" x14ac:dyDescent="0.3">
      <c r="A187" s="8" t="s">
        <v>90</v>
      </c>
      <c r="B187" s="11" t="s">
        <v>104</v>
      </c>
      <c r="C187" s="43" t="s">
        <v>2732</v>
      </c>
      <c r="D187" s="40">
        <v>23</v>
      </c>
      <c r="E187" s="96">
        <v>3.4023668639053303E-2</v>
      </c>
    </row>
    <row r="188" spans="1:6" x14ac:dyDescent="0.3">
      <c r="A188" s="8" t="s">
        <v>91</v>
      </c>
      <c r="B188" s="11" t="s">
        <v>104</v>
      </c>
      <c r="C188" s="43" t="s">
        <v>2733</v>
      </c>
      <c r="D188" s="40">
        <v>494</v>
      </c>
      <c r="E188" s="96">
        <v>1</v>
      </c>
    </row>
    <row r="189" spans="1:6" x14ac:dyDescent="0.3">
      <c r="A189" s="8" t="s">
        <v>91</v>
      </c>
      <c r="B189" s="11" t="s">
        <v>104</v>
      </c>
      <c r="C189" s="43" t="s">
        <v>2721</v>
      </c>
      <c r="D189" s="40">
        <v>111</v>
      </c>
      <c r="E189" s="96">
        <v>0.22469635627530399</v>
      </c>
    </row>
    <row r="190" spans="1:6" x14ac:dyDescent="0.3">
      <c r="A190" s="99" t="s">
        <v>91</v>
      </c>
      <c r="B190" s="100" t="s">
        <v>104</v>
      </c>
      <c r="C190" s="109" t="s">
        <v>2722</v>
      </c>
      <c r="D190" s="107">
        <v>67</v>
      </c>
      <c r="E190" s="146">
        <v>0.135627530364372</v>
      </c>
    </row>
    <row r="191" spans="1:6" x14ac:dyDescent="0.3">
      <c r="A191" s="8" t="s">
        <v>91</v>
      </c>
      <c r="B191" s="11" t="s">
        <v>104</v>
      </c>
      <c r="C191" s="43" t="s">
        <v>2725</v>
      </c>
      <c r="D191" s="40">
        <v>47</v>
      </c>
      <c r="E191" s="96">
        <v>9.5141700404858295E-2</v>
      </c>
    </row>
    <row r="192" spans="1:6" x14ac:dyDescent="0.3">
      <c r="A192" s="8" t="s">
        <v>91</v>
      </c>
      <c r="B192" s="11" t="s">
        <v>104</v>
      </c>
      <c r="C192" s="43" t="s">
        <v>2728</v>
      </c>
      <c r="D192" s="40">
        <v>46</v>
      </c>
      <c r="E192" s="96">
        <v>9.3117408906882596E-2</v>
      </c>
    </row>
    <row r="193" spans="1:5" x14ac:dyDescent="0.3">
      <c r="A193" s="8" t="s">
        <v>91</v>
      </c>
      <c r="B193" s="11" t="s">
        <v>104</v>
      </c>
      <c r="C193" s="43" t="s">
        <v>2723</v>
      </c>
      <c r="D193" s="40">
        <v>38</v>
      </c>
      <c r="E193" s="96">
        <v>7.69230769230769E-2</v>
      </c>
    </row>
    <row r="194" spans="1:5" x14ac:dyDescent="0.3">
      <c r="A194" s="8" t="s">
        <v>91</v>
      </c>
      <c r="B194" s="11" t="s">
        <v>104</v>
      </c>
      <c r="C194" s="43" t="s">
        <v>2732</v>
      </c>
      <c r="D194" s="40">
        <v>12</v>
      </c>
      <c r="E194" s="96">
        <v>2.4291497975708499E-2</v>
      </c>
    </row>
    <row r="195" spans="1:5" x14ac:dyDescent="0.3">
      <c r="A195" s="8" t="s">
        <v>93</v>
      </c>
      <c r="B195" s="11" t="s">
        <v>104</v>
      </c>
      <c r="C195" s="43" t="s">
        <v>2733</v>
      </c>
      <c r="D195" s="40">
        <v>214</v>
      </c>
      <c r="E195" s="96">
        <v>1</v>
      </c>
    </row>
    <row r="196" spans="1:5" x14ac:dyDescent="0.3">
      <c r="A196" s="8" t="s">
        <v>93</v>
      </c>
      <c r="B196" s="11" t="s">
        <v>104</v>
      </c>
      <c r="C196" s="43" t="s">
        <v>2721</v>
      </c>
      <c r="D196" s="40">
        <v>41</v>
      </c>
      <c r="E196" s="96">
        <v>0.19158878504672899</v>
      </c>
    </row>
    <row r="197" spans="1:5" x14ac:dyDescent="0.3">
      <c r="A197" s="99" t="s">
        <v>93</v>
      </c>
      <c r="B197" s="100" t="s">
        <v>104</v>
      </c>
      <c r="C197" s="155" t="s">
        <v>2725</v>
      </c>
      <c r="D197" s="107">
        <v>30</v>
      </c>
      <c r="E197" s="146">
        <v>0.14018691588785001</v>
      </c>
    </row>
    <row r="198" spans="1:5" x14ac:dyDescent="0.3">
      <c r="A198" s="99" t="s">
        <v>93</v>
      </c>
      <c r="B198" s="100" t="s">
        <v>104</v>
      </c>
      <c r="C198" s="155" t="s">
        <v>2722</v>
      </c>
      <c r="D198" s="107">
        <v>21</v>
      </c>
      <c r="E198" s="146">
        <v>9.8130841121495296E-2</v>
      </c>
    </row>
    <row r="199" spans="1:5" x14ac:dyDescent="0.3">
      <c r="A199" s="99" t="s">
        <v>93</v>
      </c>
      <c r="B199" s="100" t="s">
        <v>104</v>
      </c>
      <c r="C199" s="155" t="s">
        <v>2728</v>
      </c>
      <c r="D199" s="107">
        <v>15</v>
      </c>
      <c r="E199" s="146">
        <v>7.00934579439252E-2</v>
      </c>
    </row>
    <row r="200" spans="1:5" x14ac:dyDescent="0.3">
      <c r="A200" s="99" t="s">
        <v>93</v>
      </c>
      <c r="B200" s="100" t="s">
        <v>104</v>
      </c>
      <c r="C200" s="155" t="s">
        <v>2723</v>
      </c>
      <c r="D200" s="107">
        <v>14</v>
      </c>
      <c r="E200" s="146">
        <v>6.5420560747663503E-2</v>
      </c>
    </row>
    <row r="201" spans="1:5" x14ac:dyDescent="0.3">
      <c r="A201" s="99" t="s">
        <v>93</v>
      </c>
      <c r="B201" s="100" t="s">
        <v>104</v>
      </c>
      <c r="C201" s="155" t="s">
        <v>2732</v>
      </c>
      <c r="D201" s="107">
        <v>6</v>
      </c>
      <c r="E201" s="146">
        <v>2.80373831775701E-2</v>
      </c>
    </row>
  </sheetData>
  <hyperlinks>
    <hyperlink ref="A4" location="Contents!A1" display="Back to table of contents"/>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0"/>
  <sheetViews>
    <sheetView zoomScaleNormal="100" workbookViewId="0"/>
  </sheetViews>
  <sheetFormatPr defaultColWidth="9.33203125" defaultRowHeight="15.6" x14ac:dyDescent="0.3"/>
  <cols>
    <col min="1" max="2" width="16.6640625" style="7" customWidth="1"/>
    <col min="3" max="3" width="42.88671875" style="7" customWidth="1"/>
    <col min="4" max="4" width="16.6640625" style="7" customWidth="1"/>
    <col min="5" max="5" width="16.6640625" style="41" customWidth="1"/>
    <col min="6" max="14" width="9.33203125" style="7"/>
    <col min="15" max="15" width="38" style="7" hidden="1" customWidth="1"/>
    <col min="16" max="16" width="31.88671875" style="7" hidden="1" customWidth="1"/>
    <col min="17" max="17" width="22.88671875" style="7" customWidth="1"/>
    <col min="18" max="18" width="32.109375" style="7" customWidth="1"/>
    <col min="19" max="19" width="32.33203125" style="7" bestFit="1" customWidth="1"/>
    <col min="20" max="20" width="31" style="7" customWidth="1"/>
    <col min="21" max="21" width="50" style="7" bestFit="1" customWidth="1"/>
    <col min="22" max="22" width="24" style="7" bestFit="1" customWidth="1"/>
    <col min="23" max="23" width="23.33203125" style="7" customWidth="1"/>
    <col min="24" max="24" width="5.88671875" style="7" customWidth="1"/>
    <col min="25" max="25" width="11.33203125" style="7" customWidth="1"/>
    <col min="26" max="26" width="21.33203125" style="7" bestFit="1" customWidth="1"/>
    <col min="27" max="27" width="30" style="7" bestFit="1" customWidth="1"/>
    <col min="28" max="28" width="30.33203125" style="7" bestFit="1" customWidth="1"/>
    <col min="29" max="29" width="28.5546875" style="7" bestFit="1" customWidth="1"/>
    <col min="30" max="30" width="8.33203125" style="7" customWidth="1"/>
    <col min="31" max="31" width="22.44140625" style="7" bestFit="1" customWidth="1"/>
    <col min="32" max="32" width="21.6640625" style="7" bestFit="1" customWidth="1"/>
    <col min="33" max="33" width="5.33203125" style="7" customWidth="1"/>
    <col min="34" max="34" width="5.6640625" style="7" customWidth="1"/>
    <col min="35" max="35" width="9.6640625" style="7" bestFit="1" customWidth="1"/>
    <col min="36" max="36" width="10.6640625" style="7" bestFit="1" customWidth="1"/>
    <col min="37" max="16384" width="9.33203125" style="7"/>
  </cols>
  <sheetData>
    <row r="1" spans="1:36" s="4" customFormat="1" x14ac:dyDescent="0.3">
      <c r="A1" s="3" t="s">
        <v>2802</v>
      </c>
      <c r="E1" s="13"/>
    </row>
    <row r="2" spans="1:36" s="4" customFormat="1" ht="15" x14ac:dyDescent="0.25">
      <c r="A2" s="5" t="s">
        <v>2844</v>
      </c>
      <c r="E2" s="13"/>
    </row>
    <row r="3" spans="1:36" s="4" customFormat="1" ht="15" x14ac:dyDescent="0.25">
      <c r="A3" s="5" t="s">
        <v>16</v>
      </c>
      <c r="E3" s="13"/>
    </row>
    <row r="4" spans="1:36" s="4" customFormat="1" ht="30" customHeight="1" x14ac:dyDescent="0.3">
      <c r="A4" s="6" t="s">
        <v>20</v>
      </c>
      <c r="E4" s="13"/>
      <c r="O4" s="75" t="s">
        <v>2744</v>
      </c>
      <c r="P4" t="s">
        <v>2747</v>
      </c>
      <c r="Q4"/>
      <c r="R4"/>
      <c r="S4"/>
      <c r="T4"/>
      <c r="U4"/>
      <c r="V4"/>
      <c r="W4"/>
      <c r="X4"/>
      <c r="Y4"/>
      <c r="Z4"/>
      <c r="AA4"/>
      <c r="AB4"/>
      <c r="AC4"/>
      <c r="AD4"/>
      <c r="AE4"/>
      <c r="AF4"/>
      <c r="AG4"/>
      <c r="AH4"/>
      <c r="AI4"/>
      <c r="AJ4"/>
    </row>
    <row r="5" spans="1:36" ht="95.1" customHeight="1" thickBot="1" x14ac:dyDescent="0.35">
      <c r="A5" s="85" t="s">
        <v>46</v>
      </c>
      <c r="B5" s="86" t="s">
        <v>111</v>
      </c>
      <c r="C5" s="86" t="s">
        <v>108</v>
      </c>
      <c r="D5" s="44" t="s">
        <v>109</v>
      </c>
      <c r="E5" s="89" t="s">
        <v>2808</v>
      </c>
      <c r="O5" s="77" t="s">
        <v>2750</v>
      </c>
      <c r="P5" s="76">
        <v>12268</v>
      </c>
      <c r="Q5"/>
      <c r="R5"/>
      <c r="S5"/>
      <c r="T5"/>
      <c r="U5"/>
      <c r="V5"/>
      <c r="W5"/>
      <c r="X5"/>
      <c r="Y5"/>
      <c r="Z5"/>
      <c r="AA5"/>
      <c r="AB5"/>
      <c r="AC5"/>
      <c r="AD5"/>
      <c r="AE5"/>
      <c r="AF5"/>
      <c r="AG5"/>
      <c r="AH5"/>
      <c r="AI5"/>
      <c r="AJ5"/>
    </row>
    <row r="6" spans="1:36" ht="30" customHeight="1" x14ac:dyDescent="0.3">
      <c r="A6" s="99" t="s">
        <v>2750</v>
      </c>
      <c r="B6" s="11" t="s">
        <v>2746</v>
      </c>
      <c r="C6" s="119" t="s">
        <v>2733</v>
      </c>
      <c r="D6" s="37">
        <v>717</v>
      </c>
      <c r="E6" s="65">
        <f>tab_m12_preexisting_condition_age_sex[[#This Row],[Deaths involving COVID-19]]/tab_m12_preexisting_condition_age_sex[[#This Row],[Deaths involving COVID-19]]</f>
        <v>1</v>
      </c>
      <c r="H6" s="98"/>
      <c r="O6" s="90" t="s">
        <v>2746</v>
      </c>
      <c r="P6" s="76">
        <v>1161</v>
      </c>
      <c r="Q6"/>
      <c r="R6"/>
      <c r="S6"/>
      <c r="T6"/>
      <c r="U6"/>
      <c r="V6"/>
      <c r="W6"/>
      <c r="X6"/>
      <c r="Y6"/>
      <c r="Z6"/>
      <c r="AA6"/>
      <c r="AB6"/>
      <c r="AC6"/>
      <c r="AD6"/>
      <c r="AE6"/>
      <c r="AF6"/>
      <c r="AG6"/>
      <c r="AH6"/>
      <c r="AI6"/>
      <c r="AJ6"/>
    </row>
    <row r="7" spans="1:36" ht="16.2" customHeight="1" x14ac:dyDescent="0.3">
      <c r="A7" s="10" t="s">
        <v>2750</v>
      </c>
      <c r="B7" s="11" t="s">
        <v>2746</v>
      </c>
      <c r="C7" s="119" t="s">
        <v>2725</v>
      </c>
      <c r="D7" s="39">
        <v>133</v>
      </c>
      <c r="E7" s="65">
        <f>tab_m12_preexisting_condition_age_sex[[#This Row],[Deaths involving COVID-19]]/$D$6</f>
        <v>0.18549511854951187</v>
      </c>
      <c r="G7" s="127"/>
      <c r="H7" s="98"/>
      <c r="O7" s="91" t="s">
        <v>2733</v>
      </c>
      <c r="P7" s="76">
        <v>717</v>
      </c>
      <c r="Q7"/>
      <c r="R7"/>
      <c r="S7"/>
      <c r="T7"/>
      <c r="U7"/>
      <c r="V7"/>
      <c r="W7"/>
      <c r="X7"/>
      <c r="Y7"/>
      <c r="Z7"/>
      <c r="AA7"/>
      <c r="AB7"/>
      <c r="AC7"/>
      <c r="AD7"/>
      <c r="AE7"/>
      <c r="AF7"/>
      <c r="AG7"/>
      <c r="AH7"/>
      <c r="AI7"/>
      <c r="AJ7"/>
    </row>
    <row r="8" spans="1:36" ht="16.2" customHeight="1" x14ac:dyDescent="0.3">
      <c r="A8" s="99" t="s">
        <v>2750</v>
      </c>
      <c r="B8" s="11" t="s">
        <v>2746</v>
      </c>
      <c r="C8" s="119" t="s">
        <v>2727</v>
      </c>
      <c r="D8" s="39">
        <v>66</v>
      </c>
      <c r="E8" s="65">
        <f>tab_m12_preexisting_condition_age_sex[[#This Row],[Deaths involving COVID-19]]/$D$6</f>
        <v>9.2050209205020925E-2</v>
      </c>
      <c r="G8" s="127"/>
      <c r="H8" s="98"/>
      <c r="O8" s="91" t="s">
        <v>2725</v>
      </c>
      <c r="P8" s="76">
        <v>133</v>
      </c>
      <c r="Q8"/>
      <c r="R8"/>
      <c r="S8"/>
      <c r="T8"/>
      <c r="U8"/>
      <c r="V8"/>
      <c r="W8"/>
      <c r="X8"/>
      <c r="Y8"/>
    </row>
    <row r="9" spans="1:36" ht="16.2" customHeight="1" x14ac:dyDescent="0.3">
      <c r="A9" s="10" t="s">
        <v>2750</v>
      </c>
      <c r="B9" s="11" t="s">
        <v>2746</v>
      </c>
      <c r="C9" s="12" t="s">
        <v>2722</v>
      </c>
      <c r="D9" s="39">
        <v>60</v>
      </c>
      <c r="E9" s="65">
        <f>tab_m12_preexisting_condition_age_sex[[#This Row],[Deaths involving COVID-19]]/$D$6</f>
        <v>8.3682008368200833E-2</v>
      </c>
      <c r="G9" s="127"/>
      <c r="H9" s="98"/>
      <c r="O9" s="91" t="s">
        <v>2734</v>
      </c>
      <c r="P9" s="76">
        <v>45</v>
      </c>
      <c r="Q9"/>
      <c r="R9"/>
      <c r="S9"/>
      <c r="T9"/>
      <c r="U9"/>
      <c r="V9"/>
      <c r="W9"/>
      <c r="X9"/>
      <c r="Y9"/>
    </row>
    <row r="10" spans="1:36" ht="16.2" customHeight="1" x14ac:dyDescent="0.3">
      <c r="A10" s="10" t="s">
        <v>2750</v>
      </c>
      <c r="B10" s="100" t="s">
        <v>2746</v>
      </c>
      <c r="C10" s="119" t="s">
        <v>2728</v>
      </c>
      <c r="D10" s="107">
        <v>51</v>
      </c>
      <c r="E10" s="110">
        <f>tab_m12_preexisting_condition_age_sex[[#This Row],[Deaths involving COVID-19]]/$D$6</f>
        <v>7.1129707112970716E-2</v>
      </c>
      <c r="G10" s="127"/>
      <c r="H10" s="98"/>
      <c r="O10" s="91" t="s">
        <v>2728</v>
      </c>
      <c r="P10" s="76">
        <v>51</v>
      </c>
      <c r="Q10"/>
      <c r="R10"/>
      <c r="S10"/>
      <c r="T10"/>
      <c r="U10"/>
      <c r="V10"/>
      <c r="W10"/>
      <c r="X10"/>
      <c r="Y10"/>
    </row>
    <row r="11" spans="1:36" ht="16.2" customHeight="1" x14ac:dyDescent="0.3">
      <c r="A11" s="10" t="s">
        <v>2750</v>
      </c>
      <c r="B11" s="11" t="s">
        <v>2746</v>
      </c>
      <c r="C11" s="12" t="s">
        <v>2734</v>
      </c>
      <c r="D11" s="38">
        <v>45</v>
      </c>
      <c r="E11" s="65">
        <f>tab_m12_preexisting_condition_age_sex[[#This Row],[Deaths involving COVID-19]]/$D$6</f>
        <v>6.2761506276150625E-2</v>
      </c>
      <c r="G11" s="127"/>
      <c r="H11" s="98"/>
      <c r="O11" s="91" t="s">
        <v>2722</v>
      </c>
      <c r="P11" s="76">
        <v>60</v>
      </c>
      <c r="Q11"/>
      <c r="R11"/>
      <c r="S11"/>
      <c r="T11"/>
      <c r="U11"/>
      <c r="V11"/>
      <c r="W11"/>
      <c r="X11"/>
      <c r="Y11"/>
    </row>
    <row r="12" spans="1:36" ht="16.2" customHeight="1" x14ac:dyDescent="0.3">
      <c r="A12" s="10" t="s">
        <v>2750</v>
      </c>
      <c r="B12" s="100" t="s">
        <v>2746</v>
      </c>
      <c r="C12" s="118" t="s">
        <v>2843</v>
      </c>
      <c r="D12" s="107">
        <v>89</v>
      </c>
      <c r="E12" s="110">
        <f>tab_m12_preexisting_condition_age_sex[[#This Row],[Deaths involving COVID-19]]/$D$6</f>
        <v>0.12412831241283125</v>
      </c>
      <c r="G12" s="127"/>
      <c r="H12" s="98"/>
      <c r="O12" s="91" t="s">
        <v>2843</v>
      </c>
      <c r="P12" s="76">
        <v>89</v>
      </c>
      <c r="Q12"/>
      <c r="R12"/>
      <c r="S12"/>
      <c r="T12"/>
      <c r="U12"/>
      <c r="V12"/>
      <c r="W12"/>
      <c r="X12"/>
      <c r="Y12"/>
    </row>
    <row r="13" spans="1:36" ht="16.2" customHeight="1" x14ac:dyDescent="0.3">
      <c r="A13" s="99" t="s">
        <v>2750</v>
      </c>
      <c r="B13" s="11" t="s">
        <v>2745</v>
      </c>
      <c r="C13" s="119" t="s">
        <v>2733</v>
      </c>
      <c r="D13" s="38">
        <v>6432</v>
      </c>
      <c r="E13" s="65">
        <f>tab_m12_preexisting_condition_age_sex[[#This Row],[Deaths involving COVID-19]]/tab_m12_preexisting_condition_age_sex[[#This Row],[Deaths involving COVID-19]]</f>
        <v>1</v>
      </c>
      <c r="H13" s="98"/>
      <c r="O13" s="91" t="s">
        <v>2727</v>
      </c>
      <c r="P13" s="76">
        <v>66</v>
      </c>
      <c r="Q13"/>
      <c r="R13"/>
      <c r="S13"/>
      <c r="T13"/>
      <c r="U13"/>
      <c r="V13"/>
      <c r="W13"/>
      <c r="X13"/>
      <c r="Y13"/>
    </row>
    <row r="14" spans="1:36" ht="16.2" customHeight="1" x14ac:dyDescent="0.3">
      <c r="A14" s="10" t="s">
        <v>2750</v>
      </c>
      <c r="B14" s="11" t="s">
        <v>2745</v>
      </c>
      <c r="C14" s="12" t="s">
        <v>2721</v>
      </c>
      <c r="D14" s="38">
        <v>2038</v>
      </c>
      <c r="E14" s="65">
        <f>tab_m12_preexisting_condition_age_sex[[#This Row],[Deaths involving COVID-19]]/$D$13</f>
        <v>0.31685323383084579</v>
      </c>
      <c r="G14" s="127"/>
      <c r="H14" s="98"/>
      <c r="O14" s="90" t="s">
        <v>2745</v>
      </c>
      <c r="P14" s="76">
        <v>11107</v>
      </c>
      <c r="Q14"/>
      <c r="R14"/>
      <c r="S14"/>
      <c r="T14"/>
      <c r="U14"/>
      <c r="V14"/>
      <c r="W14"/>
      <c r="X14"/>
      <c r="Y14"/>
    </row>
    <row r="15" spans="1:36" ht="16.2" customHeight="1" x14ac:dyDescent="0.3">
      <c r="A15" s="10" t="s">
        <v>2750</v>
      </c>
      <c r="B15" s="11" t="s">
        <v>2745</v>
      </c>
      <c r="C15" s="12" t="s">
        <v>2725</v>
      </c>
      <c r="D15" s="38">
        <v>834</v>
      </c>
      <c r="E15" s="65">
        <f>tab_m12_preexisting_condition_age_sex[[#This Row],[Deaths involving COVID-19]]/$D$13</f>
        <v>0.12966417910447761</v>
      </c>
      <c r="G15" s="127"/>
      <c r="H15" s="98"/>
      <c r="O15" s="91" t="s">
        <v>2733</v>
      </c>
      <c r="P15" s="76">
        <v>6432</v>
      </c>
      <c r="Q15"/>
      <c r="R15"/>
      <c r="S15"/>
      <c r="T15"/>
      <c r="U15"/>
      <c r="V15"/>
      <c r="W15"/>
      <c r="X15"/>
      <c r="Y15"/>
    </row>
    <row r="16" spans="1:36" ht="16.2" customHeight="1" x14ac:dyDescent="0.3">
      <c r="A16" s="10" t="s">
        <v>2750</v>
      </c>
      <c r="B16" s="100" t="s">
        <v>2745</v>
      </c>
      <c r="C16" s="119" t="s">
        <v>2722</v>
      </c>
      <c r="D16" s="107">
        <v>553</v>
      </c>
      <c r="E16" s="65">
        <f>tab_m12_preexisting_condition_age_sex[[#This Row],[Deaths involving COVID-19]]/$D$13</f>
        <v>8.5976368159203981E-2</v>
      </c>
      <c r="G16" s="127"/>
      <c r="H16" s="98"/>
      <c r="O16" s="91" t="s">
        <v>2723</v>
      </c>
      <c r="P16" s="76">
        <v>424</v>
      </c>
      <c r="Q16"/>
      <c r="R16"/>
      <c r="S16"/>
      <c r="T16"/>
      <c r="U16"/>
      <c r="V16"/>
      <c r="W16"/>
      <c r="X16"/>
      <c r="Y16"/>
    </row>
    <row r="17" spans="1:25" ht="16.2" customHeight="1" x14ac:dyDescent="0.3">
      <c r="A17" s="10" t="s">
        <v>2750</v>
      </c>
      <c r="B17" s="11" t="s">
        <v>2745</v>
      </c>
      <c r="C17" s="12" t="s">
        <v>2728</v>
      </c>
      <c r="D17" s="39">
        <v>456</v>
      </c>
      <c r="E17" s="65">
        <f>tab_m12_preexisting_condition_age_sex[[#This Row],[Deaths involving COVID-19]]/$D$13</f>
        <v>7.0895522388059698E-2</v>
      </c>
      <c r="G17" s="127"/>
      <c r="H17" s="98"/>
      <c r="O17" s="91" t="s">
        <v>2725</v>
      </c>
      <c r="P17" s="76">
        <v>834</v>
      </c>
      <c r="Q17"/>
      <c r="R17"/>
      <c r="S17"/>
      <c r="T17"/>
      <c r="U17"/>
      <c r="V17"/>
      <c r="W17"/>
      <c r="X17"/>
      <c r="Y17"/>
    </row>
    <row r="18" spans="1:25" ht="16.2" customHeight="1" x14ac:dyDescent="0.3">
      <c r="A18" s="10" t="s">
        <v>2750</v>
      </c>
      <c r="B18" s="11" t="s">
        <v>2745</v>
      </c>
      <c r="C18" s="12" t="s">
        <v>2723</v>
      </c>
      <c r="D18" s="39">
        <v>424</v>
      </c>
      <c r="E18" s="65">
        <f>tab_m12_preexisting_condition_age_sex[[#This Row],[Deaths involving COVID-19]]/$D$13</f>
        <v>6.5920398009950254E-2</v>
      </c>
      <c r="G18" s="127"/>
      <c r="H18" s="98"/>
      <c r="O18" s="91" t="s">
        <v>2721</v>
      </c>
      <c r="P18" s="76">
        <v>2038</v>
      </c>
      <c r="Q18"/>
      <c r="R18"/>
      <c r="S18"/>
      <c r="T18"/>
      <c r="U18"/>
      <c r="V18"/>
      <c r="W18"/>
      <c r="X18"/>
      <c r="Y18"/>
    </row>
    <row r="19" spans="1:25" ht="16.2" customHeight="1" x14ac:dyDescent="0.3">
      <c r="A19" s="99" t="s">
        <v>2750</v>
      </c>
      <c r="B19" s="100" t="s">
        <v>2745</v>
      </c>
      <c r="C19" s="119" t="s">
        <v>2732</v>
      </c>
      <c r="D19" s="107">
        <v>370</v>
      </c>
      <c r="E19" s="65">
        <f>tab_m12_preexisting_condition_age_sex[[#This Row],[Deaths involving COVID-19]]/$D$13</f>
        <v>5.7524875621890549E-2</v>
      </c>
      <c r="G19" s="127"/>
      <c r="H19" s="98"/>
      <c r="O19" s="91" t="s">
        <v>2728</v>
      </c>
      <c r="P19" s="76">
        <v>456</v>
      </c>
      <c r="Q19"/>
    </row>
    <row r="20" spans="1:25" ht="16.2" customHeight="1" x14ac:dyDescent="0.3">
      <c r="A20" s="99" t="s">
        <v>2750</v>
      </c>
      <c r="B20" s="11" t="s">
        <v>2735</v>
      </c>
      <c r="C20" s="119" t="s">
        <v>2733</v>
      </c>
      <c r="D20" s="39">
        <v>7149</v>
      </c>
      <c r="E20" s="65">
        <f>tab_m12_preexisting_condition_age_sex[[#This Row],[Deaths involving COVID-19]]/tab_m12_preexisting_condition_age_sex[[#This Row],[Deaths involving COVID-19]]</f>
        <v>1</v>
      </c>
      <c r="H20" s="98"/>
      <c r="O20" s="91" t="s">
        <v>2722</v>
      </c>
      <c r="P20" s="76">
        <v>553</v>
      </c>
      <c r="Q20"/>
    </row>
    <row r="21" spans="1:25" ht="16.2" customHeight="1" x14ac:dyDescent="0.3">
      <c r="A21" s="10" t="s">
        <v>2750</v>
      </c>
      <c r="B21" s="100" t="s">
        <v>2735</v>
      </c>
      <c r="C21" s="119" t="s">
        <v>2721</v>
      </c>
      <c r="D21" s="107">
        <v>2041</v>
      </c>
      <c r="E21" s="65">
        <f>tab_m12_preexisting_condition_age_sex[[#This Row],[Deaths involving COVID-19]]/$D$20</f>
        <v>0.28549447475171352</v>
      </c>
      <c r="G21" s="127"/>
      <c r="H21" s="98"/>
      <c r="O21" s="91" t="s">
        <v>2843</v>
      </c>
      <c r="P21" s="76">
        <v>370</v>
      </c>
      <c r="Q21"/>
    </row>
    <row r="22" spans="1:25" ht="16.2" customHeight="1" x14ac:dyDescent="0.3">
      <c r="A22" s="10" t="s">
        <v>2750</v>
      </c>
      <c r="B22" s="100" t="s">
        <v>2735</v>
      </c>
      <c r="C22" s="119" t="s">
        <v>2725</v>
      </c>
      <c r="D22" s="107">
        <v>967</v>
      </c>
      <c r="E22" s="65">
        <f>tab_m12_preexisting_condition_age_sex[[#This Row],[Deaths involving COVID-19]]/$D$20</f>
        <v>0.13526367324101274</v>
      </c>
      <c r="G22" s="127"/>
      <c r="H22" s="98"/>
      <c r="O22" s="77" t="s">
        <v>2749</v>
      </c>
      <c r="P22" s="76">
        <v>12929</v>
      </c>
    </row>
    <row r="23" spans="1:25" ht="16.2" customHeight="1" x14ac:dyDescent="0.3">
      <c r="A23" s="10" t="s">
        <v>2750</v>
      </c>
      <c r="B23" s="11" t="s">
        <v>2735</v>
      </c>
      <c r="C23" s="12" t="s">
        <v>2722</v>
      </c>
      <c r="D23" s="38">
        <v>613</v>
      </c>
      <c r="E23" s="65">
        <f>tab_m12_preexisting_condition_age_sex[[#This Row],[Deaths involving COVID-19]]/$D$20</f>
        <v>8.5746258217932581E-2</v>
      </c>
      <c r="G23" s="127"/>
      <c r="H23" s="98"/>
      <c r="O23" s="90" t="s">
        <v>2746</v>
      </c>
      <c r="P23" s="76">
        <v>1861</v>
      </c>
    </row>
    <row r="24" spans="1:25" ht="16.2" customHeight="1" x14ac:dyDescent="0.3">
      <c r="A24" s="10" t="s">
        <v>2750</v>
      </c>
      <c r="B24" s="11" t="s">
        <v>2735</v>
      </c>
      <c r="C24" s="12" t="s">
        <v>2728</v>
      </c>
      <c r="D24" s="38">
        <v>507</v>
      </c>
      <c r="E24" s="65">
        <f>tab_m12_preexisting_condition_age_sex[[#This Row],[Deaths involving COVID-19]]/$D$20</f>
        <v>7.0919009651699533E-2</v>
      </c>
      <c r="G24" s="127"/>
      <c r="H24" s="98"/>
      <c r="O24" s="91" t="s">
        <v>2733</v>
      </c>
      <c r="P24" s="76">
        <v>1137</v>
      </c>
    </row>
    <row r="25" spans="1:25" ht="16.2" customHeight="1" x14ac:dyDescent="0.3">
      <c r="A25" s="99" t="s">
        <v>2750</v>
      </c>
      <c r="B25" s="11" t="s">
        <v>2735</v>
      </c>
      <c r="C25" s="119" t="s">
        <v>2723</v>
      </c>
      <c r="D25" s="39">
        <v>443</v>
      </c>
      <c r="E25" s="65">
        <f>tab_m12_preexisting_condition_age_sex[[#This Row],[Deaths involving COVID-19]]/$D$20</f>
        <v>6.1966708630577703E-2</v>
      </c>
      <c r="G25" s="127"/>
      <c r="H25" s="98"/>
      <c r="O25" s="91" t="s">
        <v>2725</v>
      </c>
      <c r="P25" s="76">
        <v>107</v>
      </c>
    </row>
    <row r="26" spans="1:25" ht="16.2" customHeight="1" x14ac:dyDescent="0.3">
      <c r="A26" s="10" t="s">
        <v>2750</v>
      </c>
      <c r="B26" s="11" t="s">
        <v>2735</v>
      </c>
      <c r="C26" s="119" t="s">
        <v>2732</v>
      </c>
      <c r="D26" s="38">
        <v>459</v>
      </c>
      <c r="E26" s="65">
        <f>tab_m12_preexisting_condition_age_sex[[#This Row],[Deaths involving COVID-19]]/$D$20</f>
        <v>6.4204783885858166E-2</v>
      </c>
      <c r="G26" s="127"/>
      <c r="H26" s="98"/>
      <c r="O26" s="91" t="s">
        <v>2734</v>
      </c>
      <c r="P26" s="76">
        <v>100</v>
      </c>
    </row>
    <row r="27" spans="1:25" ht="16.2" customHeight="1" x14ac:dyDescent="0.3">
      <c r="A27" s="99" t="s">
        <v>2749</v>
      </c>
      <c r="B27" s="11" t="s">
        <v>2746</v>
      </c>
      <c r="C27" s="119" t="s">
        <v>2733</v>
      </c>
      <c r="D27" s="38">
        <v>1137</v>
      </c>
      <c r="E27" s="65">
        <f>tab_m12_preexisting_condition_age_sex[[#This Row],[Deaths involving COVID-19]]/tab_m12_preexisting_condition_age_sex[[#This Row],[Deaths involving COVID-19]]</f>
        <v>1</v>
      </c>
      <c r="H27" s="98"/>
      <c r="O27" s="91" t="s">
        <v>2728</v>
      </c>
      <c r="P27" s="76">
        <v>70</v>
      </c>
    </row>
    <row r="28" spans="1:25" ht="16.2" customHeight="1" x14ac:dyDescent="0.3">
      <c r="A28" s="99" t="s">
        <v>2749</v>
      </c>
      <c r="B28" s="100" t="s">
        <v>2746</v>
      </c>
      <c r="C28" s="119" t="s">
        <v>2727</v>
      </c>
      <c r="D28" s="107">
        <v>141</v>
      </c>
      <c r="E28" s="65">
        <f>tab_m12_preexisting_condition_age_sex[[#This Row],[Deaths involving COVID-19]]/$D$27</f>
        <v>0.12401055408970976</v>
      </c>
      <c r="G28" s="127"/>
      <c r="H28" s="98"/>
      <c r="O28" s="91" t="s">
        <v>2722</v>
      </c>
      <c r="P28" s="76">
        <v>124</v>
      </c>
    </row>
    <row r="29" spans="1:25" ht="16.2" customHeight="1" x14ac:dyDescent="0.3">
      <c r="A29" s="10" t="s">
        <v>2749</v>
      </c>
      <c r="B29" s="100" t="s">
        <v>2746</v>
      </c>
      <c r="C29" s="119" t="s">
        <v>2722</v>
      </c>
      <c r="D29" s="107">
        <v>124</v>
      </c>
      <c r="E29" s="65">
        <f>tab_m12_preexisting_condition_age_sex[[#This Row],[Deaths involving COVID-19]]/$D$27</f>
        <v>0.1090589270008795</v>
      </c>
      <c r="G29" s="127"/>
      <c r="H29" s="98"/>
      <c r="O29" s="91" t="s">
        <v>2843</v>
      </c>
      <c r="P29" s="76">
        <v>182</v>
      </c>
    </row>
    <row r="30" spans="1:25" ht="16.2" customHeight="1" x14ac:dyDescent="0.3">
      <c r="A30" s="10" t="s">
        <v>2749</v>
      </c>
      <c r="B30" s="11" t="s">
        <v>2746</v>
      </c>
      <c r="C30" s="12" t="s">
        <v>2725</v>
      </c>
      <c r="D30" s="39">
        <v>107</v>
      </c>
      <c r="E30" s="65">
        <f>tab_m12_preexisting_condition_age_sex[[#This Row],[Deaths involving COVID-19]]/$D$27</f>
        <v>9.4107299912049247E-2</v>
      </c>
      <c r="G30" s="127"/>
      <c r="H30" s="98"/>
      <c r="O30" s="91" t="s">
        <v>2727</v>
      </c>
      <c r="P30" s="76">
        <v>141</v>
      </c>
    </row>
    <row r="31" spans="1:25" ht="16.2" customHeight="1" x14ac:dyDescent="0.3">
      <c r="A31" s="10" t="s">
        <v>2749</v>
      </c>
      <c r="B31" s="11" t="s">
        <v>2746</v>
      </c>
      <c r="C31" s="119" t="s">
        <v>2734</v>
      </c>
      <c r="D31" s="38">
        <v>100</v>
      </c>
      <c r="E31" s="65">
        <f>tab_m12_preexisting_condition_age_sex[[#This Row],[Deaths involving COVID-19]]/$D$27</f>
        <v>8.7950747581354446E-2</v>
      </c>
      <c r="G31" s="127"/>
      <c r="H31" s="98"/>
      <c r="O31" s="90" t="s">
        <v>2745</v>
      </c>
      <c r="P31" s="76">
        <v>11068</v>
      </c>
    </row>
    <row r="32" spans="1:25" ht="16.2" customHeight="1" x14ac:dyDescent="0.3">
      <c r="A32" s="10" t="s">
        <v>2749</v>
      </c>
      <c r="B32" s="11" t="s">
        <v>2746</v>
      </c>
      <c r="C32" s="12" t="s">
        <v>2728</v>
      </c>
      <c r="D32" s="38">
        <v>70</v>
      </c>
      <c r="E32" s="65">
        <f>tab_m12_preexisting_condition_age_sex[[#This Row],[Deaths involving COVID-19]]/$D$27</f>
        <v>6.156552330694811E-2</v>
      </c>
      <c r="G32" s="127"/>
      <c r="H32" s="98"/>
      <c r="O32" s="91" t="s">
        <v>2733</v>
      </c>
      <c r="P32" s="76">
        <v>6544</v>
      </c>
    </row>
    <row r="33" spans="1:16" ht="16.2" customHeight="1" x14ac:dyDescent="0.3">
      <c r="A33" s="10" t="s">
        <v>2749</v>
      </c>
      <c r="B33" s="11" t="s">
        <v>2746</v>
      </c>
      <c r="C33" s="12" t="s">
        <v>2843</v>
      </c>
      <c r="D33" s="39">
        <v>182</v>
      </c>
      <c r="E33" s="65">
        <f>tab_m12_preexisting_condition_age_sex[[#This Row],[Deaths involving COVID-19]]/$D$27</f>
        <v>0.16007036059806509</v>
      </c>
      <c r="G33" s="127"/>
      <c r="H33" s="98"/>
      <c r="O33" s="91" t="s">
        <v>2723</v>
      </c>
      <c r="P33" s="76">
        <v>465</v>
      </c>
    </row>
    <row r="34" spans="1:16" ht="16.2" customHeight="1" x14ac:dyDescent="0.3">
      <c r="A34" s="99" t="s">
        <v>2749</v>
      </c>
      <c r="B34" s="100" t="s">
        <v>2745</v>
      </c>
      <c r="C34" s="119" t="s">
        <v>2733</v>
      </c>
      <c r="D34" s="107">
        <v>6544</v>
      </c>
      <c r="E34" s="110">
        <f>tab_m12_preexisting_condition_age_sex[[#This Row],[Deaths involving COVID-19]]/tab_m12_preexisting_condition_age_sex[[#This Row],[Deaths involving COVID-19]]</f>
        <v>1</v>
      </c>
      <c r="H34" s="98"/>
      <c r="O34" s="91" t="s">
        <v>2725</v>
      </c>
      <c r="P34" s="76">
        <v>685</v>
      </c>
    </row>
    <row r="35" spans="1:16" ht="16.2" customHeight="1" x14ac:dyDescent="0.3">
      <c r="A35" s="8" t="s">
        <v>2749</v>
      </c>
      <c r="B35" s="11" t="s">
        <v>2745</v>
      </c>
      <c r="C35" s="119" t="s">
        <v>2721</v>
      </c>
      <c r="D35" s="38">
        <v>1304</v>
      </c>
      <c r="E35" s="110">
        <f>tab_m12_preexisting_condition_age_sex[[#This Row],[Deaths involving COVID-19]]/$D$34</f>
        <v>0.19926650366748166</v>
      </c>
      <c r="G35" s="127"/>
      <c r="H35" s="98"/>
      <c r="O35" s="91" t="s">
        <v>2721</v>
      </c>
      <c r="P35" s="76">
        <v>1304</v>
      </c>
    </row>
    <row r="36" spans="1:16" ht="16.2" customHeight="1" x14ac:dyDescent="0.3">
      <c r="A36" s="8" t="s">
        <v>2749</v>
      </c>
      <c r="B36" s="11" t="s">
        <v>2745</v>
      </c>
      <c r="C36" s="12" t="s">
        <v>2722</v>
      </c>
      <c r="D36" s="38">
        <v>1264</v>
      </c>
      <c r="E36" s="110">
        <f>tab_m12_preexisting_condition_age_sex[[#This Row],[Deaths involving COVID-19]]/$D$34</f>
        <v>0.19315403422982885</v>
      </c>
      <c r="G36" s="127"/>
      <c r="H36" s="98"/>
      <c r="O36" s="91" t="s">
        <v>2728</v>
      </c>
      <c r="P36" s="76">
        <v>432</v>
      </c>
    </row>
    <row r="37" spans="1:16" ht="16.2" customHeight="1" x14ac:dyDescent="0.3">
      <c r="A37" s="8" t="s">
        <v>2749</v>
      </c>
      <c r="B37" s="100" t="s">
        <v>2745</v>
      </c>
      <c r="C37" s="119" t="s">
        <v>2725</v>
      </c>
      <c r="D37" s="107">
        <v>685</v>
      </c>
      <c r="E37" s="110">
        <f>tab_m12_preexisting_condition_age_sex[[#This Row],[Deaths involving COVID-19]]/$D$34</f>
        <v>0.1046760391198044</v>
      </c>
      <c r="G37" s="127"/>
      <c r="H37" s="98"/>
      <c r="O37" s="91" t="s">
        <v>2722</v>
      </c>
      <c r="P37" s="76">
        <v>1264</v>
      </c>
    </row>
    <row r="38" spans="1:16" ht="16.2" customHeight="1" x14ac:dyDescent="0.3">
      <c r="A38" s="8" t="s">
        <v>2749</v>
      </c>
      <c r="B38" s="100" t="s">
        <v>2745</v>
      </c>
      <c r="C38" s="119" t="s">
        <v>2723</v>
      </c>
      <c r="D38" s="107">
        <v>465</v>
      </c>
      <c r="E38" s="110">
        <f>tab_m12_preexisting_condition_age_sex[[#This Row],[Deaths involving COVID-19]]/$D$34</f>
        <v>7.1057457212713934E-2</v>
      </c>
      <c r="G38" s="127"/>
      <c r="H38" s="98"/>
      <c r="O38" s="91" t="s">
        <v>2843</v>
      </c>
      <c r="P38" s="76">
        <v>374</v>
      </c>
    </row>
    <row r="39" spans="1:16" ht="16.2" customHeight="1" x14ac:dyDescent="0.3">
      <c r="A39" s="10" t="s">
        <v>2749</v>
      </c>
      <c r="B39" s="11" t="s">
        <v>2745</v>
      </c>
      <c r="C39" s="12" t="s">
        <v>2728</v>
      </c>
      <c r="D39" s="39">
        <v>432</v>
      </c>
      <c r="E39" s="110">
        <f>tab_m12_preexisting_condition_age_sex[[#This Row],[Deaths involving COVID-19]]/$D$34</f>
        <v>6.6014669926650366E-2</v>
      </c>
      <c r="G39" s="127"/>
      <c r="H39" s="98"/>
      <c r="O39" s="77" t="s">
        <v>2742</v>
      </c>
      <c r="P39" s="76">
        <v>25197</v>
      </c>
    </row>
    <row r="40" spans="1:16" ht="16.2" customHeight="1" x14ac:dyDescent="0.3">
      <c r="A40" s="99" t="s">
        <v>2749</v>
      </c>
      <c r="B40" s="100" t="s">
        <v>2745</v>
      </c>
      <c r="C40" s="119" t="s">
        <v>2732</v>
      </c>
      <c r="D40" s="107">
        <v>374</v>
      </c>
      <c r="E40" s="110">
        <f>tab_m12_preexisting_condition_age_sex[[#This Row],[Deaths involving COVID-19]]/$D$34</f>
        <v>5.7151589242053789E-2</v>
      </c>
      <c r="G40" s="127"/>
      <c r="H40" s="98"/>
      <c r="O40"/>
      <c r="P40"/>
    </row>
    <row r="41" spans="1:16" ht="16.2" customHeight="1" x14ac:dyDescent="0.3">
      <c r="A41" s="99" t="s">
        <v>2749</v>
      </c>
      <c r="B41" s="100" t="s">
        <v>2735</v>
      </c>
      <c r="C41" s="119" t="s">
        <v>2733</v>
      </c>
      <c r="D41" s="107">
        <v>7681</v>
      </c>
      <c r="E41" s="110">
        <f>tab_m12_preexisting_condition_age_sex[[#This Row],[Deaths involving COVID-19]]/tab_m12_preexisting_condition_age_sex[[#This Row],[Deaths involving COVID-19]]</f>
        <v>1</v>
      </c>
      <c r="H41" s="98"/>
      <c r="O41"/>
      <c r="P41"/>
    </row>
    <row r="42" spans="1:16" ht="16.2" customHeight="1" x14ac:dyDescent="0.3">
      <c r="A42" s="8" t="s">
        <v>2749</v>
      </c>
      <c r="B42" s="11" t="s">
        <v>2735</v>
      </c>
      <c r="C42" s="12" t="s">
        <v>2722</v>
      </c>
      <c r="D42" s="40">
        <v>1388</v>
      </c>
      <c r="E42" s="110">
        <f>tab_m12_preexisting_condition_age_sex[[#This Row],[Deaths involving COVID-19]]/$D$41</f>
        <v>0.1807056372868116</v>
      </c>
      <c r="G42" s="127"/>
      <c r="H42" s="98"/>
      <c r="O42"/>
      <c r="P42"/>
    </row>
    <row r="43" spans="1:16" ht="16.2" customHeight="1" x14ac:dyDescent="0.3">
      <c r="A43" s="8" t="s">
        <v>2749</v>
      </c>
      <c r="B43" s="100" t="s">
        <v>2735</v>
      </c>
      <c r="C43" s="118" t="s">
        <v>2721</v>
      </c>
      <c r="D43" s="107">
        <v>1308</v>
      </c>
      <c r="E43" s="110">
        <f>tab_m12_preexisting_condition_age_sex[[#This Row],[Deaths involving COVID-19]]/$D$41</f>
        <v>0.17029032678036715</v>
      </c>
      <c r="G43" s="127"/>
      <c r="H43" s="98"/>
      <c r="O43"/>
      <c r="P43"/>
    </row>
    <row r="44" spans="1:16" ht="16.2" customHeight="1" x14ac:dyDescent="0.3">
      <c r="A44" s="8" t="s">
        <v>2749</v>
      </c>
      <c r="B44" s="11" t="s">
        <v>2735</v>
      </c>
      <c r="C44" s="12" t="s">
        <v>2725</v>
      </c>
      <c r="D44" s="39">
        <v>792</v>
      </c>
      <c r="E44" s="110">
        <f>tab_m12_preexisting_condition_age_sex[[#This Row],[Deaths involving COVID-19]]/$D$41</f>
        <v>0.10311157401380029</v>
      </c>
      <c r="G44" s="127"/>
      <c r="H44" s="98"/>
      <c r="O44"/>
      <c r="P44"/>
    </row>
    <row r="45" spans="1:16" ht="16.2" customHeight="1" x14ac:dyDescent="0.3">
      <c r="A45" s="99" t="s">
        <v>2749</v>
      </c>
      <c r="B45" s="11" t="s">
        <v>2735</v>
      </c>
      <c r="C45" s="119" t="s">
        <v>2723</v>
      </c>
      <c r="D45" s="39">
        <v>516</v>
      </c>
      <c r="E45" s="110">
        <f>tab_m12_preexisting_condition_age_sex[[#This Row],[Deaths involving COVID-19]]/$D$41</f>
        <v>6.717875276656686E-2</v>
      </c>
      <c r="G45" s="127"/>
      <c r="H45" s="98"/>
      <c r="O45"/>
      <c r="P45"/>
    </row>
    <row r="46" spans="1:16" ht="16.2" customHeight="1" x14ac:dyDescent="0.3">
      <c r="A46" s="8" t="s">
        <v>2749</v>
      </c>
      <c r="B46" s="11" t="s">
        <v>2735</v>
      </c>
      <c r="C46" s="12" t="s">
        <v>2728</v>
      </c>
      <c r="D46" s="39">
        <v>502</v>
      </c>
      <c r="E46" s="110">
        <f>tab_m12_preexisting_condition_age_sex[[#This Row],[Deaths involving COVID-19]]/$D$41</f>
        <v>6.5356073427939074E-2</v>
      </c>
      <c r="G46" s="127"/>
      <c r="H46" s="98"/>
      <c r="O46"/>
      <c r="P46"/>
    </row>
    <row r="47" spans="1:16" ht="16.2" customHeight="1" x14ac:dyDescent="0.3">
      <c r="A47" s="8" t="s">
        <v>2749</v>
      </c>
      <c r="B47" s="11" t="s">
        <v>2735</v>
      </c>
      <c r="C47" s="12" t="s">
        <v>2732</v>
      </c>
      <c r="D47" s="39">
        <v>556</v>
      </c>
      <c r="E47" s="110">
        <f>tab_m12_preexisting_condition_age_sex[[#This Row],[Deaths involving COVID-19]]/$D$41</f>
        <v>7.2386408019789086E-2</v>
      </c>
      <c r="G47" s="127"/>
      <c r="H47" s="98"/>
      <c r="O47"/>
      <c r="P47"/>
    </row>
    <row r="48" spans="1:16" x14ac:dyDescent="0.3">
      <c r="A48" s="99" t="s">
        <v>2748</v>
      </c>
      <c r="B48" s="100" t="s">
        <v>2746</v>
      </c>
      <c r="C48" s="119" t="s">
        <v>2733</v>
      </c>
      <c r="D48" s="107">
        <v>1854</v>
      </c>
      <c r="E48" s="110">
        <v>2.71</v>
      </c>
      <c r="H48" s="98"/>
      <c r="O48"/>
      <c r="P48"/>
    </row>
    <row r="49" spans="1:16" x14ac:dyDescent="0.3">
      <c r="A49" s="99" t="s">
        <v>2748</v>
      </c>
      <c r="B49" s="11" t="s">
        <v>2746</v>
      </c>
      <c r="C49" s="119" t="s">
        <v>2725</v>
      </c>
      <c r="D49" s="39">
        <v>240</v>
      </c>
      <c r="E49" s="110">
        <f>tab_m12_preexisting_condition_age_sex[[#This Row],[Deaths involving COVID-19]]/$D$48</f>
        <v>0.12944983818770225</v>
      </c>
      <c r="G49" s="127"/>
      <c r="H49" s="98"/>
      <c r="O49"/>
      <c r="P49"/>
    </row>
    <row r="50" spans="1:16" x14ac:dyDescent="0.3">
      <c r="A50" s="8" t="s">
        <v>2748</v>
      </c>
      <c r="B50" s="100" t="s">
        <v>2746</v>
      </c>
      <c r="C50" s="119" t="s">
        <v>2727</v>
      </c>
      <c r="D50" s="107">
        <v>207</v>
      </c>
      <c r="E50" s="110">
        <f>tab_m12_preexisting_condition_age_sex[[#This Row],[Deaths involving COVID-19]]/$D$48</f>
        <v>0.11165048543689321</v>
      </c>
      <c r="G50" s="127"/>
      <c r="H50" s="98"/>
      <c r="O50"/>
      <c r="P50"/>
    </row>
    <row r="51" spans="1:16" x14ac:dyDescent="0.3">
      <c r="A51" s="8" t="s">
        <v>2748</v>
      </c>
      <c r="B51" s="11" t="s">
        <v>2746</v>
      </c>
      <c r="C51" s="43" t="s">
        <v>2722</v>
      </c>
      <c r="D51" s="38">
        <v>184</v>
      </c>
      <c r="E51" s="110">
        <f>tab_m12_preexisting_condition_age_sex[[#This Row],[Deaths involving COVID-19]]/$D$48</f>
        <v>9.9244875943905075E-2</v>
      </c>
      <c r="G51" s="127"/>
      <c r="H51" s="98"/>
      <c r="O51"/>
      <c r="P51"/>
    </row>
    <row r="52" spans="1:16" x14ac:dyDescent="0.3">
      <c r="A52" s="8" t="s">
        <v>2748</v>
      </c>
      <c r="B52" s="11" t="s">
        <v>2746</v>
      </c>
      <c r="C52" s="43" t="s">
        <v>2734</v>
      </c>
      <c r="D52" s="38">
        <v>145</v>
      </c>
      <c r="E52" s="110">
        <f>tab_m12_preexisting_condition_age_sex[[#This Row],[Deaths involving COVID-19]]/$D$48</f>
        <v>7.8209277238403457E-2</v>
      </c>
      <c r="G52" s="127"/>
      <c r="H52" s="98"/>
      <c r="O52"/>
      <c r="P52"/>
    </row>
    <row r="53" spans="1:16" x14ac:dyDescent="0.3">
      <c r="A53" s="8" t="s">
        <v>2748</v>
      </c>
      <c r="B53" s="11" t="s">
        <v>2746</v>
      </c>
      <c r="C53" s="43" t="s">
        <v>2728</v>
      </c>
      <c r="D53" s="38">
        <v>121</v>
      </c>
      <c r="E53" s="110">
        <f>tab_m12_preexisting_condition_age_sex[[#This Row],[Deaths involving COVID-19]]/$D$48</f>
        <v>6.5264293419633232E-2</v>
      </c>
      <c r="G53" s="127"/>
      <c r="H53" s="98"/>
      <c r="O53"/>
      <c r="P53"/>
    </row>
    <row r="54" spans="1:16" x14ac:dyDescent="0.3">
      <c r="A54" s="8" t="s">
        <v>2748</v>
      </c>
      <c r="B54" s="11" t="s">
        <v>2746</v>
      </c>
      <c r="C54" s="43" t="s">
        <v>2732</v>
      </c>
      <c r="D54" s="38">
        <v>271</v>
      </c>
      <c r="E54" s="110">
        <f>tab_m12_preexisting_condition_age_sex[[#This Row],[Deaths involving COVID-19]]/$D$48</f>
        <v>0.14617044228694714</v>
      </c>
      <c r="G54" s="127"/>
      <c r="H54" s="98"/>
      <c r="O54"/>
      <c r="P54"/>
    </row>
    <row r="55" spans="1:16" x14ac:dyDescent="0.3">
      <c r="A55" s="99" t="s">
        <v>2748</v>
      </c>
      <c r="B55" s="11" t="s">
        <v>2745</v>
      </c>
      <c r="C55" s="43" t="s">
        <v>2733</v>
      </c>
      <c r="D55" s="39">
        <v>12976</v>
      </c>
      <c r="E55" s="65">
        <f>tab_m12_preexisting_condition_age_sex[[#This Row],[Deaths involving COVID-19]]/tab_m12_preexisting_condition_age_sex[[#This Row],[Deaths involving COVID-19]]</f>
        <v>1</v>
      </c>
      <c r="H55" s="98"/>
      <c r="O55"/>
      <c r="P55"/>
    </row>
    <row r="56" spans="1:16" x14ac:dyDescent="0.3">
      <c r="A56" s="8" t="s">
        <v>2748</v>
      </c>
      <c r="B56" s="100" t="s">
        <v>2745</v>
      </c>
      <c r="C56" s="43" t="s">
        <v>2721</v>
      </c>
      <c r="D56" s="107">
        <v>3342</v>
      </c>
      <c r="E56" s="65">
        <f>tab_m12_preexisting_condition_age_sex[[#This Row],[Deaths involving COVID-19]]/$D$55</f>
        <v>0.25755240443896427</v>
      </c>
      <c r="G56" s="127"/>
      <c r="H56" s="98"/>
      <c r="O56"/>
      <c r="P56"/>
    </row>
    <row r="57" spans="1:16" x14ac:dyDescent="0.3">
      <c r="A57" s="8" t="s">
        <v>2748</v>
      </c>
      <c r="B57" s="11" t="s">
        <v>2745</v>
      </c>
      <c r="C57" s="43" t="s">
        <v>2722</v>
      </c>
      <c r="D57" s="40">
        <v>1817</v>
      </c>
      <c r="E57" s="65">
        <f>tab_m12_preexisting_condition_age_sex[[#This Row],[Deaths involving COVID-19]]/$D$55</f>
        <v>0.14002774352651048</v>
      </c>
      <c r="G57" s="127"/>
      <c r="H57" s="98"/>
      <c r="O57"/>
      <c r="P57"/>
    </row>
    <row r="58" spans="1:16" x14ac:dyDescent="0.3">
      <c r="A58" s="8" t="s">
        <v>2748</v>
      </c>
      <c r="B58" s="11" t="s">
        <v>2745</v>
      </c>
      <c r="C58" s="43" t="s">
        <v>2725</v>
      </c>
      <c r="D58" s="39">
        <v>1519</v>
      </c>
      <c r="E58" s="65">
        <f>tab_m12_preexisting_condition_age_sex[[#This Row],[Deaths involving COVID-19]]/$D$55</f>
        <v>0.11706226880394574</v>
      </c>
      <c r="G58" s="127"/>
      <c r="H58" s="98"/>
      <c r="O58"/>
      <c r="P58"/>
    </row>
    <row r="59" spans="1:16" x14ac:dyDescent="0.3">
      <c r="A59" s="8" t="s">
        <v>2748</v>
      </c>
      <c r="B59" s="100" t="s">
        <v>2745</v>
      </c>
      <c r="C59" s="43" t="s">
        <v>2723</v>
      </c>
      <c r="D59" s="107">
        <v>889</v>
      </c>
      <c r="E59" s="65">
        <f>tab_m12_preexisting_condition_age_sex[[#This Row],[Deaths involving COVID-19]]/$D$55</f>
        <v>6.8511097410604196E-2</v>
      </c>
      <c r="G59" s="127"/>
      <c r="H59" s="98"/>
      <c r="O59"/>
      <c r="P59"/>
    </row>
    <row r="60" spans="1:16" x14ac:dyDescent="0.3">
      <c r="A60" s="8" t="s">
        <v>2748</v>
      </c>
      <c r="B60" s="11" t="s">
        <v>2745</v>
      </c>
      <c r="C60" s="43" t="s">
        <v>2728</v>
      </c>
      <c r="D60" s="39">
        <v>888</v>
      </c>
      <c r="E60" s="65">
        <f>tab_m12_preexisting_condition_age_sex[[#This Row],[Deaths involving COVID-19]]/$D$55</f>
        <v>6.8434032059186189E-2</v>
      </c>
      <c r="G60" s="127"/>
      <c r="H60" s="98"/>
      <c r="O60"/>
      <c r="P60"/>
    </row>
    <row r="61" spans="1:16" x14ac:dyDescent="0.3">
      <c r="A61" s="99" t="s">
        <v>2748</v>
      </c>
      <c r="B61" s="11" t="s">
        <v>2745</v>
      </c>
      <c r="C61" s="43" t="s">
        <v>2732</v>
      </c>
      <c r="D61" s="38">
        <v>744</v>
      </c>
      <c r="E61" s="65">
        <f>tab_m12_preexisting_condition_age_sex[[#This Row],[Deaths involving COVID-19]]/$D$55</f>
        <v>5.7336621454993832E-2</v>
      </c>
      <c r="G61" s="127"/>
      <c r="H61" s="98"/>
      <c r="O61"/>
      <c r="P61"/>
    </row>
    <row r="62" spans="1:16" x14ac:dyDescent="0.3">
      <c r="A62" s="99" t="s">
        <v>2748</v>
      </c>
      <c r="B62" s="11" t="s">
        <v>2735</v>
      </c>
      <c r="C62" s="43" t="s">
        <v>2733</v>
      </c>
      <c r="D62" s="38">
        <v>14831</v>
      </c>
      <c r="E62" s="65">
        <f>tab_m12_preexisting_condition_age_sex[[#This Row],[Deaths involving COVID-19]]/tab_m12_preexisting_condition_age_sex[[#This Row],[Deaths involving COVID-19]]</f>
        <v>1</v>
      </c>
      <c r="H62" s="98"/>
      <c r="O62"/>
      <c r="P62"/>
    </row>
    <row r="63" spans="1:16" x14ac:dyDescent="0.3">
      <c r="A63" s="99" t="s">
        <v>2748</v>
      </c>
      <c r="B63" s="100" t="s">
        <v>2735</v>
      </c>
      <c r="C63" s="43" t="s">
        <v>2721</v>
      </c>
      <c r="D63" s="107">
        <v>3349</v>
      </c>
      <c r="E63" s="65">
        <f>tab_m12_preexisting_condition_age_sex[[#This Row],[Deaths involving COVID-19]]/$D$62</f>
        <v>0.22581080169914369</v>
      </c>
      <c r="G63" s="127"/>
      <c r="H63" s="98"/>
      <c r="O63"/>
      <c r="P63"/>
    </row>
    <row r="64" spans="1:16" x14ac:dyDescent="0.3">
      <c r="A64" s="99" t="s">
        <v>2748</v>
      </c>
      <c r="B64" s="100" t="s">
        <v>2735</v>
      </c>
      <c r="C64" s="43" t="s">
        <v>2722</v>
      </c>
      <c r="D64" s="107">
        <v>2001</v>
      </c>
      <c r="E64" s="65">
        <f>tab_m12_preexisting_condition_age_sex[[#This Row],[Deaths involving COVID-19]]/$D$62</f>
        <v>0.13492009979097835</v>
      </c>
      <c r="G64" s="127"/>
      <c r="H64" s="98"/>
      <c r="O64"/>
      <c r="P64"/>
    </row>
    <row r="65" spans="1:16" x14ac:dyDescent="0.3">
      <c r="A65" s="99" t="s">
        <v>2748</v>
      </c>
      <c r="B65" s="100" t="s">
        <v>2735</v>
      </c>
      <c r="C65" s="43" t="s">
        <v>2725</v>
      </c>
      <c r="D65" s="107">
        <v>1759</v>
      </c>
      <c r="E65" s="65">
        <f>tab_m12_preexisting_condition_age_sex[[#This Row],[Deaths involving COVID-19]]/$D$62</f>
        <v>0.11860292630301396</v>
      </c>
      <c r="G65" s="127"/>
      <c r="H65" s="98"/>
      <c r="O65"/>
      <c r="P65"/>
    </row>
    <row r="66" spans="1:16" x14ac:dyDescent="0.3">
      <c r="A66" s="99" t="s">
        <v>2748</v>
      </c>
      <c r="B66" s="11" t="s">
        <v>2735</v>
      </c>
      <c r="C66" s="43" t="s">
        <v>2728</v>
      </c>
      <c r="D66" s="38">
        <v>1009</v>
      </c>
      <c r="E66" s="65">
        <f>tab_m12_preexisting_condition_age_sex[[#This Row],[Deaths involving COVID-19]]/$D$62</f>
        <v>6.8033173757669749E-2</v>
      </c>
      <c r="G66" s="127"/>
      <c r="H66" s="98"/>
      <c r="O66"/>
      <c r="P66"/>
    </row>
    <row r="67" spans="1:16" x14ac:dyDescent="0.3">
      <c r="A67" s="8" t="s">
        <v>2748</v>
      </c>
      <c r="B67" s="11" t="s">
        <v>2735</v>
      </c>
      <c r="C67" s="43" t="s">
        <v>2723</v>
      </c>
      <c r="D67" s="39">
        <v>959</v>
      </c>
      <c r="E67" s="65">
        <f>tab_m12_preexisting_condition_age_sex[[#This Row],[Deaths involving COVID-19]]/$D$62</f>
        <v>6.466185692131346E-2</v>
      </c>
      <c r="G67" s="127"/>
      <c r="H67" s="98"/>
      <c r="O67"/>
      <c r="P67"/>
    </row>
    <row r="68" spans="1:16" x14ac:dyDescent="0.3">
      <c r="A68" s="8" t="s">
        <v>2748</v>
      </c>
      <c r="B68" s="11" t="s">
        <v>2735</v>
      </c>
      <c r="C68" s="43" t="s">
        <v>2732</v>
      </c>
      <c r="D68" s="39">
        <v>1015</v>
      </c>
      <c r="E68" s="65">
        <f>tab_m12_preexisting_condition_age_sex[[#This Row],[Deaths involving COVID-19]]/$D$62</f>
        <v>6.8437731778032501E-2</v>
      </c>
      <c r="G68" s="127"/>
      <c r="H68" s="98"/>
      <c r="O68"/>
      <c r="P68"/>
    </row>
    <row r="69" spans="1:16" x14ac:dyDescent="0.3">
      <c r="O69"/>
      <c r="P69"/>
    </row>
    <row r="70" spans="1:16" x14ac:dyDescent="0.3">
      <c r="O70"/>
      <c r="P70"/>
    </row>
    <row r="71" spans="1:16" x14ac:dyDescent="0.3">
      <c r="O71"/>
      <c r="P71"/>
    </row>
    <row r="72" spans="1:16" x14ac:dyDescent="0.3">
      <c r="O72"/>
      <c r="P72"/>
    </row>
    <row r="73" spans="1:16" x14ac:dyDescent="0.3">
      <c r="O73"/>
      <c r="P73"/>
    </row>
    <row r="74" spans="1:16" x14ac:dyDescent="0.3">
      <c r="O74"/>
      <c r="P74"/>
    </row>
    <row r="75" spans="1:16" x14ac:dyDescent="0.3">
      <c r="O75"/>
      <c r="P75"/>
    </row>
    <row r="76" spans="1:16" x14ac:dyDescent="0.3">
      <c r="O76"/>
      <c r="P76"/>
    </row>
    <row r="77" spans="1:16" x14ac:dyDescent="0.3">
      <c r="O77"/>
      <c r="P77"/>
    </row>
    <row r="78" spans="1:16" x14ac:dyDescent="0.3">
      <c r="O78"/>
      <c r="P78"/>
    </row>
    <row r="79" spans="1:16" x14ac:dyDescent="0.3">
      <c r="O79"/>
      <c r="P79"/>
    </row>
    <row r="80" spans="1:16" x14ac:dyDescent="0.3">
      <c r="O80"/>
      <c r="P80"/>
    </row>
  </sheetData>
  <hyperlinks>
    <hyperlink ref="A4" location="Contents!A1" display="Back to table of contents"/>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heetViews>
  <sheetFormatPr defaultColWidth="8.6640625" defaultRowHeight="15" x14ac:dyDescent="0.25"/>
  <cols>
    <col min="1" max="1" width="28.6640625" style="5" customWidth="1"/>
    <col min="2" max="2" width="87.44140625" style="5" bestFit="1" customWidth="1"/>
    <col min="3" max="3" width="10.44140625" style="5" customWidth="1"/>
    <col min="4" max="16384" width="8.6640625" style="5"/>
  </cols>
  <sheetData>
    <row r="1" spans="1:2" s="4" customFormat="1" ht="15.6" x14ac:dyDescent="0.3">
      <c r="A1" s="3" t="s">
        <v>3</v>
      </c>
    </row>
    <row r="2" spans="1:2" s="4" customFormat="1" x14ac:dyDescent="0.25">
      <c r="A2" s="5" t="s">
        <v>13</v>
      </c>
    </row>
    <row r="3" spans="1:2" s="4" customFormat="1" x14ac:dyDescent="0.25">
      <c r="A3" s="5" t="s">
        <v>17</v>
      </c>
    </row>
    <row r="4" spans="1:2" s="4" customFormat="1" ht="25.2" customHeight="1" x14ac:dyDescent="0.3">
      <c r="A4" s="15" t="s">
        <v>15</v>
      </c>
      <c r="B4" s="15" t="s">
        <v>4</v>
      </c>
    </row>
    <row r="5" spans="1:2" ht="31.2" customHeight="1" x14ac:dyDescent="0.25">
      <c r="A5" s="29" t="s">
        <v>5</v>
      </c>
      <c r="B5" s="30" t="s">
        <v>5</v>
      </c>
    </row>
    <row r="6" spans="1:2" ht="31.2" customHeight="1" x14ac:dyDescent="0.25">
      <c r="A6" s="31">
        <v>1</v>
      </c>
      <c r="B6" s="30" t="s">
        <v>2829</v>
      </c>
    </row>
    <row r="7" spans="1:2" ht="31.2" customHeight="1" x14ac:dyDescent="0.25">
      <c r="A7" s="31">
        <v>2</v>
      </c>
      <c r="B7" s="30" t="s">
        <v>2830</v>
      </c>
    </row>
    <row r="8" spans="1:2" ht="31.2" customHeight="1" x14ac:dyDescent="0.25">
      <c r="A8" s="31">
        <v>3</v>
      </c>
      <c r="B8" s="30" t="s">
        <v>2831</v>
      </c>
    </row>
    <row r="9" spans="1:2" ht="31.2" customHeight="1" x14ac:dyDescent="0.25">
      <c r="A9" s="31">
        <v>4</v>
      </c>
      <c r="B9" s="32" t="s">
        <v>2832</v>
      </c>
    </row>
    <row r="10" spans="1:2" ht="31.2" customHeight="1" x14ac:dyDescent="0.25">
      <c r="A10" s="31">
        <v>5</v>
      </c>
      <c r="B10" s="32" t="s">
        <v>2833</v>
      </c>
    </row>
    <row r="11" spans="1:2" ht="31.2" customHeight="1" x14ac:dyDescent="0.25">
      <c r="A11" s="31">
        <v>6</v>
      </c>
      <c r="B11" s="32" t="s">
        <v>2834</v>
      </c>
    </row>
    <row r="12" spans="1:2" ht="31.2" customHeight="1" x14ac:dyDescent="0.25">
      <c r="A12" s="31">
        <v>7</v>
      </c>
      <c r="B12" s="32" t="s">
        <v>2835</v>
      </c>
    </row>
    <row r="13" spans="1:2" ht="31.2" customHeight="1" x14ac:dyDescent="0.25">
      <c r="A13" s="31">
        <v>8</v>
      </c>
      <c r="B13" s="32" t="s">
        <v>2836</v>
      </c>
    </row>
    <row r="14" spans="1:2" ht="31.2" customHeight="1" x14ac:dyDescent="0.25">
      <c r="A14" s="31">
        <v>9</v>
      </c>
      <c r="B14" s="32" t="s">
        <v>2837</v>
      </c>
    </row>
    <row r="15" spans="1:2" ht="31.2" customHeight="1" x14ac:dyDescent="0.25">
      <c r="A15" s="31">
        <v>10</v>
      </c>
      <c r="B15" s="32" t="s">
        <v>2838</v>
      </c>
    </row>
    <row r="16" spans="1:2" ht="31.2" customHeight="1" x14ac:dyDescent="0.25">
      <c r="A16" s="31">
        <v>11</v>
      </c>
      <c r="B16" s="32" t="s">
        <v>2839</v>
      </c>
    </row>
    <row r="17" spans="1:2" ht="31.2" customHeight="1" x14ac:dyDescent="0.25">
      <c r="A17" s="31">
        <v>12</v>
      </c>
      <c r="B17" s="32" t="s">
        <v>2840</v>
      </c>
    </row>
  </sheetData>
  <hyperlinks>
    <hyperlink ref="A5" location="Notes!A1" display="Notes"/>
    <hyperlink ref="A6" location="'1'!A1" display="'1'!A1"/>
    <hyperlink ref="A7" location="'2'!A1" display="'2'!A1"/>
    <hyperlink ref="A8" location="'3'!A1" display="'3'!A1"/>
    <hyperlink ref="A9" location="'4'!A1" display="'4'!A1"/>
    <hyperlink ref="A10" location="'5'!A1" display="'5'!A1"/>
    <hyperlink ref="A11" location="'6'!A1" display="'6'!A1"/>
    <hyperlink ref="A12" location="'7'!A1" display="'7'!A1"/>
    <hyperlink ref="A13" location="'8'!A1" display="'8'!A1"/>
    <hyperlink ref="A14" location="'9'!A1" display="'9'!A1"/>
    <hyperlink ref="A15" location="'10'!A1" display="'10'!A1"/>
    <hyperlink ref="A16" location="'8'!A1" display="'8'!A1"/>
    <hyperlink ref="A17" location="'9'!A1" display="'9'!A1"/>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heetViews>
  <sheetFormatPr defaultColWidth="8.6640625" defaultRowHeight="15" x14ac:dyDescent="0.25"/>
  <cols>
    <col min="1" max="1" width="16.44140625" style="20" customWidth="1"/>
    <col min="2" max="2" width="93.5546875" style="20" bestFit="1" customWidth="1"/>
    <col min="3" max="3" width="19.44140625" style="20" bestFit="1" customWidth="1"/>
    <col min="4" max="4" width="28.5546875" style="5" customWidth="1"/>
    <col min="5" max="16384" width="8.6640625" style="20"/>
  </cols>
  <sheetData>
    <row r="1" spans="1:4" ht="21" x14ac:dyDescent="0.4">
      <c r="A1" s="18" t="s">
        <v>5</v>
      </c>
      <c r="B1" s="19"/>
      <c r="C1" s="19"/>
    </row>
    <row r="2" spans="1:4" ht="17.399999999999999" x14ac:dyDescent="0.3">
      <c r="A2" s="21" t="s">
        <v>11</v>
      </c>
      <c r="B2" s="19"/>
      <c r="C2" s="19"/>
    </row>
    <row r="3" spans="1:4" ht="17.399999999999999" x14ac:dyDescent="0.3">
      <c r="A3" s="21" t="s">
        <v>17</v>
      </c>
      <c r="B3" s="19"/>
      <c r="C3" s="19"/>
    </row>
    <row r="4" spans="1:4" x14ac:dyDescent="0.25">
      <c r="A4" s="22" t="s">
        <v>20</v>
      </c>
      <c r="B4" s="19"/>
      <c r="C4" s="19"/>
    </row>
    <row r="5" spans="1:4" s="21" customFormat="1" ht="25.2" customHeight="1" x14ac:dyDescent="0.3">
      <c r="A5" s="15" t="s">
        <v>6</v>
      </c>
      <c r="B5" s="15" t="s">
        <v>7</v>
      </c>
      <c r="C5" s="15" t="s">
        <v>18</v>
      </c>
      <c r="D5" s="23" t="s">
        <v>24</v>
      </c>
    </row>
    <row r="6" spans="1:4" ht="60" x14ac:dyDescent="0.25">
      <c r="A6" s="4" t="s">
        <v>12</v>
      </c>
      <c r="B6" s="24" t="s">
        <v>2763</v>
      </c>
      <c r="C6" s="4" t="s">
        <v>19</v>
      </c>
    </row>
    <row r="7" spans="1:4" ht="45" x14ac:dyDescent="0.25">
      <c r="A7" s="25" t="s">
        <v>23</v>
      </c>
      <c r="B7" s="28" t="s">
        <v>2764</v>
      </c>
      <c r="C7" s="25" t="s">
        <v>19</v>
      </c>
      <c r="D7" s="27"/>
    </row>
    <row r="8" spans="1:4" ht="45" x14ac:dyDescent="0.25">
      <c r="A8" s="25" t="s">
        <v>25</v>
      </c>
      <c r="B8" s="26" t="s">
        <v>2764</v>
      </c>
      <c r="C8" s="25" t="s">
        <v>19</v>
      </c>
      <c r="D8" s="27"/>
    </row>
    <row r="9" spans="1:4" ht="90" x14ac:dyDescent="0.25">
      <c r="A9" s="25" t="s">
        <v>26</v>
      </c>
      <c r="B9" s="26" t="s">
        <v>2765</v>
      </c>
      <c r="C9" s="4" t="s">
        <v>19</v>
      </c>
      <c r="D9" s="27"/>
    </row>
    <row r="10" spans="1:4" ht="60" x14ac:dyDescent="0.25">
      <c r="A10" s="25" t="s">
        <v>28</v>
      </c>
      <c r="B10" s="28" t="s">
        <v>2766</v>
      </c>
      <c r="C10" s="25" t="s">
        <v>19</v>
      </c>
      <c r="D10" s="27"/>
    </row>
    <row r="11" spans="1:4" x14ac:dyDescent="0.25">
      <c r="A11" s="25" t="s">
        <v>29</v>
      </c>
      <c r="B11" s="28" t="s">
        <v>2767</v>
      </c>
      <c r="C11" s="25" t="s">
        <v>19</v>
      </c>
      <c r="D11" s="27"/>
    </row>
    <row r="12" spans="1:4" ht="45" x14ac:dyDescent="0.25">
      <c r="A12" s="25" t="s">
        <v>30</v>
      </c>
      <c r="B12" s="28" t="s">
        <v>2828</v>
      </c>
      <c r="C12" s="4" t="s">
        <v>19</v>
      </c>
      <c r="D12" s="27"/>
    </row>
    <row r="13" spans="1:4" ht="45" x14ac:dyDescent="0.25">
      <c r="A13" s="25" t="s">
        <v>31</v>
      </c>
      <c r="B13" s="26" t="s">
        <v>27</v>
      </c>
      <c r="C13" s="25" t="s">
        <v>19</v>
      </c>
      <c r="D13" s="27"/>
    </row>
    <row r="14" spans="1:4" ht="60" x14ac:dyDescent="0.25">
      <c r="A14" s="5" t="s">
        <v>39</v>
      </c>
      <c r="B14" s="28" t="s">
        <v>2771</v>
      </c>
      <c r="C14" s="5" t="s">
        <v>2770</v>
      </c>
      <c r="D14" s="27"/>
    </row>
    <row r="15" spans="1:4" ht="75" x14ac:dyDescent="0.25">
      <c r="A15" s="5" t="s">
        <v>2774</v>
      </c>
      <c r="B15" s="28" t="s">
        <v>2769</v>
      </c>
      <c r="C15" s="5" t="s">
        <v>2768</v>
      </c>
    </row>
    <row r="16" spans="1:4" ht="60" x14ac:dyDescent="0.25">
      <c r="A16" s="5" t="s">
        <v>2775</v>
      </c>
      <c r="B16" s="28" t="s">
        <v>2846</v>
      </c>
      <c r="C16" s="5" t="s">
        <v>2773</v>
      </c>
      <c r="D16" s="27" t="s">
        <v>2772</v>
      </c>
    </row>
    <row r="17" spans="1:4" x14ac:dyDescent="0.25">
      <c r="A17" s="5" t="s">
        <v>38</v>
      </c>
      <c r="B17" s="28" t="s">
        <v>2776</v>
      </c>
      <c r="C17" s="5" t="s">
        <v>19</v>
      </c>
    </row>
    <row r="18" spans="1:4" ht="30" x14ac:dyDescent="0.25">
      <c r="A18" s="25" t="s">
        <v>2777</v>
      </c>
      <c r="B18" s="28" t="s">
        <v>2785</v>
      </c>
      <c r="C18" s="5" t="s">
        <v>2786</v>
      </c>
    </row>
    <row r="19" spans="1:4" ht="105" x14ac:dyDescent="0.25">
      <c r="A19" s="5" t="s">
        <v>2778</v>
      </c>
      <c r="B19" s="28" t="s">
        <v>2787</v>
      </c>
      <c r="C19" s="5" t="s">
        <v>2786</v>
      </c>
      <c r="D19" s="27" t="s">
        <v>2788</v>
      </c>
    </row>
    <row r="20" spans="1:4" ht="120" x14ac:dyDescent="0.25">
      <c r="A20" s="5" t="s">
        <v>2779</v>
      </c>
      <c r="B20" s="97" t="s">
        <v>2789</v>
      </c>
      <c r="C20" s="5" t="s">
        <v>2786</v>
      </c>
      <c r="D20" s="27" t="s">
        <v>2790</v>
      </c>
    </row>
    <row r="21" spans="1:4" ht="30" x14ac:dyDescent="0.25">
      <c r="A21" s="25" t="s">
        <v>2780</v>
      </c>
      <c r="B21" s="28" t="s">
        <v>2792</v>
      </c>
      <c r="C21" s="5" t="s">
        <v>2791</v>
      </c>
    </row>
    <row r="22" spans="1:4" x14ac:dyDescent="0.25">
      <c r="A22" s="5" t="s">
        <v>2781</v>
      </c>
      <c r="B22" s="28" t="s">
        <v>2793</v>
      </c>
      <c r="C22" s="5" t="s">
        <v>2791</v>
      </c>
    </row>
    <row r="23" spans="1:4" ht="45" x14ac:dyDescent="0.25">
      <c r="A23" s="25" t="s">
        <v>2782</v>
      </c>
      <c r="B23" s="28" t="s">
        <v>2794</v>
      </c>
      <c r="C23" s="5" t="s">
        <v>2795</v>
      </c>
    </row>
    <row r="24" spans="1:4" ht="30" x14ac:dyDescent="0.25">
      <c r="A24" s="5" t="s">
        <v>2783</v>
      </c>
      <c r="B24" s="28" t="s">
        <v>2841</v>
      </c>
      <c r="C24" s="5" t="s">
        <v>2795</v>
      </c>
    </row>
    <row r="25" spans="1:4" ht="90" x14ac:dyDescent="0.25">
      <c r="A25" s="5" t="s">
        <v>2784</v>
      </c>
      <c r="B25" s="28" t="s">
        <v>2796</v>
      </c>
      <c r="C25" s="5" t="s">
        <v>2795</v>
      </c>
    </row>
  </sheetData>
  <hyperlinks>
    <hyperlink ref="A4" location="'Table of contents'!A1" display="Back to table of contents"/>
    <hyperlink ref="D16" r:id="rId1"/>
    <hyperlink ref="D19" r:id="rId2"/>
    <hyperlink ref="D20" r:id="rId3"/>
  </hyperlinks>
  <pageMargins left="0.7" right="0.7" top="0.75" bottom="0.75" header="0.3" footer="0.3"/>
  <pageSetup paperSize="9" orientation="portrait"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57"/>
  <sheetViews>
    <sheetView zoomScaleNormal="100" workbookViewId="0"/>
  </sheetViews>
  <sheetFormatPr defaultColWidth="9.33203125" defaultRowHeight="15.6" x14ac:dyDescent="0.3"/>
  <cols>
    <col min="1" max="3" width="16.6640625" style="7" customWidth="1"/>
    <col min="4" max="4" width="31.6640625" style="7" customWidth="1"/>
    <col min="5" max="5" width="16.6640625" style="7" customWidth="1"/>
    <col min="6" max="6" width="16.6640625" style="42" customWidth="1"/>
    <col min="7" max="7" width="16.6640625" style="41" customWidth="1"/>
    <col min="8" max="8" width="16.6640625" style="7" customWidth="1"/>
    <col min="9" max="14" width="9.33203125" style="7"/>
    <col min="15" max="15" width="12.33203125" style="7" hidden="1" customWidth="1"/>
    <col min="16" max="16" width="43.6640625" style="7" hidden="1" customWidth="1"/>
    <col min="17" max="18" width="11.6640625" style="7" hidden="1" customWidth="1"/>
    <col min="19" max="19" width="29.44140625" style="7" hidden="1" customWidth="1"/>
    <col min="20" max="21" width="11.6640625" style="7" hidden="1" customWidth="1"/>
    <col min="22" max="22" width="29.44140625" style="7" hidden="1" customWidth="1"/>
    <col min="23" max="24" width="11.6640625" style="7" hidden="1" customWidth="1"/>
    <col min="25" max="25" width="48.6640625" style="7" hidden="1" customWidth="1"/>
    <col min="26" max="27" width="34.33203125" style="7" hidden="1" customWidth="1"/>
    <col min="28" max="45" width="12" style="7" customWidth="1"/>
    <col min="46" max="46" width="11" style="7" customWidth="1"/>
    <col min="47" max="52" width="12" style="7" customWidth="1"/>
    <col min="53" max="75" width="12" style="7" bestFit="1" customWidth="1"/>
    <col min="76" max="76" width="11" style="7" bestFit="1" customWidth="1"/>
    <col min="77" max="80" width="12" style="7" bestFit="1" customWidth="1"/>
    <col min="81" max="81" width="11" style="7" bestFit="1" customWidth="1"/>
    <col min="82" max="87" width="12" style="7" bestFit="1" customWidth="1"/>
    <col min="88" max="88" width="11.33203125" style="7" bestFit="1" customWidth="1"/>
    <col min="89" max="16384" width="9.33203125" style="7"/>
  </cols>
  <sheetData>
    <row r="1" spans="1:88" s="4" customFormat="1" x14ac:dyDescent="0.3">
      <c r="A1" s="3" t="s">
        <v>2797</v>
      </c>
      <c r="B1" s="3"/>
      <c r="F1" s="36"/>
      <c r="G1" s="13"/>
    </row>
    <row r="2" spans="1:88" s="4" customFormat="1" ht="15" x14ac:dyDescent="0.25">
      <c r="A2" s="5" t="s">
        <v>2844</v>
      </c>
      <c r="B2" s="5"/>
      <c r="F2" s="36"/>
      <c r="G2" s="13"/>
    </row>
    <row r="3" spans="1:88" s="4" customFormat="1" ht="15" x14ac:dyDescent="0.25">
      <c r="A3" s="5" t="s">
        <v>16</v>
      </c>
      <c r="B3" s="5"/>
      <c r="F3" s="36"/>
      <c r="G3" s="13"/>
    </row>
    <row r="4" spans="1:88" s="4" customFormat="1" ht="30" customHeight="1" x14ac:dyDescent="0.3">
      <c r="A4" s="6" t="s">
        <v>20</v>
      </c>
      <c r="B4" s="6"/>
      <c r="F4" s="36"/>
      <c r="G4" s="13"/>
      <c r="O4"/>
      <c r="P4"/>
    </row>
    <row r="5" spans="1:88" ht="95.1" customHeight="1" thickBot="1" x14ac:dyDescent="0.35">
      <c r="A5" s="85" t="s">
        <v>2737</v>
      </c>
      <c r="B5" s="85" t="s">
        <v>2736</v>
      </c>
      <c r="C5" s="86" t="s">
        <v>46</v>
      </c>
      <c r="D5" s="86" t="s">
        <v>47</v>
      </c>
      <c r="E5" s="44" t="s">
        <v>43</v>
      </c>
      <c r="F5" s="88" t="s">
        <v>44</v>
      </c>
      <c r="G5" s="89" t="s">
        <v>45</v>
      </c>
      <c r="H5" s="89" t="s">
        <v>42</v>
      </c>
      <c r="O5" s="75" t="s">
        <v>47</v>
      </c>
      <c r="P5" t="s">
        <v>2714</v>
      </c>
    </row>
    <row r="6" spans="1:88" ht="30" customHeight="1" x14ac:dyDescent="0.3">
      <c r="A6" s="5" t="s">
        <v>90</v>
      </c>
      <c r="B6" s="147">
        <v>2020</v>
      </c>
      <c r="C6" s="5" t="s">
        <v>2750</v>
      </c>
      <c r="D6" s="5" t="s">
        <v>2713</v>
      </c>
      <c r="E6" s="150">
        <v>1075.51158093341</v>
      </c>
      <c r="F6" s="148">
        <v>1113.7447118352</v>
      </c>
      <c r="G6" s="148">
        <v>1037.27845003161</v>
      </c>
      <c r="H6" s="149">
        <v>2793</v>
      </c>
    </row>
    <row r="7" spans="1:88" ht="16.2" customHeight="1" x14ac:dyDescent="0.3">
      <c r="A7" s="5" t="s">
        <v>91</v>
      </c>
      <c r="B7" s="147">
        <v>2020</v>
      </c>
      <c r="C7" s="5" t="s">
        <v>2750</v>
      </c>
      <c r="D7" s="5" t="s">
        <v>2713</v>
      </c>
      <c r="E7" s="151">
        <v>1517.85246895265</v>
      </c>
      <c r="F7" s="148">
        <v>1562.01678318667</v>
      </c>
      <c r="G7" s="148">
        <v>1473.6881547186199</v>
      </c>
      <c r="H7" s="149">
        <v>3835</v>
      </c>
      <c r="O7" s="75" t="s">
        <v>2743</v>
      </c>
      <c r="P7" s="75" t="s">
        <v>2741</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row>
    <row r="8" spans="1:88" ht="16.2" customHeight="1" x14ac:dyDescent="0.3">
      <c r="A8" s="5" t="s">
        <v>93</v>
      </c>
      <c r="B8" s="147">
        <v>2020</v>
      </c>
      <c r="C8" s="5" t="s">
        <v>2750</v>
      </c>
      <c r="D8" s="5" t="s">
        <v>2713</v>
      </c>
      <c r="E8" s="151">
        <v>1112.4821952003799</v>
      </c>
      <c r="F8" s="148">
        <v>1150.93912220571</v>
      </c>
      <c r="G8" s="148">
        <v>1074.0252681950601</v>
      </c>
      <c r="H8" s="149">
        <v>2891</v>
      </c>
      <c r="O8" s="75" t="s">
        <v>2744</v>
      </c>
      <c r="P8" t="s">
        <v>2750</v>
      </c>
      <c r="Q8" t="s">
        <v>2749</v>
      </c>
      <c r="R8" t="s">
        <v>2748</v>
      </c>
      <c r="S8" t="s">
        <v>2742</v>
      </c>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row>
    <row r="9" spans="1:88" ht="16.2" customHeight="1" x14ac:dyDescent="0.3">
      <c r="A9" s="5" t="s">
        <v>94</v>
      </c>
      <c r="B9" s="147">
        <v>2020</v>
      </c>
      <c r="C9" s="5" t="s">
        <v>2750</v>
      </c>
      <c r="D9" s="5" t="s">
        <v>2713</v>
      </c>
      <c r="E9" s="151">
        <v>889.44713923947597</v>
      </c>
      <c r="F9" s="148">
        <v>925.08230614870399</v>
      </c>
      <c r="G9" s="148">
        <v>853.81197233024795</v>
      </c>
      <c r="H9" s="149">
        <v>2227</v>
      </c>
      <c r="O9" s="77">
        <v>2020</v>
      </c>
      <c r="P9" s="76">
        <v>1292.9147417019367</v>
      </c>
      <c r="Q9" s="76">
        <v>1932.9618745012899</v>
      </c>
      <c r="R9" s="76">
        <v>1566.9913978335412</v>
      </c>
      <c r="S9" s="76">
        <v>4792.8680140367678</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row>
    <row r="10" spans="1:88" ht="16.2" customHeight="1" x14ac:dyDescent="0.3">
      <c r="A10" s="5" t="s">
        <v>95</v>
      </c>
      <c r="B10" s="147">
        <v>2020</v>
      </c>
      <c r="C10" s="5" t="s">
        <v>2750</v>
      </c>
      <c r="D10" s="5" t="s">
        <v>2713</v>
      </c>
      <c r="E10" s="151">
        <v>878.03058610674498</v>
      </c>
      <c r="F10" s="148">
        <v>912.99519989373698</v>
      </c>
      <c r="G10" s="148">
        <v>843.06597231975297</v>
      </c>
      <c r="H10" s="149">
        <v>2276</v>
      </c>
      <c r="O10" s="90" t="s">
        <v>90</v>
      </c>
      <c r="P10" s="76">
        <v>47.706814332295203</v>
      </c>
      <c r="Q10" s="76">
        <v>87.532341088925705</v>
      </c>
      <c r="R10" s="76">
        <v>65.339650782017998</v>
      </c>
      <c r="S10" s="76">
        <v>200.57880620323891</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row>
    <row r="11" spans="1:88" ht="16.2" customHeight="1" x14ac:dyDescent="0.3">
      <c r="A11" s="5" t="s">
        <v>96</v>
      </c>
      <c r="B11" s="147">
        <v>2020</v>
      </c>
      <c r="C11" s="5" t="s">
        <v>2750</v>
      </c>
      <c r="D11" s="5" t="s">
        <v>2713</v>
      </c>
      <c r="E11" s="151">
        <v>831.76526671095996</v>
      </c>
      <c r="F11" s="148">
        <v>865.91223587014804</v>
      </c>
      <c r="G11" s="148">
        <v>797.61829755177098</v>
      </c>
      <c r="H11" s="149">
        <v>2157</v>
      </c>
      <c r="O11" s="90" t="s">
        <v>91</v>
      </c>
      <c r="P11" s="76">
        <v>479.66073814723302</v>
      </c>
      <c r="Q11" s="76">
        <v>723.29008012493</v>
      </c>
      <c r="R11" s="76">
        <v>584.93638233340596</v>
      </c>
      <c r="S11" s="76">
        <v>1787.887200605569</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row>
    <row r="12" spans="1:88" ht="16.2" customHeight="1" x14ac:dyDescent="0.3">
      <c r="A12" s="5" t="s">
        <v>97</v>
      </c>
      <c r="B12" s="147">
        <v>2020</v>
      </c>
      <c r="C12" s="5" t="s">
        <v>2750</v>
      </c>
      <c r="D12" s="5" t="s">
        <v>2713</v>
      </c>
      <c r="E12" s="151">
        <v>895.30141464036205</v>
      </c>
      <c r="F12" s="148">
        <v>930.99512015290497</v>
      </c>
      <c r="G12" s="148">
        <v>859.60770912781902</v>
      </c>
      <c r="H12" s="149">
        <v>2254</v>
      </c>
      <c r="O12" s="90" t="s">
        <v>93</v>
      </c>
      <c r="P12" s="76">
        <v>239.355420750034</v>
      </c>
      <c r="Q12" s="76">
        <v>307.803350722</v>
      </c>
      <c r="R12" s="76">
        <v>268.67248326451403</v>
      </c>
      <c r="S12" s="76">
        <v>815.83125473654809</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row>
    <row r="13" spans="1:88" ht="16.2" customHeight="1" x14ac:dyDescent="0.3">
      <c r="A13" s="5" t="s">
        <v>98</v>
      </c>
      <c r="B13" s="147">
        <v>2020</v>
      </c>
      <c r="C13" s="5" t="s">
        <v>2750</v>
      </c>
      <c r="D13" s="5" t="s">
        <v>2713</v>
      </c>
      <c r="E13" s="151">
        <v>988.69783200235702</v>
      </c>
      <c r="F13" s="148">
        <v>1025.40141610756</v>
      </c>
      <c r="G13" s="148">
        <v>951.99424789714999</v>
      </c>
      <c r="H13" s="149">
        <v>2579</v>
      </c>
      <c r="O13" s="90" t="s">
        <v>94</v>
      </c>
      <c r="P13" s="76">
        <v>44.8192487484841</v>
      </c>
      <c r="Q13" s="76">
        <v>49.327153187320498</v>
      </c>
      <c r="R13" s="76">
        <v>46.698492409714</v>
      </c>
      <c r="S13" s="76">
        <v>140.84489434551858</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row>
    <row r="14" spans="1:88" ht="16.2" customHeight="1" x14ac:dyDescent="0.3">
      <c r="A14" s="5" t="s">
        <v>99</v>
      </c>
      <c r="B14" s="147">
        <v>2020</v>
      </c>
      <c r="C14" s="5" t="s">
        <v>2750</v>
      </c>
      <c r="D14" s="5" t="s">
        <v>2713</v>
      </c>
      <c r="E14" s="151">
        <v>1097.8832196507101</v>
      </c>
      <c r="F14" s="148">
        <v>1136.83808996634</v>
      </c>
      <c r="G14" s="148">
        <v>1058.9283493350799</v>
      </c>
      <c r="H14" s="149">
        <v>2774</v>
      </c>
      <c r="O14" s="90" t="s">
        <v>95</v>
      </c>
      <c r="P14" s="76">
        <v>9.0759509038953592</v>
      </c>
      <c r="Q14" s="76">
        <v>7.17026114620153</v>
      </c>
      <c r="R14" s="76">
        <v>8.3989682489677797</v>
      </c>
      <c r="S14" s="76">
        <v>24.64518029906467</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row>
    <row r="15" spans="1:88" ht="16.2" customHeight="1" x14ac:dyDescent="0.3">
      <c r="A15" s="5" t="s">
        <v>100</v>
      </c>
      <c r="B15" s="147">
        <v>2020</v>
      </c>
      <c r="C15" s="5" t="s">
        <v>2750</v>
      </c>
      <c r="D15" s="5" t="s">
        <v>2713</v>
      </c>
      <c r="E15" s="151">
        <v>1157.5385238746501</v>
      </c>
      <c r="F15" s="148">
        <v>1196.8553736891499</v>
      </c>
      <c r="G15" s="148">
        <v>1118.22167406016</v>
      </c>
      <c r="H15" s="149">
        <v>3032</v>
      </c>
      <c r="O15" s="90" t="s">
        <v>96</v>
      </c>
      <c r="P15" s="76">
        <v>4.8990197339515396</v>
      </c>
      <c r="Q15" s="76">
        <v>3.2153100889197099</v>
      </c>
      <c r="R15" s="76">
        <v>4.3265444608950601</v>
      </c>
      <c r="S15" s="76">
        <v>12.440874283766309</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row>
    <row r="16" spans="1:88" ht="16.2" customHeight="1" x14ac:dyDescent="0.3">
      <c r="A16" s="5" t="s">
        <v>101</v>
      </c>
      <c r="B16" s="147">
        <v>2021</v>
      </c>
      <c r="C16" s="5" t="s">
        <v>2750</v>
      </c>
      <c r="D16" s="5" t="s">
        <v>2713</v>
      </c>
      <c r="E16" s="151">
        <v>1274.1944763521601</v>
      </c>
      <c r="F16" s="148">
        <v>1314.9937761196099</v>
      </c>
      <c r="G16" s="148">
        <v>1233.39517658472</v>
      </c>
      <c r="H16" s="149">
        <v>3341</v>
      </c>
      <c r="O16" s="90" t="s">
        <v>97</v>
      </c>
      <c r="P16" s="76">
        <v>6.1781329620489496</v>
      </c>
      <c r="Q16" s="76">
        <v>15.2737657471506</v>
      </c>
      <c r="R16" s="76">
        <v>10.132384585155201</v>
      </c>
      <c r="S16" s="76">
        <v>31.584283294354751</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row>
    <row r="17" spans="1:88" ht="16.2" customHeight="1" x14ac:dyDescent="0.3">
      <c r="A17" s="5" t="s">
        <v>102</v>
      </c>
      <c r="B17" s="147">
        <v>2021</v>
      </c>
      <c r="C17" s="5" t="s">
        <v>2750</v>
      </c>
      <c r="D17" s="5" t="s">
        <v>2713</v>
      </c>
      <c r="E17" s="151">
        <v>1146.4074214550401</v>
      </c>
      <c r="F17" s="148">
        <v>1187.65549452966</v>
      </c>
      <c r="G17" s="148">
        <v>1105.1593483804199</v>
      </c>
      <c r="H17" s="149">
        <v>2716</v>
      </c>
      <c r="O17" s="90" t="s">
        <v>98</v>
      </c>
      <c r="P17" s="76">
        <v>82.045735575876606</v>
      </c>
      <c r="Q17" s="76">
        <v>139.24600022174999</v>
      </c>
      <c r="R17" s="76">
        <v>106.192379060077</v>
      </c>
      <c r="S17" s="76">
        <v>327.48411485770362</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row>
    <row r="18" spans="1:88" ht="16.2" customHeight="1" x14ac:dyDescent="0.3">
      <c r="A18" s="5" t="s">
        <v>90</v>
      </c>
      <c r="B18" s="147">
        <v>2021</v>
      </c>
      <c r="C18" s="5" t="s">
        <v>2750</v>
      </c>
      <c r="D18" s="5" t="s">
        <v>2713</v>
      </c>
      <c r="E18" s="151">
        <v>932.43753297278397</v>
      </c>
      <c r="F18" s="148">
        <v>968.18248327775802</v>
      </c>
      <c r="G18" s="148">
        <v>896.69258266781105</v>
      </c>
      <c r="H18" s="149">
        <v>2443</v>
      </c>
      <c r="O18" s="90" t="s">
        <v>99</v>
      </c>
      <c r="P18" s="76">
        <v>195.25662839469001</v>
      </c>
      <c r="Q18" s="76">
        <v>319.16485796922001</v>
      </c>
      <c r="R18" s="76">
        <v>247.66902405734501</v>
      </c>
      <c r="S18" s="76">
        <v>762.09051042125509</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row>
    <row r="19" spans="1:88" ht="16.2" customHeight="1" x14ac:dyDescent="0.3">
      <c r="A19" s="5" t="s">
        <v>91</v>
      </c>
      <c r="B19" s="147">
        <v>2021</v>
      </c>
      <c r="C19" s="5" t="s">
        <v>2750</v>
      </c>
      <c r="D19" s="5" t="s">
        <v>2713</v>
      </c>
      <c r="E19" s="151">
        <v>873.48339576387605</v>
      </c>
      <c r="F19" s="148">
        <v>908.68754203139395</v>
      </c>
      <c r="G19" s="148">
        <v>838.27924949635803</v>
      </c>
      <c r="H19" s="149">
        <v>2223</v>
      </c>
      <c r="O19" s="90" t="s">
        <v>100</v>
      </c>
      <c r="P19" s="76">
        <v>183.91705215342799</v>
      </c>
      <c r="Q19" s="76">
        <v>280.938754204872</v>
      </c>
      <c r="R19" s="76">
        <v>224.62508863144899</v>
      </c>
      <c r="S19" s="76">
        <v>689.480894989749</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row>
    <row r="20" spans="1:88" ht="16.2" customHeight="1" x14ac:dyDescent="0.3">
      <c r="A20" s="5" t="s">
        <v>93</v>
      </c>
      <c r="B20" s="147">
        <v>2021</v>
      </c>
      <c r="C20" s="5" t="s">
        <v>2750</v>
      </c>
      <c r="D20" s="5" t="s">
        <v>2713</v>
      </c>
      <c r="E20" s="151">
        <v>883.57970650672496</v>
      </c>
      <c r="F20" s="148">
        <v>918.40888847061103</v>
      </c>
      <c r="G20" s="148">
        <v>848.75052454283798</v>
      </c>
      <c r="H20" s="149">
        <v>2319</v>
      </c>
      <c r="O20" s="77">
        <v>2021</v>
      </c>
      <c r="P20" s="76">
        <v>1053.7236179608494</v>
      </c>
      <c r="Q20" s="76">
        <v>1583.0610453004142</v>
      </c>
      <c r="R20" s="76">
        <v>1280.7630878114237</v>
      </c>
      <c r="S20" s="76">
        <v>3917.5477510726869</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row>
    <row r="21" spans="1:88" ht="16.2" customHeight="1" x14ac:dyDescent="0.3">
      <c r="A21" s="5" t="s">
        <v>94</v>
      </c>
      <c r="B21" s="147">
        <v>2021</v>
      </c>
      <c r="C21" s="5" t="s">
        <v>2750</v>
      </c>
      <c r="D21" s="5" t="s">
        <v>2713</v>
      </c>
      <c r="E21" s="151">
        <v>933.48058884411</v>
      </c>
      <c r="F21" s="148">
        <v>969.71821861970898</v>
      </c>
      <c r="G21" s="148">
        <v>897.24295906851103</v>
      </c>
      <c r="H21" s="149">
        <v>2379</v>
      </c>
      <c r="O21" s="90" t="s">
        <v>101</v>
      </c>
      <c r="P21" s="76">
        <v>333.58985090152299</v>
      </c>
      <c r="Q21" s="76">
        <v>470.78212312124901</v>
      </c>
      <c r="R21" s="76">
        <v>392.28611785828701</v>
      </c>
      <c r="S21" s="76">
        <v>1196.6580918810591</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row>
    <row r="22" spans="1:88" ht="16.2" customHeight="1" x14ac:dyDescent="0.3">
      <c r="A22" s="5" t="s">
        <v>95</v>
      </c>
      <c r="B22" s="147">
        <v>2021</v>
      </c>
      <c r="C22" s="5" t="s">
        <v>2750</v>
      </c>
      <c r="D22" s="5" t="s">
        <v>2713</v>
      </c>
      <c r="E22" s="151">
        <v>963.83045477664496</v>
      </c>
      <c r="F22" s="148">
        <v>999.97151376633497</v>
      </c>
      <c r="G22" s="148">
        <v>927.68939578695495</v>
      </c>
      <c r="H22" s="149">
        <v>2541</v>
      </c>
      <c r="O22" s="90" t="s">
        <v>102</v>
      </c>
      <c r="P22" s="76">
        <v>221.953712884884</v>
      </c>
      <c r="Q22" s="76">
        <v>311.44343748807398</v>
      </c>
      <c r="R22" s="76">
        <v>260.889433946091</v>
      </c>
      <c r="S22" s="76">
        <v>794.28658431904898</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row>
    <row r="23" spans="1:88" ht="16.2" customHeight="1" x14ac:dyDescent="0.3">
      <c r="A23" s="5" t="s">
        <v>96</v>
      </c>
      <c r="B23" s="147">
        <v>2021</v>
      </c>
      <c r="C23" s="5" t="s">
        <v>2750</v>
      </c>
      <c r="D23" s="5" t="s">
        <v>2713</v>
      </c>
      <c r="E23" s="151">
        <v>926.99086800638202</v>
      </c>
      <c r="F23" s="148">
        <v>962.40332329028695</v>
      </c>
      <c r="G23" s="148">
        <v>891.57841272247697</v>
      </c>
      <c r="H23" s="149">
        <v>2448</v>
      </c>
      <c r="O23" s="90" t="s">
        <v>90</v>
      </c>
      <c r="P23" s="76">
        <v>62.674794922945701</v>
      </c>
      <c r="Q23" s="76">
        <v>81.414849664571094</v>
      </c>
      <c r="R23" s="76">
        <v>70.549967831232607</v>
      </c>
      <c r="S23" s="76">
        <v>214.63961241874941</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row>
    <row r="24" spans="1:88" ht="16.2" customHeight="1" x14ac:dyDescent="0.3">
      <c r="A24" s="5" t="s">
        <v>97</v>
      </c>
      <c r="B24" s="147">
        <v>2021</v>
      </c>
      <c r="C24" s="5" t="s">
        <v>2750</v>
      </c>
      <c r="D24" s="5" t="s">
        <v>2713</v>
      </c>
      <c r="E24" s="151">
        <v>1057.44557912953</v>
      </c>
      <c r="F24" s="148">
        <v>1095.73724657453</v>
      </c>
      <c r="G24" s="148">
        <v>1019.15391168453</v>
      </c>
      <c r="H24" s="149">
        <v>2709</v>
      </c>
      <c r="O24" s="90" t="s">
        <v>91</v>
      </c>
      <c r="P24" s="76">
        <v>17.358119008554201</v>
      </c>
      <c r="Q24" s="76">
        <v>24.974507872082601</v>
      </c>
      <c r="R24" s="76">
        <v>20.626934031178799</v>
      </c>
      <c r="S24" s="76">
        <v>62.959560911815601</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row>
    <row r="25" spans="1:88" ht="16.2" customHeight="1" x14ac:dyDescent="0.3">
      <c r="A25" s="5" t="s">
        <v>98</v>
      </c>
      <c r="B25" s="147">
        <v>2021</v>
      </c>
      <c r="C25" s="5" t="s">
        <v>2750</v>
      </c>
      <c r="D25" s="5" t="s">
        <v>2713</v>
      </c>
      <c r="E25" s="151">
        <v>1086.34906684422</v>
      </c>
      <c r="F25" s="148">
        <v>1124.3475147489401</v>
      </c>
      <c r="G25" s="148">
        <v>1048.35061893949</v>
      </c>
      <c r="H25" s="149">
        <v>2887</v>
      </c>
      <c r="O25" s="90" t="s">
        <v>93</v>
      </c>
      <c r="P25" s="76">
        <v>6.3743454750444704</v>
      </c>
      <c r="Q25" s="76">
        <v>5.5924305602970099</v>
      </c>
      <c r="R25" s="76">
        <v>6.0540615625879699</v>
      </c>
      <c r="S25" s="76">
        <v>18.02083759792945</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row>
    <row r="26" spans="1:88" ht="16.2" customHeight="1" x14ac:dyDescent="0.3">
      <c r="A26" s="5" t="s">
        <v>99</v>
      </c>
      <c r="B26" s="147">
        <v>2021</v>
      </c>
      <c r="C26" s="5" t="s">
        <v>2750</v>
      </c>
      <c r="D26" s="5" t="s">
        <v>2713</v>
      </c>
      <c r="E26" s="151">
        <v>1100.4451430721599</v>
      </c>
      <c r="F26" s="148">
        <v>1139.3436856180299</v>
      </c>
      <c r="G26" s="148">
        <v>1061.5466005262899</v>
      </c>
      <c r="H26" s="149">
        <v>2822</v>
      </c>
      <c r="O26" s="90" t="s">
        <v>94</v>
      </c>
      <c r="P26" s="76">
        <v>10.5728019782423</v>
      </c>
      <c r="Q26" s="76">
        <v>20.7799296720552</v>
      </c>
      <c r="R26" s="76">
        <v>14.706490014606899</v>
      </c>
      <c r="S26" s="76">
        <v>46.059221664904399</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row>
    <row r="27" spans="1:88" ht="16.2" customHeight="1" x14ac:dyDescent="0.3">
      <c r="A27" s="5" t="s">
        <v>100</v>
      </c>
      <c r="B27" s="147">
        <v>2021</v>
      </c>
      <c r="C27" s="5" t="s">
        <v>2750</v>
      </c>
      <c r="D27" s="5" t="s">
        <v>2713</v>
      </c>
      <c r="E27" s="151">
        <v>1120.1514749601999</v>
      </c>
      <c r="F27" s="148">
        <v>1158.6108681118301</v>
      </c>
      <c r="G27" s="148">
        <v>1081.69208180858</v>
      </c>
      <c r="H27" s="149">
        <v>2983</v>
      </c>
      <c r="O27" s="90" t="s">
        <v>95</v>
      </c>
      <c r="P27" s="76">
        <v>30.193702756839901</v>
      </c>
      <c r="Q27" s="76">
        <v>65.9987678975329</v>
      </c>
      <c r="R27" s="76">
        <v>45.1559711684299</v>
      </c>
      <c r="S27" s="76">
        <v>141.3484418228027</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row>
    <row r="28" spans="1:88" ht="16.2" customHeight="1" x14ac:dyDescent="0.3">
      <c r="A28" s="5" t="s">
        <v>101</v>
      </c>
      <c r="B28" s="147">
        <v>2022</v>
      </c>
      <c r="C28" s="5" t="s">
        <v>2750</v>
      </c>
      <c r="D28" s="5" t="s">
        <v>2713</v>
      </c>
      <c r="E28" s="151">
        <v>1083.10806221184</v>
      </c>
      <c r="F28" s="148">
        <v>1120.87181827225</v>
      </c>
      <c r="G28" s="148">
        <v>1045.3443061514399</v>
      </c>
      <c r="H28" s="149">
        <v>2879</v>
      </c>
      <c r="O28" s="90" t="s">
        <v>96</v>
      </c>
      <c r="P28" s="76">
        <v>33.756473546215702</v>
      </c>
      <c r="Q28" s="76">
        <v>61.560800583350101</v>
      </c>
      <c r="R28" s="76">
        <v>45.9570827520484</v>
      </c>
      <c r="S28" s="76">
        <v>141.27435688161421</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row>
    <row r="29" spans="1:88" ht="16.2" customHeight="1" x14ac:dyDescent="0.3">
      <c r="A29" s="5" t="s">
        <v>102</v>
      </c>
      <c r="B29" s="147">
        <v>2022</v>
      </c>
      <c r="C29" s="5" t="s">
        <v>2750</v>
      </c>
      <c r="D29" s="5" t="s">
        <v>2713</v>
      </c>
      <c r="E29" s="151">
        <v>992.88588769315299</v>
      </c>
      <c r="F29" s="148">
        <v>1031.2980784332699</v>
      </c>
      <c r="G29" s="148">
        <v>954.47369695304099</v>
      </c>
      <c r="H29" s="149">
        <v>2386</v>
      </c>
      <c r="O29" s="90" t="s">
        <v>97</v>
      </c>
      <c r="P29" s="76">
        <v>99.9437418223214</v>
      </c>
      <c r="Q29" s="76">
        <v>172.66258324719101</v>
      </c>
      <c r="R29" s="76">
        <v>130.95815877218101</v>
      </c>
      <c r="S29" s="76">
        <v>403.56448384169346</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row>
    <row r="30" spans="1:88" ht="16.2" customHeight="1" x14ac:dyDescent="0.3">
      <c r="A30" s="5" t="s">
        <v>90</v>
      </c>
      <c r="B30" s="147">
        <v>2022</v>
      </c>
      <c r="C30" s="5" t="s">
        <v>2750</v>
      </c>
      <c r="D30" s="5" t="s">
        <v>2713</v>
      </c>
      <c r="E30" s="151">
        <v>1033.5296132737501</v>
      </c>
      <c r="F30" s="148">
        <v>1070.2641723474201</v>
      </c>
      <c r="G30" s="148">
        <v>996.79505420009104</v>
      </c>
      <c r="H30" s="149">
        <v>2762</v>
      </c>
      <c r="O30" s="90" t="s">
        <v>98</v>
      </c>
      <c r="P30" s="76">
        <v>96.958170086135695</v>
      </c>
      <c r="Q30" s="76">
        <v>167.41962292387001</v>
      </c>
      <c r="R30" s="76">
        <v>127.665813798302</v>
      </c>
      <c r="S30" s="76">
        <v>392.04360680830769</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row>
    <row r="31" spans="1:88" ht="16.2" customHeight="1" x14ac:dyDescent="0.3">
      <c r="A31" s="5" t="s">
        <v>91</v>
      </c>
      <c r="B31" s="147">
        <v>2022</v>
      </c>
      <c r="C31" s="5" t="s">
        <v>2750</v>
      </c>
      <c r="D31" s="5" t="s">
        <v>2713</v>
      </c>
      <c r="E31" s="151">
        <v>1012.42932662028</v>
      </c>
      <c r="F31" s="148">
        <v>1049.5880738133701</v>
      </c>
      <c r="G31" s="148">
        <v>975.27057942719102</v>
      </c>
      <c r="H31" s="149">
        <v>2619</v>
      </c>
      <c r="O31" s="90" t="s">
        <v>99</v>
      </c>
      <c r="P31" s="76">
        <v>81.386746713729906</v>
      </c>
      <c r="Q31" s="76">
        <v>119.408827274849</v>
      </c>
      <c r="R31" s="76">
        <v>97.819066682829302</v>
      </c>
      <c r="S31" s="76">
        <v>298.61464067140821</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row>
    <row r="32" spans="1:88" ht="16.2" customHeight="1" x14ac:dyDescent="0.3">
      <c r="A32" s="131" t="s">
        <v>93</v>
      </c>
      <c r="B32" s="132">
        <v>2022</v>
      </c>
      <c r="C32" s="133" t="s">
        <v>2750</v>
      </c>
      <c r="D32" s="134" t="s">
        <v>2713</v>
      </c>
      <c r="E32" s="135">
        <v>913.99881851174598</v>
      </c>
      <c r="F32" s="136">
        <v>949.00028420619299</v>
      </c>
      <c r="G32" s="137">
        <v>878.99735281729795</v>
      </c>
      <c r="H32" s="138">
        <v>2440</v>
      </c>
      <c r="O32" s="90" t="s">
        <v>100</v>
      </c>
      <c r="P32" s="76">
        <v>58.961157864413003</v>
      </c>
      <c r="Q32" s="76">
        <v>81.023164995292305</v>
      </c>
      <c r="R32" s="76">
        <v>68.093989393648698</v>
      </c>
      <c r="S32" s="76">
        <v>208.078312253354</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row>
    <row r="33" spans="1:88" ht="16.2" customHeight="1" x14ac:dyDescent="0.3">
      <c r="A33" s="153" t="s">
        <v>112</v>
      </c>
      <c r="B33" s="132" t="s">
        <v>112</v>
      </c>
      <c r="C33" s="133" t="s">
        <v>2750</v>
      </c>
      <c r="D33" s="134" t="s">
        <v>2713</v>
      </c>
      <c r="E33" s="135">
        <v>959.29146263852601</v>
      </c>
      <c r="F33" s="136">
        <v>966.04880600284196</v>
      </c>
      <c r="G33" s="137">
        <v>952.53411927420996</v>
      </c>
      <c r="H33" s="138">
        <v>71715</v>
      </c>
      <c r="O33" s="77">
        <v>2022</v>
      </c>
      <c r="P33" s="76">
        <v>416.88850451712744</v>
      </c>
      <c r="Q33" s="76">
        <v>630.30692127078191</v>
      </c>
      <c r="R33" s="76">
        <v>504.47547596561992</v>
      </c>
      <c r="S33" s="76">
        <v>1551.6709017535291</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row>
    <row r="34" spans="1:88" ht="16.2" customHeight="1" x14ac:dyDescent="0.3">
      <c r="A34" s="5" t="s">
        <v>90</v>
      </c>
      <c r="B34" s="147">
        <v>2020</v>
      </c>
      <c r="C34" s="5" t="s">
        <v>2749</v>
      </c>
      <c r="D34" s="5" t="s">
        <v>2713</v>
      </c>
      <c r="E34" s="151">
        <v>1496.03483144558</v>
      </c>
      <c r="F34" s="148">
        <v>1548.8587973347901</v>
      </c>
      <c r="G34" s="148">
        <v>1443.21086555637</v>
      </c>
      <c r="H34" s="149">
        <v>2856</v>
      </c>
      <c r="O34" s="90" t="s">
        <v>101</v>
      </c>
      <c r="P34" s="76">
        <v>98.712815412014606</v>
      </c>
      <c r="Q34" s="76">
        <v>143.495237418073</v>
      </c>
      <c r="R34" s="76">
        <v>116.44960900638</v>
      </c>
      <c r="S34" s="76">
        <v>358.65766183646758</v>
      </c>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row>
    <row r="35" spans="1:88" ht="16.2" customHeight="1" x14ac:dyDescent="0.3">
      <c r="A35" s="5" t="s">
        <v>91</v>
      </c>
      <c r="B35" s="147">
        <v>2020</v>
      </c>
      <c r="C35" s="5" t="s">
        <v>2749</v>
      </c>
      <c r="D35" s="5" t="s">
        <v>2713</v>
      </c>
      <c r="E35" s="151">
        <v>2123.2874630339302</v>
      </c>
      <c r="F35" s="148">
        <v>2184.7808118289699</v>
      </c>
      <c r="G35" s="148">
        <v>2061.79411423888</v>
      </c>
      <c r="H35" s="149">
        <v>3856</v>
      </c>
      <c r="O35" s="90" t="s">
        <v>102</v>
      </c>
      <c r="P35" s="76">
        <v>66.363691922514207</v>
      </c>
      <c r="Q35" s="76">
        <v>102.835424882288</v>
      </c>
      <c r="R35" s="76">
        <v>82.505390470857705</v>
      </c>
      <c r="S35" s="76">
        <v>251.70450727565992</v>
      </c>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row>
    <row r="36" spans="1:88" ht="16.2" customHeight="1" x14ac:dyDescent="0.3">
      <c r="A36" s="5" t="s">
        <v>93</v>
      </c>
      <c r="B36" s="147">
        <v>2020</v>
      </c>
      <c r="C36" s="5" t="s">
        <v>2749</v>
      </c>
      <c r="D36" s="5" t="s">
        <v>2713</v>
      </c>
      <c r="E36" s="151">
        <v>1521.62126723968</v>
      </c>
      <c r="F36" s="148">
        <v>1574.8178598541899</v>
      </c>
      <c r="G36" s="148">
        <v>1468.4246746251699</v>
      </c>
      <c r="H36" s="149">
        <v>2890</v>
      </c>
      <c r="O36" s="90" t="s">
        <v>90</v>
      </c>
      <c r="P36" s="76">
        <v>121.397561803239</v>
      </c>
      <c r="Q36" s="76">
        <v>187.64589874738601</v>
      </c>
      <c r="R36" s="76">
        <v>147.79339140456599</v>
      </c>
      <c r="S36" s="76">
        <v>456.83685195519104</v>
      </c>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row>
    <row r="37" spans="1:88" ht="16.2" customHeight="1" x14ac:dyDescent="0.3">
      <c r="A37" s="5" t="s">
        <v>94</v>
      </c>
      <c r="B37" s="147">
        <v>2020</v>
      </c>
      <c r="C37" s="5" t="s">
        <v>2749</v>
      </c>
      <c r="D37" s="5" t="s">
        <v>2713</v>
      </c>
      <c r="E37" s="151">
        <v>1180.9444501548901</v>
      </c>
      <c r="F37" s="148">
        <v>1229.3251013859899</v>
      </c>
      <c r="G37" s="148">
        <v>1132.56379892379</v>
      </c>
      <c r="H37" s="149">
        <v>2216</v>
      </c>
      <c r="O37" s="90" t="s">
        <v>91</v>
      </c>
      <c r="P37" s="76">
        <v>95.136400258689306</v>
      </c>
      <c r="Q37" s="76">
        <v>135.99662820863</v>
      </c>
      <c r="R37" s="76">
        <v>111.768362993241</v>
      </c>
      <c r="S37" s="76">
        <v>342.90139146056032</v>
      </c>
      <c r="T37"/>
      <c r="U37"/>
      <c r="V37"/>
      <c r="W37"/>
      <c r="X37"/>
      <c r="Y37"/>
      <c r="Z37"/>
      <c r="AA37"/>
      <c r="AB37"/>
      <c r="AC37"/>
      <c r="AD37"/>
      <c r="AE37"/>
      <c r="AF37"/>
      <c r="AG37"/>
      <c r="AH37"/>
      <c r="AI37"/>
      <c r="AJ37"/>
      <c r="AK37"/>
      <c r="AL37"/>
      <c r="AM37"/>
      <c r="AN37"/>
      <c r="AO37"/>
      <c r="AP37"/>
      <c r="AQ37"/>
      <c r="AR37"/>
      <c r="AS37"/>
      <c r="AT37"/>
      <c r="AU37"/>
      <c r="AV37"/>
      <c r="AW37"/>
      <c r="AX37"/>
      <c r="AY37"/>
      <c r="AZ37"/>
    </row>
    <row r="38" spans="1:88" ht="16.2" customHeight="1" x14ac:dyDescent="0.3">
      <c r="A38" s="5" t="s">
        <v>95</v>
      </c>
      <c r="B38" s="147">
        <v>2020</v>
      </c>
      <c r="C38" s="5" t="s">
        <v>2749</v>
      </c>
      <c r="D38" s="5" t="s">
        <v>2713</v>
      </c>
      <c r="E38" s="151">
        <v>1151.95435156903</v>
      </c>
      <c r="F38" s="148">
        <v>1198.97337191682</v>
      </c>
      <c r="G38" s="148">
        <v>1104.9353312212399</v>
      </c>
      <c r="H38" s="149">
        <v>2225</v>
      </c>
      <c r="O38" s="90" t="s">
        <v>93</v>
      </c>
      <c r="P38" s="76">
        <v>35.278035120670303</v>
      </c>
      <c r="Q38" s="76">
        <v>60.333732014404902</v>
      </c>
      <c r="R38" s="76">
        <v>45.958722090575201</v>
      </c>
      <c r="S38" s="76">
        <v>141.57048922565042</v>
      </c>
      <c r="T38"/>
      <c r="U38"/>
      <c r="V38"/>
      <c r="W38"/>
      <c r="X38"/>
      <c r="Y38"/>
      <c r="Z38"/>
      <c r="AA38"/>
      <c r="AB38"/>
      <c r="AC38"/>
      <c r="AD38"/>
      <c r="AE38"/>
      <c r="AF38"/>
      <c r="AG38"/>
      <c r="AH38"/>
      <c r="AI38"/>
      <c r="AJ38"/>
      <c r="AK38"/>
      <c r="AL38"/>
      <c r="AM38"/>
      <c r="AN38"/>
      <c r="AO38"/>
      <c r="AP38"/>
      <c r="AQ38"/>
      <c r="AR38"/>
      <c r="AS38"/>
      <c r="AT38"/>
      <c r="AU38"/>
      <c r="AV38"/>
      <c r="AW38"/>
      <c r="AX38"/>
      <c r="AY38"/>
      <c r="AZ38"/>
    </row>
    <row r="39" spans="1:88" ht="16.2" customHeight="1" x14ac:dyDescent="0.3">
      <c r="A39" s="5" t="s">
        <v>96</v>
      </c>
      <c r="B39" s="147">
        <v>2020</v>
      </c>
      <c r="C39" s="5" t="s">
        <v>2749</v>
      </c>
      <c r="D39" s="5" t="s">
        <v>2713</v>
      </c>
      <c r="E39" s="151">
        <v>1159.83209465496</v>
      </c>
      <c r="F39" s="148">
        <v>1206.8705948346401</v>
      </c>
      <c r="G39" s="148">
        <v>1112.7935944752901</v>
      </c>
      <c r="H39" s="149">
        <v>2269</v>
      </c>
      <c r="O39" s="77" t="s">
        <v>2742</v>
      </c>
      <c r="P39" s="76">
        <v>2763.5268641799134</v>
      </c>
      <c r="Q39" s="76">
        <v>4146.3298410724856</v>
      </c>
      <c r="R39" s="76">
        <v>3352.2299616105838</v>
      </c>
      <c r="S39" s="76">
        <v>10262.086666862984</v>
      </c>
      <c r="T39"/>
      <c r="U39"/>
      <c r="V39"/>
      <c r="W39"/>
      <c r="X39"/>
      <c r="Y39"/>
      <c r="Z39"/>
      <c r="AA39"/>
      <c r="AB39"/>
      <c r="AC39"/>
      <c r="AD39"/>
      <c r="AE39"/>
      <c r="AF39"/>
      <c r="AG39"/>
      <c r="AH39"/>
      <c r="AI39"/>
      <c r="AJ39"/>
      <c r="AK39"/>
      <c r="AL39"/>
      <c r="AM39"/>
      <c r="AN39"/>
      <c r="AO39"/>
      <c r="AP39"/>
      <c r="AQ39"/>
      <c r="AR39"/>
      <c r="AS39"/>
      <c r="AT39"/>
      <c r="AU39"/>
      <c r="AV39"/>
      <c r="AW39"/>
      <c r="AX39"/>
      <c r="AY39"/>
      <c r="AZ39"/>
    </row>
    <row r="40" spans="1:88" ht="16.2" customHeight="1" x14ac:dyDescent="0.3">
      <c r="A40" s="5" t="s">
        <v>97</v>
      </c>
      <c r="B40" s="147">
        <v>2020</v>
      </c>
      <c r="C40" s="5" t="s">
        <v>2749</v>
      </c>
      <c r="D40" s="5" t="s">
        <v>2713</v>
      </c>
      <c r="E40" s="151">
        <v>1190.9492144127</v>
      </c>
      <c r="F40" s="148">
        <v>1239.35727989469</v>
      </c>
      <c r="G40" s="148">
        <v>1142.5411489307</v>
      </c>
      <c r="H40" s="149">
        <v>2232</v>
      </c>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88" ht="16.2" customHeight="1" x14ac:dyDescent="0.3">
      <c r="A41" s="5" t="s">
        <v>98</v>
      </c>
      <c r="B41" s="147">
        <v>2020</v>
      </c>
      <c r="C41" s="5" t="s">
        <v>2749</v>
      </c>
      <c r="D41" s="5" t="s">
        <v>2713</v>
      </c>
      <c r="E41" s="151">
        <v>1359.6708287351</v>
      </c>
      <c r="F41" s="148">
        <v>1410.1168000400501</v>
      </c>
      <c r="G41" s="148">
        <v>1309.22485743015</v>
      </c>
      <c r="H41" s="149">
        <v>2629</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88" ht="16.2" customHeight="1" x14ac:dyDescent="0.3">
      <c r="A42" s="5" t="s">
        <v>99</v>
      </c>
      <c r="B42" s="147">
        <v>2020</v>
      </c>
      <c r="C42" s="5" t="s">
        <v>2749</v>
      </c>
      <c r="D42" s="5" t="s">
        <v>2713</v>
      </c>
      <c r="E42" s="151">
        <v>1560.8689670108399</v>
      </c>
      <c r="F42" s="148">
        <v>1615.0878102286199</v>
      </c>
      <c r="G42" s="148">
        <v>1506.65012379307</v>
      </c>
      <c r="H42" s="149">
        <v>2888</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88" ht="16.2" customHeight="1" x14ac:dyDescent="0.3">
      <c r="A43" s="5" t="s">
        <v>100</v>
      </c>
      <c r="B43" s="147">
        <v>2020</v>
      </c>
      <c r="C43" s="5" t="s">
        <v>2749</v>
      </c>
      <c r="D43" s="5" t="s">
        <v>2713</v>
      </c>
      <c r="E43" s="151">
        <v>1579.15628203458</v>
      </c>
      <c r="F43" s="148">
        <v>1632.8109229194899</v>
      </c>
      <c r="G43" s="148">
        <v>1525.5016411496799</v>
      </c>
      <c r="H43" s="149">
        <v>3061</v>
      </c>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88" ht="16.2" customHeight="1" x14ac:dyDescent="0.3">
      <c r="A44" s="5" t="s">
        <v>101</v>
      </c>
      <c r="B44" s="147">
        <v>2021</v>
      </c>
      <c r="C44" s="5" t="s">
        <v>2749</v>
      </c>
      <c r="D44" s="5" t="s">
        <v>2713</v>
      </c>
      <c r="E44" s="151">
        <v>1735.0277582900301</v>
      </c>
      <c r="F44" s="148">
        <v>1790.55318405247</v>
      </c>
      <c r="G44" s="148">
        <v>1679.5023325275899</v>
      </c>
      <c r="H44" s="149">
        <v>3340</v>
      </c>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88" ht="16.2" customHeight="1" x14ac:dyDescent="0.3">
      <c r="A45" s="5" t="s">
        <v>102</v>
      </c>
      <c r="B45" s="147">
        <v>2021</v>
      </c>
      <c r="C45" s="5" t="s">
        <v>2749</v>
      </c>
      <c r="D45" s="5" t="s">
        <v>2713</v>
      </c>
      <c r="E45" s="151">
        <v>1548.1005929667199</v>
      </c>
      <c r="F45" s="148">
        <v>1603.8847185229099</v>
      </c>
      <c r="G45" s="148">
        <v>1492.3164674105201</v>
      </c>
      <c r="H45" s="149">
        <v>2721</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88" ht="16.2" customHeight="1" x14ac:dyDescent="0.3">
      <c r="A46" s="5" t="s">
        <v>90</v>
      </c>
      <c r="B46" s="147">
        <v>2021</v>
      </c>
      <c r="C46" s="5" t="s">
        <v>2749</v>
      </c>
      <c r="D46" s="5" t="s">
        <v>2713</v>
      </c>
      <c r="E46" s="151">
        <v>1277.4375294230899</v>
      </c>
      <c r="F46" s="148">
        <v>1326.20452352745</v>
      </c>
      <c r="G46" s="148">
        <v>1228.6705353187201</v>
      </c>
      <c r="H46" s="149">
        <v>2497</v>
      </c>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88" ht="16.2" customHeight="1" x14ac:dyDescent="0.3">
      <c r="A47" s="5" t="s">
        <v>91</v>
      </c>
      <c r="B47" s="147">
        <v>2021</v>
      </c>
      <c r="C47" s="5" t="s">
        <v>2749</v>
      </c>
      <c r="D47" s="5" t="s">
        <v>2713</v>
      </c>
      <c r="E47" s="151">
        <v>1176.0362375353</v>
      </c>
      <c r="F47" s="148">
        <v>1223.73491399965</v>
      </c>
      <c r="G47" s="148">
        <v>1128.33756107094</v>
      </c>
      <c r="H47" s="149">
        <v>2236</v>
      </c>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88" ht="16.2" customHeight="1" x14ac:dyDescent="0.3">
      <c r="A48" s="5" t="s">
        <v>93</v>
      </c>
      <c r="B48" s="147">
        <v>2021</v>
      </c>
      <c r="C48" s="5" t="s">
        <v>2749</v>
      </c>
      <c r="D48" s="5" t="s">
        <v>2713</v>
      </c>
      <c r="E48" s="151">
        <v>1209.5587629730001</v>
      </c>
      <c r="F48" s="148">
        <v>1256.94842589225</v>
      </c>
      <c r="G48" s="148">
        <v>1162.1691000537501</v>
      </c>
      <c r="H48" s="149">
        <v>2401</v>
      </c>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ht="16.2" customHeight="1" x14ac:dyDescent="0.3">
      <c r="A49" s="5" t="s">
        <v>94</v>
      </c>
      <c r="B49" s="147">
        <v>2021</v>
      </c>
      <c r="C49" s="5" t="s">
        <v>2749</v>
      </c>
      <c r="D49" s="5" t="s">
        <v>2713</v>
      </c>
      <c r="E49" s="151">
        <v>1190.17484048854</v>
      </c>
      <c r="F49" s="148">
        <v>1237.98495951579</v>
      </c>
      <c r="G49" s="148">
        <v>1142.3647214613</v>
      </c>
      <c r="H49" s="149">
        <v>2288</v>
      </c>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ht="16.2" customHeight="1" x14ac:dyDescent="0.3">
      <c r="A50" s="5" t="s">
        <v>95</v>
      </c>
      <c r="B50" s="147">
        <v>2021</v>
      </c>
      <c r="C50" s="5" t="s">
        <v>2749</v>
      </c>
      <c r="D50" s="5" t="s">
        <v>2713</v>
      </c>
      <c r="E50" s="151">
        <v>1240.06880866612</v>
      </c>
      <c r="F50" s="148">
        <v>1287.9495316381301</v>
      </c>
      <c r="G50" s="148">
        <v>1192.18808569411</v>
      </c>
      <c r="H50" s="149">
        <v>2445</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ht="16.2" customHeight="1" x14ac:dyDescent="0.3">
      <c r="A51" s="5" t="s">
        <v>96</v>
      </c>
      <c r="B51" s="147">
        <v>2021</v>
      </c>
      <c r="C51" s="5" t="s">
        <v>2749</v>
      </c>
      <c r="D51" s="5" t="s">
        <v>2713</v>
      </c>
      <c r="E51" s="151">
        <v>1275.2780709962699</v>
      </c>
      <c r="F51" s="148">
        <v>1323.6743215154099</v>
      </c>
      <c r="G51" s="148">
        <v>1226.8818204771201</v>
      </c>
      <c r="H51" s="149">
        <v>2525</v>
      </c>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ht="16.2" customHeight="1" x14ac:dyDescent="0.3">
      <c r="A52" s="5" t="s">
        <v>97</v>
      </c>
      <c r="B52" s="147">
        <v>2021</v>
      </c>
      <c r="C52" s="5" t="s">
        <v>2749</v>
      </c>
      <c r="D52" s="5" t="s">
        <v>2713</v>
      </c>
      <c r="E52" s="151">
        <v>1380.7258617313501</v>
      </c>
      <c r="F52" s="148">
        <v>1431.5988212689001</v>
      </c>
      <c r="G52" s="148">
        <v>1329.85290219379</v>
      </c>
      <c r="H52" s="149">
        <v>2664</v>
      </c>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ht="16.2" customHeight="1" x14ac:dyDescent="0.3">
      <c r="A53" s="5" t="s">
        <v>98</v>
      </c>
      <c r="B53" s="147">
        <v>2021</v>
      </c>
      <c r="C53" s="5" t="s">
        <v>2749</v>
      </c>
      <c r="D53" s="5" t="s">
        <v>2713</v>
      </c>
      <c r="E53" s="151">
        <v>1504.5518263086001</v>
      </c>
      <c r="F53" s="148">
        <v>1556.4866183798699</v>
      </c>
      <c r="G53" s="148">
        <v>1452.61703423732</v>
      </c>
      <c r="H53" s="149">
        <v>2989</v>
      </c>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ht="16.2" customHeight="1" x14ac:dyDescent="0.3">
      <c r="A54" s="5" t="s">
        <v>99</v>
      </c>
      <c r="B54" s="147">
        <v>2021</v>
      </c>
      <c r="C54" s="5" t="s">
        <v>2749</v>
      </c>
      <c r="D54" s="5" t="s">
        <v>2713</v>
      </c>
      <c r="E54" s="151">
        <v>1407.44223209189</v>
      </c>
      <c r="F54" s="148">
        <v>1458.6942619302899</v>
      </c>
      <c r="G54" s="148">
        <v>1356.1902022535</v>
      </c>
      <c r="H54" s="149">
        <v>2712</v>
      </c>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ht="16.2" customHeight="1" x14ac:dyDescent="0.3">
      <c r="A55" s="5" t="s">
        <v>100</v>
      </c>
      <c r="B55" s="147">
        <v>2021</v>
      </c>
      <c r="C55" s="5" t="s">
        <v>2749</v>
      </c>
      <c r="D55" s="5" t="s">
        <v>2713</v>
      </c>
      <c r="E55" s="151">
        <v>1494.8883211308801</v>
      </c>
      <c r="F55" s="148">
        <v>1546.4785733886599</v>
      </c>
      <c r="G55" s="148">
        <v>1443.2980688731</v>
      </c>
      <c r="H55" s="149">
        <v>2946</v>
      </c>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ht="16.2" customHeight="1" x14ac:dyDescent="0.3">
      <c r="A56" s="5" t="s">
        <v>101</v>
      </c>
      <c r="B56" s="147">
        <v>2022</v>
      </c>
      <c r="C56" s="5" t="s">
        <v>2749</v>
      </c>
      <c r="D56" s="5" t="s">
        <v>2713</v>
      </c>
      <c r="E56" s="151">
        <v>1414.47385037662</v>
      </c>
      <c r="F56" s="148">
        <v>1464.89266918777</v>
      </c>
      <c r="G56" s="148">
        <v>1364.05503156548</v>
      </c>
      <c r="H56" s="149">
        <v>2811</v>
      </c>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16.2" customHeight="1" x14ac:dyDescent="0.3">
      <c r="A57" s="5" t="s">
        <v>102</v>
      </c>
      <c r="B57" s="147">
        <v>2022</v>
      </c>
      <c r="C57" s="5" t="s">
        <v>2749</v>
      </c>
      <c r="D57" s="5" t="s">
        <v>2713</v>
      </c>
      <c r="E57" s="151">
        <v>1317.0547743519601</v>
      </c>
      <c r="F57" s="148">
        <v>1368.3185672879699</v>
      </c>
      <c r="G57" s="148">
        <v>1265.79098141595</v>
      </c>
      <c r="H57" s="149">
        <v>2379</v>
      </c>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ht="16.2" customHeight="1" x14ac:dyDescent="0.3">
      <c r="A58" s="5" t="s">
        <v>90</v>
      </c>
      <c r="B58" s="147">
        <v>2022</v>
      </c>
      <c r="C58" s="5" t="s">
        <v>2749</v>
      </c>
      <c r="D58" s="5" t="s">
        <v>2713</v>
      </c>
      <c r="E58" s="151">
        <v>1414.1496164811099</v>
      </c>
      <c r="F58" s="148">
        <v>1464.3932725842601</v>
      </c>
      <c r="G58" s="148">
        <v>1363.9059603779499</v>
      </c>
      <c r="H58" s="149">
        <v>2797</v>
      </c>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ht="16.2" customHeight="1" x14ac:dyDescent="0.3">
      <c r="A59" s="5" t="s">
        <v>91</v>
      </c>
      <c r="B59" s="147">
        <v>2022</v>
      </c>
      <c r="C59" s="5" t="s">
        <v>2749</v>
      </c>
      <c r="D59" s="5" t="s">
        <v>2713</v>
      </c>
      <c r="E59" s="151">
        <v>1326.26457313944</v>
      </c>
      <c r="F59" s="148">
        <v>1375.88004182538</v>
      </c>
      <c r="G59" s="148">
        <v>1276.6491044535101</v>
      </c>
      <c r="H59" s="149">
        <v>2560</v>
      </c>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1:52" ht="16.2" customHeight="1" x14ac:dyDescent="0.3">
      <c r="A60" s="131" t="s">
        <v>93</v>
      </c>
      <c r="B60" s="132">
        <v>2022</v>
      </c>
      <c r="C60" s="133" t="s">
        <v>2749</v>
      </c>
      <c r="D60" s="134" t="s">
        <v>2713</v>
      </c>
      <c r="E60" s="135">
        <v>1180.4778112011099</v>
      </c>
      <c r="F60" s="136">
        <v>1226.77324701104</v>
      </c>
      <c r="G60" s="137">
        <v>1134.1823753911799</v>
      </c>
      <c r="H60" s="138">
        <v>2367</v>
      </c>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52" ht="16.2" customHeight="1" x14ac:dyDescent="0.3">
      <c r="A61" s="153" t="s">
        <v>112</v>
      </c>
      <c r="B61" s="132" t="s">
        <v>112</v>
      </c>
      <c r="C61" s="133" t="s">
        <v>2749</v>
      </c>
      <c r="D61" s="134" t="s">
        <v>2713</v>
      </c>
      <c r="E61" s="135">
        <v>1292.59825347226</v>
      </c>
      <c r="F61" s="136">
        <v>1301.78222527873</v>
      </c>
      <c r="G61" s="137">
        <v>1283.41428166579</v>
      </c>
      <c r="H61" s="138">
        <v>71800</v>
      </c>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1:52" ht="16.2" customHeight="1" x14ac:dyDescent="0.3">
      <c r="A62" s="5" t="s">
        <v>90</v>
      </c>
      <c r="B62" s="147">
        <v>2020</v>
      </c>
      <c r="C62" s="5" t="s">
        <v>2748</v>
      </c>
      <c r="D62" s="5" t="s">
        <v>2713</v>
      </c>
      <c r="E62" s="151">
        <v>1260.2142053758701</v>
      </c>
      <c r="F62" s="148">
        <v>1291.5726771627101</v>
      </c>
      <c r="G62" s="148">
        <v>1228.85573358903</v>
      </c>
      <c r="H62" s="149">
        <v>5649</v>
      </c>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1:52" ht="16.2" customHeight="1" x14ac:dyDescent="0.3">
      <c r="A63" s="5" t="s">
        <v>91</v>
      </c>
      <c r="B63" s="147">
        <v>2020</v>
      </c>
      <c r="C63" s="5" t="s">
        <v>2748</v>
      </c>
      <c r="D63" s="5" t="s">
        <v>2713</v>
      </c>
      <c r="E63" s="151">
        <v>1786.5917590665599</v>
      </c>
      <c r="F63" s="148">
        <v>1823.1076055471001</v>
      </c>
      <c r="G63" s="148">
        <v>1750.07591258602</v>
      </c>
      <c r="H63" s="149">
        <v>7691</v>
      </c>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1:52" ht="16.2" customHeight="1" x14ac:dyDescent="0.3">
      <c r="A64" s="5" t="s">
        <v>93</v>
      </c>
      <c r="B64" s="147">
        <v>2020</v>
      </c>
      <c r="C64" s="5" t="s">
        <v>2748</v>
      </c>
      <c r="D64" s="5" t="s">
        <v>2713</v>
      </c>
      <c r="E64" s="151">
        <v>1297.6506793175299</v>
      </c>
      <c r="F64" s="148">
        <v>1329.3106186943</v>
      </c>
      <c r="G64" s="148">
        <v>1265.99073994075</v>
      </c>
      <c r="H64" s="149">
        <v>5781</v>
      </c>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ht="16.2" customHeight="1" x14ac:dyDescent="0.3">
      <c r="A65" s="5" t="s">
        <v>94</v>
      </c>
      <c r="B65" s="147">
        <v>2020</v>
      </c>
      <c r="C65" s="5" t="s">
        <v>2748</v>
      </c>
      <c r="D65" s="5" t="s">
        <v>2713</v>
      </c>
      <c r="E65" s="151">
        <v>1026.4365967575</v>
      </c>
      <c r="F65" s="148">
        <v>1055.5784224803199</v>
      </c>
      <c r="G65" s="148">
        <v>997.29477103469003</v>
      </c>
      <c r="H65" s="149">
        <v>4443</v>
      </c>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ht="16.2" customHeight="1" x14ac:dyDescent="0.3">
      <c r="A66" s="5" t="s">
        <v>95</v>
      </c>
      <c r="B66" s="147">
        <v>2020</v>
      </c>
      <c r="C66" s="5" t="s">
        <v>2748</v>
      </c>
      <c r="D66" s="5" t="s">
        <v>2713</v>
      </c>
      <c r="E66" s="151">
        <v>1001.32994799676</v>
      </c>
      <c r="F66" s="148">
        <v>1029.6388563487601</v>
      </c>
      <c r="G66" s="148">
        <v>973.02103964475896</v>
      </c>
      <c r="H66" s="149">
        <v>4501</v>
      </c>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ht="16.2" customHeight="1" x14ac:dyDescent="0.3">
      <c r="A67" s="5" t="s">
        <v>96</v>
      </c>
      <c r="B67" s="147">
        <v>2020</v>
      </c>
      <c r="C67" s="5" t="s">
        <v>2748</v>
      </c>
      <c r="D67" s="5" t="s">
        <v>2713</v>
      </c>
      <c r="E67" s="151">
        <v>980.85542057902296</v>
      </c>
      <c r="F67" s="148">
        <v>1008.9266678569099</v>
      </c>
      <c r="G67" s="148">
        <v>952.78417330113803</v>
      </c>
      <c r="H67" s="149">
        <v>4426</v>
      </c>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52" ht="16.2" customHeight="1" x14ac:dyDescent="0.3">
      <c r="A68" s="5" t="s">
        <v>97</v>
      </c>
      <c r="B68" s="147">
        <v>2020</v>
      </c>
      <c r="C68" s="5" t="s">
        <v>2748</v>
      </c>
      <c r="D68" s="5" t="s">
        <v>2713</v>
      </c>
      <c r="E68" s="151">
        <v>1029.9825739989799</v>
      </c>
      <c r="F68" s="148">
        <v>1059.05383940614</v>
      </c>
      <c r="G68" s="148">
        <v>1000.91130859181</v>
      </c>
      <c r="H68" s="149">
        <v>4486</v>
      </c>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ht="16.2" customHeight="1" x14ac:dyDescent="0.3">
      <c r="A69" s="5" t="s">
        <v>98</v>
      </c>
      <c r="B69" s="147">
        <v>2020</v>
      </c>
      <c r="C69" s="5" t="s">
        <v>2748</v>
      </c>
      <c r="D69" s="5" t="s">
        <v>2713</v>
      </c>
      <c r="E69" s="151">
        <v>1154.83741163949</v>
      </c>
      <c r="F69" s="148">
        <v>1184.9301147245901</v>
      </c>
      <c r="G69" s="148">
        <v>1124.7447085543799</v>
      </c>
      <c r="H69" s="149">
        <v>5208</v>
      </c>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1:52" ht="16.2" customHeight="1" x14ac:dyDescent="0.3">
      <c r="A70" s="5" t="s">
        <v>99</v>
      </c>
      <c r="B70" s="147">
        <v>2020</v>
      </c>
      <c r="C70" s="5" t="s">
        <v>2748</v>
      </c>
      <c r="D70" s="5" t="s">
        <v>2713</v>
      </c>
      <c r="E70" s="151">
        <v>1298.6077241866101</v>
      </c>
      <c r="F70" s="148">
        <v>1330.6695583358101</v>
      </c>
      <c r="G70" s="148">
        <v>1266.5458900374001</v>
      </c>
      <c r="H70" s="149">
        <v>5662</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1:52" ht="16.2" customHeight="1" x14ac:dyDescent="0.3">
      <c r="A71" s="5" t="s">
        <v>100</v>
      </c>
      <c r="B71" s="147">
        <v>2020</v>
      </c>
      <c r="C71" s="5" t="s">
        <v>2748</v>
      </c>
      <c r="D71" s="5" t="s">
        <v>2713</v>
      </c>
      <c r="E71" s="151">
        <v>1345.8446062329899</v>
      </c>
      <c r="F71" s="148">
        <v>1377.9690457782101</v>
      </c>
      <c r="G71" s="148">
        <v>1313.72016668776</v>
      </c>
      <c r="H71" s="149">
        <v>6093</v>
      </c>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1:52" ht="16.2" customHeight="1" x14ac:dyDescent="0.3">
      <c r="A72" s="5" t="s">
        <v>101</v>
      </c>
      <c r="B72" s="147">
        <v>2021</v>
      </c>
      <c r="C72" s="5" t="s">
        <v>2748</v>
      </c>
      <c r="D72" s="5" t="s">
        <v>2713</v>
      </c>
      <c r="E72" s="151">
        <v>1476.9217168333901</v>
      </c>
      <c r="F72" s="148">
        <v>1510.1711648836899</v>
      </c>
      <c r="G72" s="148">
        <v>1443.67226878309</v>
      </c>
      <c r="H72" s="149">
        <v>6681</v>
      </c>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1:52" ht="16.2" customHeight="1" x14ac:dyDescent="0.3">
      <c r="A73" s="5" t="s">
        <v>102</v>
      </c>
      <c r="B73" s="147">
        <v>2021</v>
      </c>
      <c r="C73" s="5" t="s">
        <v>2748</v>
      </c>
      <c r="D73" s="5" t="s">
        <v>2713</v>
      </c>
      <c r="E73" s="151">
        <v>1323.7520383440101</v>
      </c>
      <c r="F73" s="148">
        <v>1357.2468987284601</v>
      </c>
      <c r="G73" s="148">
        <v>1290.2571779595701</v>
      </c>
      <c r="H73" s="149">
        <v>5437</v>
      </c>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1:52" ht="16.2" customHeight="1" x14ac:dyDescent="0.3">
      <c r="A74" s="5" t="s">
        <v>90</v>
      </c>
      <c r="B74" s="147">
        <v>2021</v>
      </c>
      <c r="C74" s="5" t="s">
        <v>2748</v>
      </c>
      <c r="D74" s="5" t="s">
        <v>2713</v>
      </c>
      <c r="E74" s="151">
        <v>1085.4228618808199</v>
      </c>
      <c r="F74" s="148">
        <v>1114.58091117751</v>
      </c>
      <c r="G74" s="148">
        <v>1056.2648125841399</v>
      </c>
      <c r="H74" s="149">
        <v>4940</v>
      </c>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1:52" ht="16.2" customHeight="1" x14ac:dyDescent="0.3">
      <c r="A75" s="5" t="s">
        <v>91</v>
      </c>
      <c r="B75" s="147">
        <v>2021</v>
      </c>
      <c r="C75" s="5" t="s">
        <v>2748</v>
      </c>
      <c r="D75" s="5" t="s">
        <v>2713</v>
      </c>
      <c r="E75" s="151">
        <v>1009.11857809721</v>
      </c>
      <c r="F75" s="148">
        <v>1037.75559026771</v>
      </c>
      <c r="G75" s="148">
        <v>980.481565926705</v>
      </c>
      <c r="H75" s="149">
        <v>4459</v>
      </c>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1:52" ht="16.2" customHeight="1" x14ac:dyDescent="0.3">
      <c r="A76" s="5" t="s">
        <v>93</v>
      </c>
      <c r="B76" s="147">
        <v>2021</v>
      </c>
      <c r="C76" s="5" t="s">
        <v>2748</v>
      </c>
      <c r="D76" s="5" t="s">
        <v>2713</v>
      </c>
      <c r="E76" s="151">
        <v>1031.2131844979499</v>
      </c>
      <c r="F76" s="148">
        <v>1059.65281493777</v>
      </c>
      <c r="G76" s="148">
        <v>1002.77355405813</v>
      </c>
      <c r="H76" s="149">
        <v>4720</v>
      </c>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1:52" ht="16.2" customHeight="1" x14ac:dyDescent="0.3">
      <c r="A77" s="5" t="s">
        <v>94</v>
      </c>
      <c r="B77" s="147">
        <v>2021</v>
      </c>
      <c r="C77" s="5" t="s">
        <v>2748</v>
      </c>
      <c r="D77" s="5" t="s">
        <v>2713</v>
      </c>
      <c r="E77" s="151">
        <v>1052.76847248493</v>
      </c>
      <c r="F77" s="148">
        <v>1081.9245360503601</v>
      </c>
      <c r="G77" s="148">
        <v>1023.61240891951</v>
      </c>
      <c r="H77" s="149">
        <v>4667</v>
      </c>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1:52" ht="16.2" customHeight="1" x14ac:dyDescent="0.3">
      <c r="A78" s="5" t="s">
        <v>95</v>
      </c>
      <c r="B78" s="147">
        <v>2021</v>
      </c>
      <c r="C78" s="5" t="s">
        <v>2748</v>
      </c>
      <c r="D78" s="5" t="s">
        <v>2713</v>
      </c>
      <c r="E78" s="151">
        <v>1088.8555806146201</v>
      </c>
      <c r="F78" s="148">
        <v>1117.92417048845</v>
      </c>
      <c r="G78" s="148">
        <v>1059.7869907407901</v>
      </c>
      <c r="H78" s="149">
        <v>4986</v>
      </c>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1:52" ht="16.2" customHeight="1" x14ac:dyDescent="0.3">
      <c r="A79" s="5" t="s">
        <v>96</v>
      </c>
      <c r="B79" s="147">
        <v>2021</v>
      </c>
      <c r="C79" s="5" t="s">
        <v>2748</v>
      </c>
      <c r="D79" s="5" t="s">
        <v>2713</v>
      </c>
      <c r="E79" s="151">
        <v>1083.6759920014799</v>
      </c>
      <c r="F79" s="148">
        <v>1112.6481800306899</v>
      </c>
      <c r="G79" s="148">
        <v>1054.70380397227</v>
      </c>
      <c r="H79" s="149">
        <v>4973</v>
      </c>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1:52" ht="16.2" customHeight="1" x14ac:dyDescent="0.3">
      <c r="A80" s="5" t="s">
        <v>97</v>
      </c>
      <c r="B80" s="147">
        <v>2021</v>
      </c>
      <c r="C80" s="5" t="s">
        <v>2748</v>
      </c>
      <c r="D80" s="5" t="s">
        <v>2713</v>
      </c>
      <c r="E80" s="151">
        <v>1204.6068796852801</v>
      </c>
      <c r="F80" s="148">
        <v>1235.4996824775701</v>
      </c>
      <c r="G80" s="148">
        <v>1173.7140768930001</v>
      </c>
      <c r="H80" s="149">
        <v>5373</v>
      </c>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1:52" ht="16.2" customHeight="1" x14ac:dyDescent="0.3">
      <c r="A81" s="5" t="s">
        <v>98</v>
      </c>
      <c r="B81" s="147">
        <v>2021</v>
      </c>
      <c r="C81" s="5" t="s">
        <v>2748</v>
      </c>
      <c r="D81" s="5" t="s">
        <v>2713</v>
      </c>
      <c r="E81" s="151">
        <v>1273.68999531487</v>
      </c>
      <c r="F81" s="148">
        <v>1304.7987436057599</v>
      </c>
      <c r="G81" s="148">
        <v>1242.58124702398</v>
      </c>
      <c r="H81" s="149">
        <v>5876</v>
      </c>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ht="16.2" customHeight="1" x14ac:dyDescent="0.3">
      <c r="A82" s="5" t="s">
        <v>99</v>
      </c>
      <c r="B82" s="147">
        <v>2021</v>
      </c>
      <c r="C82" s="5" t="s">
        <v>2748</v>
      </c>
      <c r="D82" s="5" t="s">
        <v>2713</v>
      </c>
      <c r="E82" s="151">
        <v>1240.7686804607399</v>
      </c>
      <c r="F82" s="148">
        <v>1272.0182430233001</v>
      </c>
      <c r="G82" s="148">
        <v>1209.51911789817</v>
      </c>
      <c r="H82" s="149">
        <v>5534</v>
      </c>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52" ht="16.2" customHeight="1" x14ac:dyDescent="0.3">
      <c r="A83" s="5" t="s">
        <v>100</v>
      </c>
      <c r="B83" s="147">
        <v>2021</v>
      </c>
      <c r="C83" s="5" t="s">
        <v>2748</v>
      </c>
      <c r="D83" s="5" t="s">
        <v>2713</v>
      </c>
      <c r="E83" s="151">
        <v>1284.44836403921</v>
      </c>
      <c r="F83" s="148">
        <v>1315.5469748397099</v>
      </c>
      <c r="G83" s="148">
        <v>1253.34975323872</v>
      </c>
      <c r="H83" s="149">
        <v>5929</v>
      </c>
    </row>
    <row r="84" spans="1:52" ht="16.2" customHeight="1" x14ac:dyDescent="0.3">
      <c r="A84" s="5" t="s">
        <v>101</v>
      </c>
      <c r="B84" s="147">
        <v>2022</v>
      </c>
      <c r="C84" s="5" t="s">
        <v>2748</v>
      </c>
      <c r="D84" s="5" t="s">
        <v>2713</v>
      </c>
      <c r="E84" s="151">
        <v>1234.70975877771</v>
      </c>
      <c r="F84" s="148">
        <v>1265.2671063087901</v>
      </c>
      <c r="G84" s="148">
        <v>1204.15241124663</v>
      </c>
      <c r="H84" s="149">
        <v>5690</v>
      </c>
    </row>
    <row r="85" spans="1:52" ht="16.2" customHeight="1" x14ac:dyDescent="0.3">
      <c r="A85" s="5" t="s">
        <v>102</v>
      </c>
      <c r="B85" s="147">
        <v>2022</v>
      </c>
      <c r="C85" s="5" t="s">
        <v>2748</v>
      </c>
      <c r="D85" s="5" t="s">
        <v>2713</v>
      </c>
      <c r="E85" s="151">
        <v>1136.7187372497499</v>
      </c>
      <c r="F85" s="148">
        <v>1167.7040072760799</v>
      </c>
      <c r="G85" s="148">
        <v>1105.7334672234199</v>
      </c>
      <c r="H85" s="149">
        <v>4765</v>
      </c>
    </row>
    <row r="86" spans="1:52" ht="16.2" customHeight="1" x14ac:dyDescent="0.3">
      <c r="A86" s="5" t="s">
        <v>90</v>
      </c>
      <c r="B86" s="147">
        <v>2022</v>
      </c>
      <c r="C86" s="5" t="s">
        <v>2748</v>
      </c>
      <c r="D86" s="5" t="s">
        <v>2713</v>
      </c>
      <c r="E86" s="151">
        <v>1204.8369671491701</v>
      </c>
      <c r="F86" s="148">
        <v>1234.93080370504</v>
      </c>
      <c r="G86" s="148">
        <v>1174.7431305932901</v>
      </c>
      <c r="H86" s="149">
        <v>5559</v>
      </c>
    </row>
    <row r="87" spans="1:52" ht="16.2" customHeight="1" x14ac:dyDescent="0.3">
      <c r="A87" s="5" t="s">
        <v>91</v>
      </c>
      <c r="B87" s="147">
        <v>2022</v>
      </c>
      <c r="C87" s="5" t="s">
        <v>2748</v>
      </c>
      <c r="D87" s="5" t="s">
        <v>2713</v>
      </c>
      <c r="E87" s="151">
        <v>1153.8827423672201</v>
      </c>
      <c r="F87" s="148">
        <v>1183.9124615319699</v>
      </c>
      <c r="G87" s="148">
        <v>1123.85302320246</v>
      </c>
      <c r="H87" s="149">
        <v>5179</v>
      </c>
    </row>
    <row r="88" spans="1:52" ht="16.2" customHeight="1" x14ac:dyDescent="0.3">
      <c r="A88" s="131" t="s">
        <v>93</v>
      </c>
      <c r="B88" s="132">
        <v>2022</v>
      </c>
      <c r="C88" s="133" t="s">
        <v>2748</v>
      </c>
      <c r="D88" s="134" t="s">
        <v>2713</v>
      </c>
      <c r="E88" s="135">
        <v>1034.1209035624699</v>
      </c>
      <c r="F88" s="136">
        <v>1062.2519738247399</v>
      </c>
      <c r="G88" s="137">
        <v>1005.98983330019</v>
      </c>
      <c r="H88" s="138">
        <v>4807</v>
      </c>
    </row>
    <row r="89" spans="1:52" ht="16.2" customHeight="1" x14ac:dyDescent="0.3">
      <c r="A89" s="153" t="s">
        <v>112</v>
      </c>
      <c r="B89" s="132" t="s">
        <v>112</v>
      </c>
      <c r="C89" s="133" t="s">
        <v>2748</v>
      </c>
      <c r="D89" s="134" t="s">
        <v>2713</v>
      </c>
      <c r="E89" s="135">
        <v>1108.7519520518599</v>
      </c>
      <c r="F89" s="136">
        <v>1114.2579502046699</v>
      </c>
      <c r="G89" s="137">
        <v>1103.2459538990599</v>
      </c>
      <c r="H89" s="138">
        <v>143515</v>
      </c>
    </row>
    <row r="90" spans="1:52" ht="16.2" customHeight="1" x14ac:dyDescent="0.3">
      <c r="A90" s="5" t="s">
        <v>90</v>
      </c>
      <c r="B90" s="147">
        <v>2020</v>
      </c>
      <c r="C90" s="5" t="s">
        <v>2750</v>
      </c>
      <c r="D90" s="5" t="s">
        <v>2714</v>
      </c>
      <c r="E90" s="151">
        <v>47.706814332295203</v>
      </c>
      <c r="F90" s="148">
        <v>56.086312968726702</v>
      </c>
      <c r="G90" s="148">
        <v>39.327315695863803</v>
      </c>
      <c r="H90" s="149">
        <v>125</v>
      </c>
    </row>
    <row r="91" spans="1:52" ht="16.2" customHeight="1" x14ac:dyDescent="0.3">
      <c r="A91" s="5" t="s">
        <v>91</v>
      </c>
      <c r="B91" s="147">
        <v>2020</v>
      </c>
      <c r="C91" s="5" t="s">
        <v>2750</v>
      </c>
      <c r="D91" s="5" t="s">
        <v>2714</v>
      </c>
      <c r="E91" s="151">
        <v>479.66073814723302</v>
      </c>
      <c r="F91" s="148">
        <v>505.75506453438101</v>
      </c>
      <c r="G91" s="148">
        <v>453.56641176008497</v>
      </c>
      <c r="H91" s="149">
        <v>1224</v>
      </c>
    </row>
    <row r="92" spans="1:52" ht="16.2" customHeight="1" x14ac:dyDescent="0.3">
      <c r="A92" s="5" t="s">
        <v>93</v>
      </c>
      <c r="B92" s="147">
        <v>2020</v>
      </c>
      <c r="C92" s="5" t="s">
        <v>2750</v>
      </c>
      <c r="D92" s="5" t="s">
        <v>2714</v>
      </c>
      <c r="E92" s="151">
        <v>239.355420750034</v>
      </c>
      <c r="F92" s="148">
        <v>257.72083003954998</v>
      </c>
      <c r="G92" s="148">
        <v>220.99001146051901</v>
      </c>
      <c r="H92" s="149">
        <v>632</v>
      </c>
    </row>
    <row r="93" spans="1:52" ht="16.2" customHeight="1" x14ac:dyDescent="0.3">
      <c r="A93" s="5" t="s">
        <v>94</v>
      </c>
      <c r="B93" s="147">
        <v>2020</v>
      </c>
      <c r="C93" s="5" t="s">
        <v>2750</v>
      </c>
      <c r="D93" s="5" t="s">
        <v>2714</v>
      </c>
      <c r="E93" s="151">
        <v>44.8192487484841</v>
      </c>
      <c r="F93" s="148">
        <v>53.055680996715303</v>
      </c>
      <c r="G93" s="148">
        <v>36.582816500253003</v>
      </c>
      <c r="H93" s="149">
        <v>114</v>
      </c>
    </row>
    <row r="94" spans="1:52" ht="16.2" customHeight="1" x14ac:dyDescent="0.3">
      <c r="A94" s="5" t="s">
        <v>95</v>
      </c>
      <c r="B94" s="147">
        <v>2020</v>
      </c>
      <c r="C94" s="5" t="s">
        <v>2750</v>
      </c>
      <c r="D94" s="5" t="s">
        <v>2714</v>
      </c>
      <c r="E94" s="151">
        <v>9.0759509038953592</v>
      </c>
      <c r="F94" s="148">
        <v>12.7162098279024</v>
      </c>
      <c r="G94" s="148">
        <v>5.4356919798883601</v>
      </c>
      <c r="H94" s="149">
        <v>24</v>
      </c>
    </row>
    <row r="95" spans="1:52" ht="16.2" customHeight="1" x14ac:dyDescent="0.3">
      <c r="A95" s="5" t="s">
        <v>96</v>
      </c>
      <c r="B95" s="147">
        <v>2020</v>
      </c>
      <c r="C95" s="5" t="s">
        <v>2750</v>
      </c>
      <c r="D95" s="5" t="s">
        <v>2714</v>
      </c>
      <c r="E95" s="151">
        <v>4.8990197339515396</v>
      </c>
      <c r="F95" s="148">
        <v>7.5696109510927396</v>
      </c>
      <c r="G95" s="148">
        <v>2.2284285168103302</v>
      </c>
      <c r="H95" s="149">
        <v>13</v>
      </c>
    </row>
    <row r="96" spans="1:52" ht="16.2" customHeight="1" x14ac:dyDescent="0.3">
      <c r="A96" s="5" t="s">
        <v>97</v>
      </c>
      <c r="B96" s="147">
        <v>2020</v>
      </c>
      <c r="C96" s="5" t="s">
        <v>2750</v>
      </c>
      <c r="D96" s="5" t="s">
        <v>2714</v>
      </c>
      <c r="E96" s="151">
        <v>6.1781329620489496</v>
      </c>
      <c r="F96" s="148">
        <v>9.2139965032012192</v>
      </c>
      <c r="G96" s="148">
        <v>3.1422694208966901</v>
      </c>
      <c r="H96" s="149">
        <v>16</v>
      </c>
    </row>
    <row r="97" spans="1:8" ht="16.2" customHeight="1" x14ac:dyDescent="0.3">
      <c r="A97" s="5" t="s">
        <v>98</v>
      </c>
      <c r="B97" s="147">
        <v>2020</v>
      </c>
      <c r="C97" s="5" t="s">
        <v>2750</v>
      </c>
      <c r="D97" s="5" t="s">
        <v>2714</v>
      </c>
      <c r="E97" s="151">
        <v>82.045735575876606</v>
      </c>
      <c r="F97" s="148">
        <v>92.992134333609499</v>
      </c>
      <c r="G97" s="148">
        <v>71.099336818143797</v>
      </c>
      <c r="H97" s="149">
        <v>216</v>
      </c>
    </row>
    <row r="98" spans="1:8" ht="16.2" customHeight="1" x14ac:dyDescent="0.3">
      <c r="A98" s="5" t="s">
        <v>99</v>
      </c>
      <c r="B98" s="147">
        <v>2020</v>
      </c>
      <c r="C98" s="5" t="s">
        <v>2750</v>
      </c>
      <c r="D98" s="5" t="s">
        <v>2714</v>
      </c>
      <c r="E98" s="151">
        <v>195.25662839469001</v>
      </c>
      <c r="F98" s="148">
        <v>212.29797445619599</v>
      </c>
      <c r="G98" s="148">
        <v>178.21528233318401</v>
      </c>
      <c r="H98" s="149">
        <v>497</v>
      </c>
    </row>
    <row r="99" spans="1:8" ht="16.2" customHeight="1" x14ac:dyDescent="0.3">
      <c r="A99" s="5" t="s">
        <v>100</v>
      </c>
      <c r="B99" s="147">
        <v>2020</v>
      </c>
      <c r="C99" s="5" t="s">
        <v>2750</v>
      </c>
      <c r="D99" s="5" t="s">
        <v>2714</v>
      </c>
      <c r="E99" s="151">
        <v>183.91705215342799</v>
      </c>
      <c r="F99" s="148">
        <v>200.151252317406</v>
      </c>
      <c r="G99" s="148">
        <v>167.68285198945</v>
      </c>
      <c r="H99" s="149">
        <v>487</v>
      </c>
    </row>
    <row r="100" spans="1:8" ht="16.2" customHeight="1" x14ac:dyDescent="0.3">
      <c r="A100" s="5" t="s">
        <v>101</v>
      </c>
      <c r="B100" s="147">
        <v>2021</v>
      </c>
      <c r="C100" s="5" t="s">
        <v>2750</v>
      </c>
      <c r="D100" s="5" t="s">
        <v>2714</v>
      </c>
      <c r="E100" s="151">
        <v>333.58985090152299</v>
      </c>
      <c r="F100" s="148">
        <v>355.29813687972302</v>
      </c>
      <c r="G100" s="148">
        <v>311.88156492332399</v>
      </c>
      <c r="H100" s="149">
        <v>880</v>
      </c>
    </row>
    <row r="101" spans="1:8" ht="16.2" customHeight="1" x14ac:dyDescent="0.3">
      <c r="A101" s="5" t="s">
        <v>102</v>
      </c>
      <c r="B101" s="147">
        <v>2021</v>
      </c>
      <c r="C101" s="5" t="s">
        <v>2750</v>
      </c>
      <c r="D101" s="5" t="s">
        <v>2714</v>
      </c>
      <c r="E101" s="151">
        <v>221.953712884884</v>
      </c>
      <c r="F101" s="148">
        <v>240.71491769629199</v>
      </c>
      <c r="G101" s="148">
        <v>203.19250807347501</v>
      </c>
      <c r="H101" s="149">
        <v>531</v>
      </c>
    </row>
    <row r="102" spans="1:8" ht="16.2" customHeight="1" x14ac:dyDescent="0.3">
      <c r="A102" s="5" t="s">
        <v>90</v>
      </c>
      <c r="B102" s="147">
        <v>2021</v>
      </c>
      <c r="C102" s="5" t="s">
        <v>2750</v>
      </c>
      <c r="D102" s="5" t="s">
        <v>2714</v>
      </c>
      <c r="E102" s="151">
        <v>62.674794922945701</v>
      </c>
      <c r="F102" s="148">
        <v>72.285118322770401</v>
      </c>
      <c r="G102" s="148">
        <v>53.064471523121099</v>
      </c>
      <c r="H102" s="149">
        <v>164</v>
      </c>
    </row>
    <row r="103" spans="1:8" ht="16.2" customHeight="1" x14ac:dyDescent="0.3">
      <c r="A103" s="5" t="s">
        <v>91</v>
      </c>
      <c r="B103" s="147">
        <v>2021</v>
      </c>
      <c r="C103" s="5" t="s">
        <v>2750</v>
      </c>
      <c r="D103" s="5" t="s">
        <v>2714</v>
      </c>
      <c r="E103" s="151">
        <v>17.358119008554201</v>
      </c>
      <c r="F103" s="148">
        <v>22.5057726211691</v>
      </c>
      <c r="G103" s="148">
        <v>12.210465395939201</v>
      </c>
      <c r="H103" s="149">
        <v>44</v>
      </c>
    </row>
    <row r="104" spans="1:8" ht="16.2" customHeight="1" x14ac:dyDescent="0.3">
      <c r="A104" s="5" t="s">
        <v>93</v>
      </c>
      <c r="B104" s="147">
        <v>2021</v>
      </c>
      <c r="C104" s="5" t="s">
        <v>2750</v>
      </c>
      <c r="D104" s="5" t="s">
        <v>2714</v>
      </c>
      <c r="E104" s="151">
        <v>6.3743454750444704</v>
      </c>
      <c r="F104" s="148">
        <v>9.4168011435134495</v>
      </c>
      <c r="G104" s="148">
        <v>3.3318898065754801</v>
      </c>
      <c r="H104" s="149">
        <v>17</v>
      </c>
    </row>
    <row r="105" spans="1:8" ht="16.2" customHeight="1" x14ac:dyDescent="0.3">
      <c r="A105" s="5" t="s">
        <v>94</v>
      </c>
      <c r="B105" s="147">
        <v>2021</v>
      </c>
      <c r="C105" s="5" t="s">
        <v>2750</v>
      </c>
      <c r="D105" s="5" t="s">
        <v>2714</v>
      </c>
      <c r="E105" s="151">
        <v>10.5728019782423</v>
      </c>
      <c r="F105" s="148">
        <v>14.659737784864801</v>
      </c>
      <c r="G105" s="148">
        <v>6.4858661716197199</v>
      </c>
      <c r="H105" s="149">
        <v>26</v>
      </c>
    </row>
    <row r="106" spans="1:8" ht="16.2" customHeight="1" x14ac:dyDescent="0.3">
      <c r="A106" s="5" t="s">
        <v>95</v>
      </c>
      <c r="B106" s="147">
        <v>2021</v>
      </c>
      <c r="C106" s="5" t="s">
        <v>2750</v>
      </c>
      <c r="D106" s="5" t="s">
        <v>2714</v>
      </c>
      <c r="E106" s="151">
        <v>30.193702756839901</v>
      </c>
      <c r="F106" s="148">
        <v>36.923217720277599</v>
      </c>
      <c r="G106" s="148">
        <v>23.464187793402299</v>
      </c>
      <c r="H106" s="149">
        <v>78</v>
      </c>
    </row>
    <row r="107" spans="1:8" ht="16.2" customHeight="1" x14ac:dyDescent="0.3">
      <c r="A107" s="5" t="s">
        <v>96</v>
      </c>
      <c r="B107" s="147">
        <v>2021</v>
      </c>
      <c r="C107" s="5" t="s">
        <v>2750</v>
      </c>
      <c r="D107" s="5" t="s">
        <v>2714</v>
      </c>
      <c r="E107" s="151">
        <v>33.756473546215702</v>
      </c>
      <c r="F107" s="148">
        <v>40.796256319758101</v>
      </c>
      <c r="G107" s="148">
        <v>26.716690772673299</v>
      </c>
      <c r="H107" s="149">
        <v>89</v>
      </c>
    </row>
    <row r="108" spans="1:8" ht="16.2" customHeight="1" x14ac:dyDescent="0.3">
      <c r="A108" s="5" t="s">
        <v>97</v>
      </c>
      <c r="B108" s="147">
        <v>2021</v>
      </c>
      <c r="C108" s="5" t="s">
        <v>2750</v>
      </c>
      <c r="D108" s="5" t="s">
        <v>2714</v>
      </c>
      <c r="E108" s="151">
        <v>99.9437418223214</v>
      </c>
      <c r="F108" s="148">
        <v>112.198122184721</v>
      </c>
      <c r="G108" s="148">
        <v>87.689361459921997</v>
      </c>
      <c r="H108" s="149">
        <v>256</v>
      </c>
    </row>
    <row r="109" spans="1:8" ht="16.2" customHeight="1" x14ac:dyDescent="0.3">
      <c r="A109" s="5" t="s">
        <v>98</v>
      </c>
      <c r="B109" s="147">
        <v>2021</v>
      </c>
      <c r="C109" s="5" t="s">
        <v>2750</v>
      </c>
      <c r="D109" s="5" t="s">
        <v>2714</v>
      </c>
      <c r="E109" s="151">
        <v>96.958170086135695</v>
      </c>
      <c r="F109" s="148">
        <v>108.80817524724399</v>
      </c>
      <c r="G109" s="148">
        <v>85.108164925026998</v>
      </c>
      <c r="H109" s="149">
        <v>257</v>
      </c>
    </row>
    <row r="110" spans="1:8" ht="16.2" customHeight="1" x14ac:dyDescent="0.3">
      <c r="A110" s="5" t="s">
        <v>99</v>
      </c>
      <c r="B110" s="147">
        <v>2021</v>
      </c>
      <c r="C110" s="5" t="s">
        <v>2750</v>
      </c>
      <c r="D110" s="5" t="s">
        <v>2714</v>
      </c>
      <c r="E110" s="151">
        <v>81.386746713729906</v>
      </c>
      <c r="F110" s="148">
        <v>92.465762103410896</v>
      </c>
      <c r="G110" s="148">
        <v>70.307731324048902</v>
      </c>
      <c r="H110" s="149">
        <v>208</v>
      </c>
    </row>
    <row r="111" spans="1:8" ht="16.2" customHeight="1" x14ac:dyDescent="0.3">
      <c r="A111" s="5" t="s">
        <v>100</v>
      </c>
      <c r="B111" s="147">
        <v>2021</v>
      </c>
      <c r="C111" s="5" t="s">
        <v>2750</v>
      </c>
      <c r="D111" s="5" t="s">
        <v>2714</v>
      </c>
      <c r="E111" s="151">
        <v>58.961157864413003</v>
      </c>
      <c r="F111" s="148">
        <v>68.258776264786505</v>
      </c>
      <c r="G111" s="148">
        <v>49.663539464039403</v>
      </c>
      <c r="H111" s="149">
        <v>155</v>
      </c>
    </row>
    <row r="112" spans="1:8" ht="16.2" customHeight="1" x14ac:dyDescent="0.3">
      <c r="A112" s="5" t="s">
        <v>101</v>
      </c>
      <c r="B112" s="147">
        <v>2022</v>
      </c>
      <c r="C112" s="5" t="s">
        <v>2750</v>
      </c>
      <c r="D112" s="5" t="s">
        <v>2714</v>
      </c>
      <c r="E112" s="151">
        <v>98.712815412014606</v>
      </c>
      <c r="F112" s="148">
        <v>110.60134382387599</v>
      </c>
      <c r="G112" s="148">
        <v>86.824287000153305</v>
      </c>
      <c r="H112" s="149">
        <v>264</v>
      </c>
    </row>
    <row r="113" spans="1:8" ht="16.2" customHeight="1" x14ac:dyDescent="0.3">
      <c r="A113" s="5" t="s">
        <v>102</v>
      </c>
      <c r="B113" s="147">
        <v>2022</v>
      </c>
      <c r="C113" s="5" t="s">
        <v>2750</v>
      </c>
      <c r="D113" s="5" t="s">
        <v>2714</v>
      </c>
      <c r="E113" s="151">
        <v>66.363691922514207</v>
      </c>
      <c r="F113" s="148">
        <v>76.565787135557201</v>
      </c>
      <c r="G113" s="148">
        <v>56.161596709471098</v>
      </c>
      <c r="H113" s="149">
        <v>162</v>
      </c>
    </row>
    <row r="114" spans="1:8" ht="16.2" customHeight="1" x14ac:dyDescent="0.3">
      <c r="A114" s="5" t="s">
        <v>90</v>
      </c>
      <c r="B114" s="147">
        <v>2022</v>
      </c>
      <c r="C114" s="5" t="s">
        <v>2750</v>
      </c>
      <c r="D114" s="5" t="s">
        <v>2714</v>
      </c>
      <c r="E114" s="151">
        <v>121.397561803239</v>
      </c>
      <c r="F114" s="148">
        <v>134.514166146538</v>
      </c>
      <c r="G114" s="148">
        <v>108.28095745994101</v>
      </c>
      <c r="H114" s="149">
        <v>326</v>
      </c>
    </row>
    <row r="115" spans="1:8" ht="16.2" customHeight="1" x14ac:dyDescent="0.3">
      <c r="A115" s="5" t="s">
        <v>91</v>
      </c>
      <c r="B115" s="147">
        <v>2022</v>
      </c>
      <c r="C115" s="5" t="s">
        <v>2750</v>
      </c>
      <c r="D115" s="5" t="s">
        <v>2714</v>
      </c>
      <c r="E115" s="151">
        <v>95.136400258689306</v>
      </c>
      <c r="F115" s="148">
        <v>106.91234788041</v>
      </c>
      <c r="G115" s="148">
        <v>83.360452636968503</v>
      </c>
      <c r="H115" s="149">
        <v>249</v>
      </c>
    </row>
    <row r="116" spans="1:8" ht="16.2" customHeight="1" x14ac:dyDescent="0.3">
      <c r="A116" s="131" t="s">
        <v>93</v>
      </c>
      <c r="B116" s="132">
        <v>2022</v>
      </c>
      <c r="C116" s="133" t="s">
        <v>2750</v>
      </c>
      <c r="D116" s="134" t="s">
        <v>2714</v>
      </c>
      <c r="E116" s="135">
        <v>35.278035120670303</v>
      </c>
      <c r="F116" s="136">
        <v>42.343175354476003</v>
      </c>
      <c r="G116" s="137">
        <v>28.212894886864699</v>
      </c>
      <c r="H116" s="138">
        <v>96</v>
      </c>
    </row>
    <row r="117" spans="1:8" ht="16.2" customHeight="1" x14ac:dyDescent="0.3">
      <c r="A117" s="153" t="s">
        <v>112</v>
      </c>
      <c r="B117" s="132" t="s">
        <v>112</v>
      </c>
      <c r="C117" s="133" t="s">
        <v>2750</v>
      </c>
      <c r="D117" s="134" t="s">
        <v>2714</v>
      </c>
      <c r="E117" s="135">
        <v>94.796891546288904</v>
      </c>
      <c r="F117" s="136">
        <v>96.991126290575806</v>
      </c>
      <c r="G117" s="137">
        <v>92.602656802002002</v>
      </c>
      <c r="H117" s="138">
        <v>7150</v>
      </c>
    </row>
    <row r="118" spans="1:8" ht="16.2" customHeight="1" x14ac:dyDescent="0.3">
      <c r="A118" s="5" t="s">
        <v>90</v>
      </c>
      <c r="B118" s="147">
        <v>2020</v>
      </c>
      <c r="C118" s="5" t="s">
        <v>2749</v>
      </c>
      <c r="D118" s="5" t="s">
        <v>2714</v>
      </c>
      <c r="E118" s="151">
        <v>87.532341088925705</v>
      </c>
      <c r="F118" s="148">
        <v>100.894742325655</v>
      </c>
      <c r="G118" s="148">
        <v>74.169939852195995</v>
      </c>
      <c r="H118" s="149">
        <v>172</v>
      </c>
    </row>
    <row r="119" spans="1:8" ht="16.2" customHeight="1" x14ac:dyDescent="0.3">
      <c r="A119" s="5" t="s">
        <v>91</v>
      </c>
      <c r="B119" s="147">
        <v>2020</v>
      </c>
      <c r="C119" s="5" t="s">
        <v>2749</v>
      </c>
      <c r="D119" s="5" t="s">
        <v>2714</v>
      </c>
      <c r="E119" s="151">
        <v>723.29008012493</v>
      </c>
      <c r="F119" s="148">
        <v>762.346297509176</v>
      </c>
      <c r="G119" s="148">
        <v>684.23386274068298</v>
      </c>
      <c r="H119" s="149">
        <v>1282</v>
      </c>
    </row>
    <row r="120" spans="1:8" ht="16.2" customHeight="1" x14ac:dyDescent="0.3">
      <c r="A120" s="5" t="s">
        <v>93</v>
      </c>
      <c r="B120" s="147">
        <v>2020</v>
      </c>
      <c r="C120" s="5" t="s">
        <v>2749</v>
      </c>
      <c r="D120" s="5" t="s">
        <v>2714</v>
      </c>
      <c r="E120" s="151">
        <v>307.803350722</v>
      </c>
      <c r="F120" s="148">
        <v>333.92336290697301</v>
      </c>
      <c r="G120" s="148">
        <v>281.68333853702802</v>
      </c>
      <c r="H120" s="149">
        <v>544</v>
      </c>
    </row>
    <row r="121" spans="1:8" ht="16.2" customHeight="1" x14ac:dyDescent="0.3">
      <c r="A121" s="5" t="s">
        <v>94</v>
      </c>
      <c r="B121" s="147">
        <v>2020</v>
      </c>
      <c r="C121" s="5" t="s">
        <v>2749</v>
      </c>
      <c r="D121" s="5" t="s">
        <v>2714</v>
      </c>
      <c r="E121" s="151">
        <v>49.327153187320498</v>
      </c>
      <c r="F121" s="148">
        <v>60.284100284917102</v>
      </c>
      <c r="G121" s="148">
        <v>38.370206089723901</v>
      </c>
      <c r="H121" s="149">
        <v>83</v>
      </c>
    </row>
    <row r="122" spans="1:8" ht="16.2" customHeight="1" x14ac:dyDescent="0.3">
      <c r="A122" s="5" t="s">
        <v>95</v>
      </c>
      <c r="B122" s="147">
        <v>2020</v>
      </c>
      <c r="C122" s="5" t="s">
        <v>2749</v>
      </c>
      <c r="D122" s="5" t="s">
        <v>2714</v>
      </c>
      <c r="E122" s="151">
        <v>7.17026114620153</v>
      </c>
      <c r="F122" s="148">
        <v>11.184225007211399</v>
      </c>
      <c r="G122" s="148">
        <v>3.1562972851916999</v>
      </c>
      <c r="H122" s="149">
        <v>13</v>
      </c>
    </row>
    <row r="123" spans="1:8" ht="16.2" customHeight="1" x14ac:dyDescent="0.3">
      <c r="A123" s="5" t="s">
        <v>96</v>
      </c>
      <c r="B123" s="147">
        <v>2020</v>
      </c>
      <c r="C123" s="5" t="s">
        <v>2749</v>
      </c>
      <c r="D123" s="5" t="s">
        <v>2714</v>
      </c>
      <c r="E123" s="151">
        <v>3.2153100889197099</v>
      </c>
      <c r="F123" s="148">
        <v>5.8888327935542</v>
      </c>
      <c r="G123" s="148">
        <v>0.54178738428522999</v>
      </c>
      <c r="H123" s="149">
        <v>6</v>
      </c>
    </row>
    <row r="124" spans="1:8" ht="16.2" customHeight="1" x14ac:dyDescent="0.3">
      <c r="A124" s="5" t="s">
        <v>97</v>
      </c>
      <c r="B124" s="147">
        <v>2020</v>
      </c>
      <c r="C124" s="5" t="s">
        <v>2749</v>
      </c>
      <c r="D124" s="5" t="s">
        <v>2714</v>
      </c>
      <c r="E124" s="151">
        <v>15.2737657471506</v>
      </c>
      <c r="F124" s="148">
        <v>21.073729891086298</v>
      </c>
      <c r="G124" s="148">
        <v>9.4738016032148202</v>
      </c>
      <c r="H124" s="149">
        <v>28</v>
      </c>
    </row>
    <row r="125" spans="1:8" ht="16.2" customHeight="1" x14ac:dyDescent="0.3">
      <c r="A125" s="5" t="s">
        <v>98</v>
      </c>
      <c r="B125" s="147">
        <v>2020</v>
      </c>
      <c r="C125" s="5" t="s">
        <v>2749</v>
      </c>
      <c r="D125" s="5" t="s">
        <v>2714</v>
      </c>
      <c r="E125" s="151">
        <v>139.24600022174999</v>
      </c>
      <c r="F125" s="148">
        <v>156.103745375637</v>
      </c>
      <c r="G125" s="148">
        <v>122.388255067863</v>
      </c>
      <c r="H125" s="149">
        <v>271</v>
      </c>
    </row>
    <row r="126" spans="1:8" ht="16.2" customHeight="1" x14ac:dyDescent="0.3">
      <c r="A126" s="5" t="s">
        <v>99</v>
      </c>
      <c r="B126" s="147">
        <v>2020</v>
      </c>
      <c r="C126" s="5" t="s">
        <v>2749</v>
      </c>
      <c r="D126" s="5" t="s">
        <v>2714</v>
      </c>
      <c r="E126" s="151">
        <v>319.16485796922001</v>
      </c>
      <c r="F126" s="148">
        <v>345.474274464507</v>
      </c>
      <c r="G126" s="148">
        <v>292.85544147393301</v>
      </c>
      <c r="H126" s="149">
        <v>579</v>
      </c>
    </row>
    <row r="127" spans="1:8" ht="16.2" customHeight="1" x14ac:dyDescent="0.3">
      <c r="A127" s="5" t="s">
        <v>100</v>
      </c>
      <c r="B127" s="147">
        <v>2020</v>
      </c>
      <c r="C127" s="5" t="s">
        <v>2749</v>
      </c>
      <c r="D127" s="5" t="s">
        <v>2714</v>
      </c>
      <c r="E127" s="151">
        <v>280.938754204872</v>
      </c>
      <c r="F127" s="148">
        <v>305.16183531504498</v>
      </c>
      <c r="G127" s="148">
        <v>256.71567309469901</v>
      </c>
      <c r="H127" s="149">
        <v>529</v>
      </c>
    </row>
    <row r="128" spans="1:8" ht="16.2" customHeight="1" x14ac:dyDescent="0.3">
      <c r="A128" s="5" t="s">
        <v>101</v>
      </c>
      <c r="B128" s="147">
        <v>2021</v>
      </c>
      <c r="C128" s="5" t="s">
        <v>2749</v>
      </c>
      <c r="D128" s="5" t="s">
        <v>2714</v>
      </c>
      <c r="E128" s="151">
        <v>470.78212312124901</v>
      </c>
      <c r="F128" s="148">
        <v>501.69025376695902</v>
      </c>
      <c r="G128" s="148">
        <v>439.87399247553901</v>
      </c>
      <c r="H128" s="149">
        <v>895</v>
      </c>
    </row>
    <row r="129" spans="1:8" ht="16.2" customHeight="1" x14ac:dyDescent="0.3">
      <c r="A129" s="5" t="s">
        <v>102</v>
      </c>
      <c r="B129" s="147">
        <v>2021</v>
      </c>
      <c r="C129" s="5" t="s">
        <v>2749</v>
      </c>
      <c r="D129" s="5" t="s">
        <v>2714</v>
      </c>
      <c r="E129" s="151">
        <v>311.44343748807398</v>
      </c>
      <c r="F129" s="148">
        <v>338.00628260945803</v>
      </c>
      <c r="G129" s="148">
        <v>284.88059236668897</v>
      </c>
      <c r="H129" s="149">
        <v>542</v>
      </c>
    </row>
    <row r="130" spans="1:8" ht="16.2" customHeight="1" x14ac:dyDescent="0.3">
      <c r="A130" s="5" t="s">
        <v>90</v>
      </c>
      <c r="B130" s="147">
        <v>2021</v>
      </c>
      <c r="C130" s="5" t="s">
        <v>2749</v>
      </c>
      <c r="D130" s="5" t="s">
        <v>2714</v>
      </c>
      <c r="E130" s="151">
        <v>81.414849664571094</v>
      </c>
      <c r="F130" s="148">
        <v>94.339271191230495</v>
      </c>
      <c r="G130" s="148">
        <v>68.490428137911707</v>
      </c>
      <c r="H130" s="149">
        <v>161</v>
      </c>
    </row>
    <row r="131" spans="1:8" ht="16.2" customHeight="1" x14ac:dyDescent="0.3">
      <c r="A131" s="5" t="s">
        <v>91</v>
      </c>
      <c r="B131" s="147">
        <v>2021</v>
      </c>
      <c r="C131" s="5" t="s">
        <v>2749</v>
      </c>
      <c r="D131" s="5" t="s">
        <v>2714</v>
      </c>
      <c r="E131" s="151">
        <v>24.974507872082601</v>
      </c>
      <c r="F131" s="148">
        <v>32.324297992314598</v>
      </c>
      <c r="G131" s="148">
        <v>17.6247177518506</v>
      </c>
      <c r="H131" s="149">
        <v>47</v>
      </c>
    </row>
    <row r="132" spans="1:8" ht="16.2" customHeight="1" x14ac:dyDescent="0.3">
      <c r="A132" s="5" t="s">
        <v>93</v>
      </c>
      <c r="B132" s="147">
        <v>2021</v>
      </c>
      <c r="C132" s="5" t="s">
        <v>2749</v>
      </c>
      <c r="D132" s="5" t="s">
        <v>2714</v>
      </c>
      <c r="E132" s="151">
        <v>5.5924305602970099</v>
      </c>
      <c r="F132" s="148">
        <v>8.9702693784627492</v>
      </c>
      <c r="G132" s="148">
        <v>2.2145917421312702</v>
      </c>
      <c r="H132" s="149">
        <v>11</v>
      </c>
    </row>
    <row r="133" spans="1:8" ht="16.2" customHeight="1" x14ac:dyDescent="0.3">
      <c r="A133" s="5" t="s">
        <v>94</v>
      </c>
      <c r="B133" s="147">
        <v>2021</v>
      </c>
      <c r="C133" s="5" t="s">
        <v>2749</v>
      </c>
      <c r="D133" s="5" t="s">
        <v>2714</v>
      </c>
      <c r="E133" s="151">
        <v>20.7799296720552</v>
      </c>
      <c r="F133" s="148">
        <v>27.339650775053101</v>
      </c>
      <c r="G133" s="148">
        <v>14.2202085690573</v>
      </c>
      <c r="H133" s="149">
        <v>40</v>
      </c>
    </row>
    <row r="134" spans="1:8" ht="16.2" customHeight="1" x14ac:dyDescent="0.3">
      <c r="A134" s="5" t="s">
        <v>95</v>
      </c>
      <c r="B134" s="147">
        <v>2021</v>
      </c>
      <c r="C134" s="5" t="s">
        <v>2749</v>
      </c>
      <c r="D134" s="5" t="s">
        <v>2714</v>
      </c>
      <c r="E134" s="151">
        <v>65.9987678975329</v>
      </c>
      <c r="F134" s="148">
        <v>77.590567686519705</v>
      </c>
      <c r="G134" s="148">
        <v>54.406968108546202</v>
      </c>
      <c r="H134" s="149">
        <v>131</v>
      </c>
    </row>
    <row r="135" spans="1:8" ht="16.2" customHeight="1" x14ac:dyDescent="0.3">
      <c r="A135" s="5" t="s">
        <v>96</v>
      </c>
      <c r="B135" s="147">
        <v>2021</v>
      </c>
      <c r="C135" s="5" t="s">
        <v>2749</v>
      </c>
      <c r="D135" s="5" t="s">
        <v>2714</v>
      </c>
      <c r="E135" s="151">
        <v>61.560800583350101</v>
      </c>
      <c r="F135" s="148">
        <v>72.593206793888797</v>
      </c>
      <c r="G135" s="148">
        <v>50.528394372811498</v>
      </c>
      <c r="H135" s="149">
        <v>125</v>
      </c>
    </row>
    <row r="136" spans="1:8" ht="16.2" customHeight="1" x14ac:dyDescent="0.3">
      <c r="A136" s="5" t="s">
        <v>97</v>
      </c>
      <c r="B136" s="147">
        <v>2021</v>
      </c>
      <c r="C136" s="5" t="s">
        <v>2749</v>
      </c>
      <c r="D136" s="5" t="s">
        <v>2714</v>
      </c>
      <c r="E136" s="151">
        <v>172.66258324719101</v>
      </c>
      <c r="F136" s="148">
        <v>191.561040049415</v>
      </c>
      <c r="G136" s="148">
        <v>153.76412644496801</v>
      </c>
      <c r="H136" s="149">
        <v>332</v>
      </c>
    </row>
    <row r="137" spans="1:8" ht="16.2" customHeight="1" x14ac:dyDescent="0.3">
      <c r="A137" s="5" t="s">
        <v>98</v>
      </c>
      <c r="B137" s="147">
        <v>2021</v>
      </c>
      <c r="C137" s="5" t="s">
        <v>2749</v>
      </c>
      <c r="D137" s="5" t="s">
        <v>2714</v>
      </c>
      <c r="E137" s="151">
        <v>167.41962292387001</v>
      </c>
      <c r="F137" s="148">
        <v>185.67876859307</v>
      </c>
      <c r="G137" s="148">
        <v>149.16047725467001</v>
      </c>
      <c r="H137" s="149">
        <v>334</v>
      </c>
    </row>
    <row r="138" spans="1:8" ht="16.2" customHeight="1" x14ac:dyDescent="0.3">
      <c r="A138" s="5" t="s">
        <v>99</v>
      </c>
      <c r="B138" s="147">
        <v>2021</v>
      </c>
      <c r="C138" s="5" t="s">
        <v>2749</v>
      </c>
      <c r="D138" s="5" t="s">
        <v>2714</v>
      </c>
      <c r="E138" s="151">
        <v>119.408827274849</v>
      </c>
      <c r="F138" s="148">
        <v>134.969490496058</v>
      </c>
      <c r="G138" s="148">
        <v>103.84816405364001</v>
      </c>
      <c r="H138" s="149">
        <v>235</v>
      </c>
    </row>
    <row r="139" spans="1:8" ht="16.2" customHeight="1" x14ac:dyDescent="0.3">
      <c r="A139" s="5" t="s">
        <v>100</v>
      </c>
      <c r="B139" s="147">
        <v>2021</v>
      </c>
      <c r="C139" s="5" t="s">
        <v>2749</v>
      </c>
      <c r="D139" s="5" t="s">
        <v>2714</v>
      </c>
      <c r="E139" s="151">
        <v>81.023164995292305</v>
      </c>
      <c r="F139" s="148">
        <v>93.873600041136399</v>
      </c>
      <c r="G139" s="148">
        <v>68.172729949448097</v>
      </c>
      <c r="H139" s="149">
        <v>161</v>
      </c>
    </row>
    <row r="140" spans="1:8" ht="16.2" customHeight="1" x14ac:dyDescent="0.3">
      <c r="A140" s="5" t="s">
        <v>101</v>
      </c>
      <c r="B140" s="147">
        <v>2022</v>
      </c>
      <c r="C140" s="5" t="s">
        <v>2749</v>
      </c>
      <c r="D140" s="5" t="s">
        <v>2714</v>
      </c>
      <c r="E140" s="151">
        <v>143.495237418073</v>
      </c>
      <c r="F140" s="148">
        <v>161.04594678289001</v>
      </c>
      <c r="G140" s="148">
        <v>125.944528053257</v>
      </c>
      <c r="H140" s="149">
        <v>267</v>
      </c>
    </row>
    <row r="141" spans="1:8" ht="16.2" customHeight="1" x14ac:dyDescent="0.3">
      <c r="A141" s="5" t="s">
        <v>102</v>
      </c>
      <c r="B141" s="147">
        <v>2022</v>
      </c>
      <c r="C141" s="5" t="s">
        <v>2749</v>
      </c>
      <c r="D141" s="5" t="s">
        <v>2714</v>
      </c>
      <c r="E141" s="151">
        <v>102.835424882288</v>
      </c>
      <c r="F141" s="148">
        <v>118.207223063207</v>
      </c>
      <c r="G141" s="148">
        <v>87.463626701369094</v>
      </c>
      <c r="H141" s="149">
        <v>179</v>
      </c>
    </row>
    <row r="142" spans="1:8" ht="16.2" customHeight="1" x14ac:dyDescent="0.3">
      <c r="A142" s="5" t="s">
        <v>90</v>
      </c>
      <c r="B142" s="147">
        <v>2022</v>
      </c>
      <c r="C142" s="5" t="s">
        <v>2749</v>
      </c>
      <c r="D142" s="5" t="s">
        <v>2714</v>
      </c>
      <c r="E142" s="151">
        <v>187.64589874738601</v>
      </c>
      <c r="F142" s="148">
        <v>207.58075789053601</v>
      </c>
      <c r="G142" s="148">
        <v>167.71103960423699</v>
      </c>
      <c r="H142" s="149">
        <v>350</v>
      </c>
    </row>
    <row r="143" spans="1:8" ht="16.2" customHeight="1" x14ac:dyDescent="0.3">
      <c r="A143" s="5" t="s">
        <v>91</v>
      </c>
      <c r="B143" s="147">
        <v>2022</v>
      </c>
      <c r="C143" s="5" t="s">
        <v>2749</v>
      </c>
      <c r="D143" s="5" t="s">
        <v>2714</v>
      </c>
      <c r="E143" s="151">
        <v>135.99662820863</v>
      </c>
      <c r="F143" s="148">
        <v>153.316220394407</v>
      </c>
      <c r="G143" s="148">
        <v>118.677036022853</v>
      </c>
      <c r="H143" s="149">
        <v>246</v>
      </c>
    </row>
    <row r="144" spans="1:8" ht="16.2" customHeight="1" x14ac:dyDescent="0.3">
      <c r="A144" s="131" t="s">
        <v>93</v>
      </c>
      <c r="B144" s="132">
        <v>2022</v>
      </c>
      <c r="C144" s="133" t="s">
        <v>2749</v>
      </c>
      <c r="D144" s="134" t="s">
        <v>2714</v>
      </c>
      <c r="E144" s="135">
        <v>60.333732014404902</v>
      </c>
      <c r="F144" s="136">
        <v>71.438605563538204</v>
      </c>
      <c r="G144" s="137">
        <v>49.2288584652715</v>
      </c>
      <c r="H144" s="138">
        <v>118</v>
      </c>
    </row>
    <row r="145" spans="1:8" ht="16.2" customHeight="1" x14ac:dyDescent="0.3">
      <c r="A145" s="153" t="s">
        <v>112</v>
      </c>
      <c r="B145" s="132" t="s">
        <v>112</v>
      </c>
      <c r="C145" s="133" t="s">
        <v>2749</v>
      </c>
      <c r="D145" s="134" t="s">
        <v>2714</v>
      </c>
      <c r="E145" s="135">
        <v>142.10239595208299</v>
      </c>
      <c r="F145" s="136">
        <v>145.34759036521501</v>
      </c>
      <c r="G145" s="137">
        <v>138.85720153895201</v>
      </c>
      <c r="H145" s="138">
        <v>7681</v>
      </c>
    </row>
    <row r="146" spans="1:8" ht="16.2" customHeight="1" x14ac:dyDescent="0.3">
      <c r="A146" s="5" t="s">
        <v>90</v>
      </c>
      <c r="B146" s="147">
        <v>2020</v>
      </c>
      <c r="C146" s="5" t="s">
        <v>2748</v>
      </c>
      <c r="D146" s="5" t="s">
        <v>2714</v>
      </c>
      <c r="E146" s="151">
        <v>65.339650782017998</v>
      </c>
      <c r="F146" s="148">
        <v>72.791562879970201</v>
      </c>
      <c r="G146" s="148">
        <v>57.887738684065802</v>
      </c>
      <c r="H146" s="149">
        <v>297</v>
      </c>
    </row>
    <row r="147" spans="1:8" ht="16.2" customHeight="1" x14ac:dyDescent="0.3">
      <c r="A147" s="5" t="s">
        <v>91</v>
      </c>
      <c r="B147" s="147">
        <v>2020</v>
      </c>
      <c r="C147" s="5" t="s">
        <v>2748</v>
      </c>
      <c r="D147" s="5" t="s">
        <v>2714</v>
      </c>
      <c r="E147" s="151">
        <v>584.93638233340596</v>
      </c>
      <c r="F147" s="148">
        <v>607.17167487329402</v>
      </c>
      <c r="G147" s="148">
        <v>562.70108979351903</v>
      </c>
      <c r="H147" s="149">
        <v>2506</v>
      </c>
    </row>
    <row r="148" spans="1:8" ht="16.2" customHeight="1" x14ac:dyDescent="0.3">
      <c r="A148" s="5" t="s">
        <v>93</v>
      </c>
      <c r="B148" s="147">
        <v>2020</v>
      </c>
      <c r="C148" s="5" t="s">
        <v>2748</v>
      </c>
      <c r="D148" s="5" t="s">
        <v>2714</v>
      </c>
      <c r="E148" s="151">
        <v>268.67248326451403</v>
      </c>
      <c r="F148" s="148">
        <v>283.81464370715003</v>
      </c>
      <c r="G148" s="148">
        <v>253.530322821879</v>
      </c>
      <c r="H148" s="149">
        <v>1176</v>
      </c>
    </row>
    <row r="149" spans="1:8" ht="16.2" customHeight="1" x14ac:dyDescent="0.3">
      <c r="A149" s="5" t="s">
        <v>94</v>
      </c>
      <c r="B149" s="147">
        <v>2020</v>
      </c>
      <c r="C149" s="5" t="s">
        <v>2748</v>
      </c>
      <c r="D149" s="5" t="s">
        <v>2714</v>
      </c>
      <c r="E149" s="151">
        <v>46.698492409714</v>
      </c>
      <c r="F149" s="148">
        <v>53.241191135018099</v>
      </c>
      <c r="G149" s="148">
        <v>40.1557936844099</v>
      </c>
      <c r="H149" s="149">
        <v>197</v>
      </c>
    </row>
    <row r="150" spans="1:8" ht="16.2" customHeight="1" x14ac:dyDescent="0.3">
      <c r="A150" s="5" t="s">
        <v>95</v>
      </c>
      <c r="B150" s="147">
        <v>2020</v>
      </c>
      <c r="C150" s="5" t="s">
        <v>2748</v>
      </c>
      <c r="D150" s="5" t="s">
        <v>2714</v>
      </c>
      <c r="E150" s="151">
        <v>8.3989682489677797</v>
      </c>
      <c r="F150" s="148">
        <v>11.1223251160825</v>
      </c>
      <c r="G150" s="148">
        <v>5.6756113818530496</v>
      </c>
      <c r="H150" s="149">
        <v>37</v>
      </c>
    </row>
    <row r="151" spans="1:8" ht="16.2" customHeight="1" x14ac:dyDescent="0.3">
      <c r="A151" s="5" t="s">
        <v>96</v>
      </c>
      <c r="B151" s="147">
        <v>2020</v>
      </c>
      <c r="C151" s="5" t="s">
        <v>2748</v>
      </c>
      <c r="D151" s="5" t="s">
        <v>2714</v>
      </c>
      <c r="E151" s="151">
        <v>4.3265444608950601</v>
      </c>
      <c r="F151" s="148">
        <v>6.2869449172535399</v>
      </c>
      <c r="G151" s="148">
        <v>2.3661440045365798</v>
      </c>
      <c r="H151" s="149">
        <v>19</v>
      </c>
    </row>
    <row r="152" spans="1:8" ht="16.2" customHeight="1" x14ac:dyDescent="0.3">
      <c r="A152" s="5" t="s">
        <v>97</v>
      </c>
      <c r="B152" s="147">
        <v>2020</v>
      </c>
      <c r="C152" s="5" t="s">
        <v>2748</v>
      </c>
      <c r="D152" s="5" t="s">
        <v>2714</v>
      </c>
      <c r="E152" s="151">
        <v>10.132384585155201</v>
      </c>
      <c r="F152" s="148">
        <v>13.142469694061001</v>
      </c>
      <c r="G152" s="148">
        <v>7.1222994762494203</v>
      </c>
      <c r="H152" s="149">
        <v>44</v>
      </c>
    </row>
    <row r="153" spans="1:8" ht="16.2" customHeight="1" x14ac:dyDescent="0.3">
      <c r="A153" s="5" t="s">
        <v>98</v>
      </c>
      <c r="B153" s="147">
        <v>2020</v>
      </c>
      <c r="C153" s="5" t="s">
        <v>2748</v>
      </c>
      <c r="D153" s="5" t="s">
        <v>2714</v>
      </c>
      <c r="E153" s="151">
        <v>106.192379060077</v>
      </c>
      <c r="F153" s="148">
        <v>115.631666419166</v>
      </c>
      <c r="G153" s="148">
        <v>96.753091700987198</v>
      </c>
      <c r="H153" s="149">
        <v>487</v>
      </c>
    </row>
    <row r="154" spans="1:8" ht="16.2" customHeight="1" x14ac:dyDescent="0.3">
      <c r="A154" s="5" t="s">
        <v>99</v>
      </c>
      <c r="B154" s="147">
        <v>2020</v>
      </c>
      <c r="C154" s="5" t="s">
        <v>2748</v>
      </c>
      <c r="D154" s="5" t="s">
        <v>2714</v>
      </c>
      <c r="E154" s="151">
        <v>247.66902405734501</v>
      </c>
      <c r="F154" s="148">
        <v>262.36422250326899</v>
      </c>
      <c r="G154" s="148">
        <v>232.97382561142101</v>
      </c>
      <c r="H154" s="149">
        <v>1076</v>
      </c>
    </row>
    <row r="155" spans="1:8" ht="16.2" customHeight="1" x14ac:dyDescent="0.3">
      <c r="A155" s="5" t="s">
        <v>100</v>
      </c>
      <c r="B155" s="147">
        <v>2020</v>
      </c>
      <c r="C155" s="5" t="s">
        <v>2748</v>
      </c>
      <c r="D155" s="5" t="s">
        <v>2714</v>
      </c>
      <c r="E155" s="151">
        <v>224.62508863144899</v>
      </c>
      <c r="F155" s="148">
        <v>238.35214372098301</v>
      </c>
      <c r="G155" s="148">
        <v>210.898033541915</v>
      </c>
      <c r="H155" s="149">
        <v>1016</v>
      </c>
    </row>
    <row r="156" spans="1:8" ht="16.2" customHeight="1" x14ac:dyDescent="0.3">
      <c r="A156" s="5" t="s">
        <v>101</v>
      </c>
      <c r="B156" s="147">
        <v>2021</v>
      </c>
      <c r="C156" s="5" t="s">
        <v>2748</v>
      </c>
      <c r="D156" s="5" t="s">
        <v>2714</v>
      </c>
      <c r="E156" s="151">
        <v>392.28611785828701</v>
      </c>
      <c r="F156" s="148">
        <v>410.25961336107099</v>
      </c>
      <c r="G156" s="148">
        <v>374.31262235550298</v>
      </c>
      <c r="H156" s="149">
        <v>1775</v>
      </c>
    </row>
    <row r="157" spans="1:8" ht="16.2" customHeight="1" x14ac:dyDescent="0.3">
      <c r="A157" s="5" t="s">
        <v>102</v>
      </c>
      <c r="B157" s="147">
        <v>2021</v>
      </c>
      <c r="C157" s="5" t="s">
        <v>2748</v>
      </c>
      <c r="D157" s="5" t="s">
        <v>2714</v>
      </c>
      <c r="E157" s="151">
        <v>260.889433946091</v>
      </c>
      <c r="F157" s="148">
        <v>276.40777620024397</v>
      </c>
      <c r="G157" s="148">
        <v>245.37109169193801</v>
      </c>
      <c r="H157" s="149">
        <v>1073</v>
      </c>
    </row>
    <row r="158" spans="1:8" ht="16.2" customHeight="1" x14ac:dyDescent="0.3">
      <c r="A158" s="5" t="s">
        <v>90</v>
      </c>
      <c r="B158" s="147">
        <v>2021</v>
      </c>
      <c r="C158" s="5" t="s">
        <v>2748</v>
      </c>
      <c r="D158" s="5" t="s">
        <v>2714</v>
      </c>
      <c r="E158" s="151">
        <v>70.549967831232607</v>
      </c>
      <c r="F158" s="148">
        <v>78.244303656674106</v>
      </c>
      <c r="G158" s="148">
        <v>62.8556320057912</v>
      </c>
      <c r="H158" s="149">
        <v>325</v>
      </c>
    </row>
    <row r="159" spans="1:8" ht="16.2" customHeight="1" x14ac:dyDescent="0.3">
      <c r="A159" s="5" t="s">
        <v>91</v>
      </c>
      <c r="B159" s="147">
        <v>2021</v>
      </c>
      <c r="C159" s="5" t="s">
        <v>2748</v>
      </c>
      <c r="D159" s="5" t="s">
        <v>2714</v>
      </c>
      <c r="E159" s="151">
        <v>20.626934031178799</v>
      </c>
      <c r="F159" s="148">
        <v>24.887065840518702</v>
      </c>
      <c r="G159" s="148">
        <v>16.3668022218388</v>
      </c>
      <c r="H159" s="149">
        <v>91</v>
      </c>
    </row>
    <row r="160" spans="1:8" ht="16.2" customHeight="1" x14ac:dyDescent="0.3">
      <c r="A160" s="5" t="s">
        <v>93</v>
      </c>
      <c r="B160" s="147">
        <v>2021</v>
      </c>
      <c r="C160" s="5" t="s">
        <v>2748</v>
      </c>
      <c r="D160" s="5" t="s">
        <v>2714</v>
      </c>
      <c r="E160" s="151">
        <v>6.0540615625879699</v>
      </c>
      <c r="F160" s="148">
        <v>8.3085713468055005</v>
      </c>
      <c r="G160" s="148">
        <v>3.79955177837045</v>
      </c>
      <c r="H160" s="149">
        <v>28</v>
      </c>
    </row>
    <row r="161" spans="1:8" ht="16.2" customHeight="1" x14ac:dyDescent="0.3">
      <c r="A161" s="5" t="s">
        <v>94</v>
      </c>
      <c r="B161" s="147">
        <v>2021</v>
      </c>
      <c r="C161" s="5" t="s">
        <v>2748</v>
      </c>
      <c r="D161" s="5" t="s">
        <v>2714</v>
      </c>
      <c r="E161" s="151">
        <v>14.706490014606899</v>
      </c>
      <c r="F161" s="148">
        <v>18.2674201795997</v>
      </c>
      <c r="G161" s="148">
        <v>11.1455598496142</v>
      </c>
      <c r="H161" s="149">
        <v>66</v>
      </c>
    </row>
    <row r="162" spans="1:8" ht="16.2" customHeight="1" x14ac:dyDescent="0.3">
      <c r="A162" s="5" t="s">
        <v>95</v>
      </c>
      <c r="B162" s="147">
        <v>2021</v>
      </c>
      <c r="C162" s="5" t="s">
        <v>2748</v>
      </c>
      <c r="D162" s="5" t="s">
        <v>2714</v>
      </c>
      <c r="E162" s="151">
        <v>45.1559711684299</v>
      </c>
      <c r="F162" s="148">
        <v>51.300176769240103</v>
      </c>
      <c r="G162" s="148">
        <v>39.011765567619598</v>
      </c>
      <c r="H162" s="149">
        <v>209</v>
      </c>
    </row>
    <row r="163" spans="1:8" x14ac:dyDescent="0.3">
      <c r="A163" s="5" t="s">
        <v>96</v>
      </c>
      <c r="B163" s="147">
        <v>2021</v>
      </c>
      <c r="C163" s="5" t="s">
        <v>2748</v>
      </c>
      <c r="D163" s="5" t="s">
        <v>2714</v>
      </c>
      <c r="E163" s="151">
        <v>45.9570827520484</v>
      </c>
      <c r="F163" s="148">
        <v>52.135161225204897</v>
      </c>
      <c r="G163" s="148">
        <v>39.779004278892003</v>
      </c>
      <c r="H163" s="149">
        <v>214</v>
      </c>
    </row>
    <row r="164" spans="1:8" x14ac:dyDescent="0.3">
      <c r="A164" s="5" t="s">
        <v>97</v>
      </c>
      <c r="B164" s="147">
        <v>2021</v>
      </c>
      <c r="C164" s="5" t="s">
        <v>2748</v>
      </c>
      <c r="D164" s="5" t="s">
        <v>2714</v>
      </c>
      <c r="E164" s="151">
        <v>130.95815877218101</v>
      </c>
      <c r="F164" s="148">
        <v>141.54478780073001</v>
      </c>
      <c r="G164" s="148">
        <v>120.371529743632</v>
      </c>
      <c r="H164" s="149">
        <v>588</v>
      </c>
    </row>
    <row r="165" spans="1:8" x14ac:dyDescent="0.3">
      <c r="A165" s="5" t="s">
        <v>98</v>
      </c>
      <c r="B165" s="147">
        <v>2021</v>
      </c>
      <c r="C165" s="5" t="s">
        <v>2748</v>
      </c>
      <c r="D165" s="5" t="s">
        <v>2714</v>
      </c>
      <c r="E165" s="151">
        <v>127.665813798302</v>
      </c>
      <c r="F165" s="148">
        <v>137.95754001837901</v>
      </c>
      <c r="G165" s="148">
        <v>117.374087578226</v>
      </c>
      <c r="H165" s="149">
        <v>591</v>
      </c>
    </row>
    <row r="166" spans="1:8" x14ac:dyDescent="0.3">
      <c r="A166" s="5" t="s">
        <v>99</v>
      </c>
      <c r="B166" s="147">
        <v>2021</v>
      </c>
      <c r="C166" s="5" t="s">
        <v>2748</v>
      </c>
      <c r="D166" s="5" t="s">
        <v>2714</v>
      </c>
      <c r="E166" s="151">
        <v>97.819066682829302</v>
      </c>
      <c r="F166" s="148">
        <v>106.939516767402</v>
      </c>
      <c r="G166" s="148">
        <v>88.698616598256706</v>
      </c>
      <c r="H166" s="149">
        <v>443</v>
      </c>
    </row>
    <row r="167" spans="1:8" x14ac:dyDescent="0.3">
      <c r="A167" s="5" t="s">
        <v>100</v>
      </c>
      <c r="B167" s="147">
        <v>2021</v>
      </c>
      <c r="C167" s="5" t="s">
        <v>2748</v>
      </c>
      <c r="D167" s="5" t="s">
        <v>2714</v>
      </c>
      <c r="E167" s="151">
        <v>68.093989393648698</v>
      </c>
      <c r="F167" s="148">
        <v>75.6216442444736</v>
      </c>
      <c r="G167" s="148">
        <v>60.566334542823803</v>
      </c>
      <c r="H167" s="149">
        <v>316</v>
      </c>
    </row>
    <row r="168" spans="1:8" x14ac:dyDescent="0.3">
      <c r="A168" s="5" t="s">
        <v>101</v>
      </c>
      <c r="B168" s="147">
        <v>2022</v>
      </c>
      <c r="C168" s="5" t="s">
        <v>2748</v>
      </c>
      <c r="D168" s="5" t="s">
        <v>2714</v>
      </c>
      <c r="E168" s="151">
        <v>116.44960900638</v>
      </c>
      <c r="F168" s="148">
        <v>126.336247725196</v>
      </c>
      <c r="G168" s="148">
        <v>106.562970287564</v>
      </c>
      <c r="H168" s="149">
        <v>531</v>
      </c>
    </row>
    <row r="169" spans="1:8" x14ac:dyDescent="0.3">
      <c r="A169" s="5" t="s">
        <v>102</v>
      </c>
      <c r="B169" s="147">
        <v>2022</v>
      </c>
      <c r="C169" s="5" t="s">
        <v>2748</v>
      </c>
      <c r="D169" s="5" t="s">
        <v>2714</v>
      </c>
      <c r="E169" s="151">
        <v>82.505390470857705</v>
      </c>
      <c r="F169" s="148">
        <v>91.263194023905598</v>
      </c>
      <c r="G169" s="148">
        <v>73.747586917809897</v>
      </c>
      <c r="H169" s="149">
        <v>341</v>
      </c>
    </row>
    <row r="170" spans="1:8" x14ac:dyDescent="0.3">
      <c r="A170" s="5" t="s">
        <v>90</v>
      </c>
      <c r="B170" s="147">
        <v>2022</v>
      </c>
      <c r="C170" s="5" t="s">
        <v>2748</v>
      </c>
      <c r="D170" s="5" t="s">
        <v>2714</v>
      </c>
      <c r="E170" s="151">
        <v>147.79339140456599</v>
      </c>
      <c r="F170" s="148">
        <v>158.88572093365499</v>
      </c>
      <c r="G170" s="148">
        <v>136.701061875476</v>
      </c>
      <c r="H170" s="149">
        <v>676</v>
      </c>
    </row>
    <row r="171" spans="1:8" x14ac:dyDescent="0.3">
      <c r="A171" s="5" t="s">
        <v>91</v>
      </c>
      <c r="B171" s="147">
        <v>2022</v>
      </c>
      <c r="C171" s="5" t="s">
        <v>2748</v>
      </c>
      <c r="D171" s="5" t="s">
        <v>2714</v>
      </c>
      <c r="E171" s="151">
        <v>111.768362993241</v>
      </c>
      <c r="F171" s="148">
        <v>121.59201889760099</v>
      </c>
      <c r="G171" s="148">
        <v>101.944707088881</v>
      </c>
      <c r="H171" s="149">
        <v>495</v>
      </c>
    </row>
    <row r="172" spans="1:8" x14ac:dyDescent="0.3">
      <c r="A172" s="131" t="s">
        <v>93</v>
      </c>
      <c r="B172" s="132">
        <v>2022</v>
      </c>
      <c r="C172" s="133" t="s">
        <v>2748</v>
      </c>
      <c r="D172" s="134" t="s">
        <v>2714</v>
      </c>
      <c r="E172" s="135">
        <v>45.958722090575201</v>
      </c>
      <c r="F172" s="136">
        <v>52.1297985844135</v>
      </c>
      <c r="G172" s="137">
        <v>39.787645596736901</v>
      </c>
      <c r="H172" s="138">
        <v>214</v>
      </c>
    </row>
    <row r="173" spans="1:8" x14ac:dyDescent="0.3">
      <c r="A173" s="153" t="s">
        <v>112</v>
      </c>
      <c r="B173" s="132" t="s">
        <v>112</v>
      </c>
      <c r="C173" s="133" t="s">
        <v>2748</v>
      </c>
      <c r="D173" s="134" t="s">
        <v>2714</v>
      </c>
      <c r="E173" s="135">
        <v>114.93990476705601</v>
      </c>
      <c r="F173" s="136">
        <v>116.78930201674299</v>
      </c>
      <c r="G173" s="137">
        <v>113.090507517368</v>
      </c>
      <c r="H173" s="138">
        <v>14831</v>
      </c>
    </row>
    <row r="174" spans="1:8" x14ac:dyDescent="0.3">
      <c r="A174" s="5" t="s">
        <v>90</v>
      </c>
      <c r="B174" s="147">
        <v>2020</v>
      </c>
      <c r="C174" s="5" t="s">
        <v>2750</v>
      </c>
      <c r="D174" s="5" t="s">
        <v>2751</v>
      </c>
      <c r="E174" s="151">
        <v>42.699586326723498</v>
      </c>
      <c r="F174" s="148">
        <v>50.624096961616402</v>
      </c>
      <c r="G174" s="148">
        <v>34.7750756918307</v>
      </c>
      <c r="H174" s="149">
        <v>112</v>
      </c>
    </row>
    <row r="175" spans="1:8" x14ac:dyDescent="0.3">
      <c r="A175" s="5" t="s">
        <v>91</v>
      </c>
      <c r="B175" s="147">
        <v>2020</v>
      </c>
      <c r="C175" s="5" t="s">
        <v>2750</v>
      </c>
      <c r="D175" s="5" t="s">
        <v>2751</v>
      </c>
      <c r="E175" s="151">
        <v>461.48784139180299</v>
      </c>
      <c r="F175" s="148">
        <v>487.09281465205999</v>
      </c>
      <c r="G175" s="148">
        <v>435.88286813154599</v>
      </c>
      <c r="H175" s="149">
        <v>1178</v>
      </c>
    </row>
    <row r="176" spans="1:8" x14ac:dyDescent="0.3">
      <c r="A176" s="5" t="s">
        <v>93</v>
      </c>
      <c r="B176" s="147">
        <v>2020</v>
      </c>
      <c r="C176" s="5" t="s">
        <v>2750</v>
      </c>
      <c r="D176" s="5" t="s">
        <v>2751</v>
      </c>
      <c r="E176" s="151">
        <v>216.14141428412299</v>
      </c>
      <c r="F176" s="148">
        <v>233.59720940244699</v>
      </c>
      <c r="G176" s="148">
        <v>198.68561916579799</v>
      </c>
      <c r="H176" s="149">
        <v>571</v>
      </c>
    </row>
    <row r="177" spans="1:8" x14ac:dyDescent="0.3">
      <c r="A177" s="5" t="s">
        <v>94</v>
      </c>
      <c r="B177" s="147">
        <v>2020</v>
      </c>
      <c r="C177" s="5" t="s">
        <v>2750</v>
      </c>
      <c r="D177" s="5" t="s">
        <v>2751</v>
      </c>
      <c r="E177" s="151">
        <v>35.686297841501101</v>
      </c>
      <c r="F177" s="148">
        <v>43.029425340877197</v>
      </c>
      <c r="G177" s="148">
        <v>28.343170342125099</v>
      </c>
      <c r="H177" s="149">
        <v>91</v>
      </c>
    </row>
    <row r="178" spans="1:8" x14ac:dyDescent="0.3">
      <c r="A178" s="5" t="s">
        <v>95</v>
      </c>
      <c r="B178" s="147">
        <v>2020</v>
      </c>
      <c r="C178" s="5" t="s">
        <v>2750</v>
      </c>
      <c r="D178" s="5" t="s">
        <v>2751</v>
      </c>
      <c r="E178" s="151">
        <v>4.1298451597540797</v>
      </c>
      <c r="F178" s="148">
        <v>6.5763996155259097</v>
      </c>
      <c r="G178" s="148">
        <v>1.68329070398225</v>
      </c>
      <c r="H178" s="149">
        <v>11</v>
      </c>
    </row>
    <row r="179" spans="1:8" x14ac:dyDescent="0.3">
      <c r="A179" s="5" t="s">
        <v>96</v>
      </c>
      <c r="B179" s="147">
        <v>2020</v>
      </c>
      <c r="C179" s="5" t="s">
        <v>2750</v>
      </c>
      <c r="D179" s="5" t="s">
        <v>2751</v>
      </c>
      <c r="E179" s="151">
        <v>3.05252899182425</v>
      </c>
      <c r="F179" s="148">
        <v>5.1749166328135603</v>
      </c>
      <c r="G179" s="148">
        <v>0.93014135083494098</v>
      </c>
      <c r="H179" s="149">
        <v>8</v>
      </c>
    </row>
    <row r="180" spans="1:8" x14ac:dyDescent="0.3">
      <c r="A180" s="5" t="s">
        <v>97</v>
      </c>
      <c r="B180" s="147">
        <v>2020</v>
      </c>
      <c r="C180" s="5" t="s">
        <v>2750</v>
      </c>
      <c r="D180" s="5" t="s">
        <v>2751</v>
      </c>
      <c r="E180" s="151">
        <v>4.61647389555214</v>
      </c>
      <c r="F180" s="148">
        <v>7.2375616274249799</v>
      </c>
      <c r="G180" s="148">
        <v>1.99538616367931</v>
      </c>
      <c r="H180" s="149">
        <v>12</v>
      </c>
    </row>
    <row r="181" spans="1:8" x14ac:dyDescent="0.3">
      <c r="A181" s="5" t="s">
        <v>98</v>
      </c>
      <c r="B181" s="147">
        <v>2020</v>
      </c>
      <c r="C181" s="5" t="s">
        <v>2750</v>
      </c>
      <c r="D181" s="5" t="s">
        <v>2751</v>
      </c>
      <c r="E181" s="151">
        <v>71.419094244233406</v>
      </c>
      <c r="F181" s="148">
        <v>81.635594731509201</v>
      </c>
      <c r="G181" s="148">
        <v>61.202593756957697</v>
      </c>
      <c r="H181" s="149">
        <v>188</v>
      </c>
    </row>
    <row r="182" spans="1:8" x14ac:dyDescent="0.3">
      <c r="A182" s="5" t="s">
        <v>99</v>
      </c>
      <c r="B182" s="147">
        <v>2020</v>
      </c>
      <c r="C182" s="5" t="s">
        <v>2750</v>
      </c>
      <c r="D182" s="5" t="s">
        <v>2751</v>
      </c>
      <c r="E182" s="151">
        <v>167.99812232298899</v>
      </c>
      <c r="F182" s="148">
        <v>183.82951418884701</v>
      </c>
      <c r="G182" s="148">
        <v>152.166730457131</v>
      </c>
      <c r="H182" s="149">
        <v>427</v>
      </c>
    </row>
    <row r="183" spans="1:8" x14ac:dyDescent="0.3">
      <c r="A183" s="5" t="s">
        <v>100</v>
      </c>
      <c r="B183" s="147">
        <v>2020</v>
      </c>
      <c r="C183" s="5" t="s">
        <v>2750</v>
      </c>
      <c r="D183" s="5" t="s">
        <v>2751</v>
      </c>
      <c r="E183" s="151">
        <v>151.91317210009899</v>
      </c>
      <c r="F183" s="148">
        <v>166.69433358673299</v>
      </c>
      <c r="G183" s="148">
        <v>137.13201061346399</v>
      </c>
      <c r="H183" s="149">
        <v>402</v>
      </c>
    </row>
    <row r="184" spans="1:8" x14ac:dyDescent="0.3">
      <c r="A184" s="5" t="s">
        <v>101</v>
      </c>
      <c r="B184" s="147">
        <v>2021</v>
      </c>
      <c r="C184" s="5" t="s">
        <v>2750</v>
      </c>
      <c r="D184" s="5" t="s">
        <v>2751</v>
      </c>
      <c r="E184" s="151">
        <v>285.78969322324201</v>
      </c>
      <c r="F184" s="148">
        <v>305.909488225865</v>
      </c>
      <c r="G184" s="148">
        <v>265.66989822061998</v>
      </c>
      <c r="H184" s="149">
        <v>755</v>
      </c>
    </row>
    <row r="185" spans="1:8" x14ac:dyDescent="0.3">
      <c r="A185" s="5" t="s">
        <v>102</v>
      </c>
      <c r="B185" s="147">
        <v>2021</v>
      </c>
      <c r="C185" s="5" t="s">
        <v>2750</v>
      </c>
      <c r="D185" s="5" t="s">
        <v>2751</v>
      </c>
      <c r="E185" s="151">
        <v>187.56039128938099</v>
      </c>
      <c r="F185" s="148">
        <v>204.854706614436</v>
      </c>
      <c r="G185" s="148">
        <v>170.26607596432501</v>
      </c>
      <c r="H185" s="149">
        <v>448</v>
      </c>
    </row>
    <row r="186" spans="1:8" x14ac:dyDescent="0.3">
      <c r="A186" s="5" t="s">
        <v>90</v>
      </c>
      <c r="B186" s="147">
        <v>2021</v>
      </c>
      <c r="C186" s="5" t="s">
        <v>2750</v>
      </c>
      <c r="D186" s="5" t="s">
        <v>2751</v>
      </c>
      <c r="E186" s="151">
        <v>48.420154916574198</v>
      </c>
      <c r="F186" s="148">
        <v>56.861706433363103</v>
      </c>
      <c r="G186" s="148">
        <v>39.9786033997853</v>
      </c>
      <c r="H186" s="149">
        <v>127</v>
      </c>
    </row>
    <row r="187" spans="1:8" x14ac:dyDescent="0.3">
      <c r="A187" s="5" t="s">
        <v>91</v>
      </c>
      <c r="B187" s="147">
        <v>2021</v>
      </c>
      <c r="C187" s="5" t="s">
        <v>2750</v>
      </c>
      <c r="D187" s="5" t="s">
        <v>2751</v>
      </c>
      <c r="E187" s="151">
        <v>11.126687990006101</v>
      </c>
      <c r="F187" s="148">
        <v>15.265801898221699</v>
      </c>
      <c r="G187" s="148">
        <v>6.9875740817904397</v>
      </c>
      <c r="H187" s="149">
        <v>28</v>
      </c>
    </row>
    <row r="188" spans="1:8" x14ac:dyDescent="0.3">
      <c r="A188" s="5" t="s">
        <v>93</v>
      </c>
      <c r="B188" s="147">
        <v>2021</v>
      </c>
      <c r="C188" s="5" t="s">
        <v>2750</v>
      </c>
      <c r="D188" s="5" t="s">
        <v>2751</v>
      </c>
      <c r="E188" s="151">
        <v>4.6681752110496904</v>
      </c>
      <c r="F188" s="148">
        <v>7.3176100604966399</v>
      </c>
      <c r="G188" s="148">
        <v>2.0187403616027502</v>
      </c>
      <c r="H188" s="149">
        <v>12</v>
      </c>
    </row>
    <row r="189" spans="1:8" x14ac:dyDescent="0.3">
      <c r="A189" s="5" t="s">
        <v>94</v>
      </c>
      <c r="B189" s="147">
        <v>2021</v>
      </c>
      <c r="C189" s="5" t="s">
        <v>2750</v>
      </c>
      <c r="D189" s="5" t="s">
        <v>2751</v>
      </c>
      <c r="E189" s="151">
        <v>7.4110846039185203</v>
      </c>
      <c r="F189" s="148">
        <v>10.8583089820384</v>
      </c>
      <c r="G189" s="148">
        <v>3.96386022579859</v>
      </c>
      <c r="H189" s="149">
        <v>18</v>
      </c>
    </row>
    <row r="190" spans="1:8" x14ac:dyDescent="0.3">
      <c r="A190" s="5" t="s">
        <v>95</v>
      </c>
      <c r="B190" s="147">
        <v>2021</v>
      </c>
      <c r="C190" s="5" t="s">
        <v>2750</v>
      </c>
      <c r="D190" s="5" t="s">
        <v>2751</v>
      </c>
      <c r="E190" s="151">
        <v>25.0821561702911</v>
      </c>
      <c r="F190" s="148">
        <v>31.2100758987315</v>
      </c>
      <c r="G190" s="148">
        <v>18.9542364418507</v>
      </c>
      <c r="H190" s="149">
        <v>65</v>
      </c>
    </row>
    <row r="191" spans="1:8" x14ac:dyDescent="0.3">
      <c r="A191" s="5" t="s">
        <v>96</v>
      </c>
      <c r="B191" s="147">
        <v>2021</v>
      </c>
      <c r="C191" s="5" t="s">
        <v>2750</v>
      </c>
      <c r="D191" s="5" t="s">
        <v>2751</v>
      </c>
      <c r="E191" s="151">
        <v>27.970752835596201</v>
      </c>
      <c r="F191" s="148">
        <v>34.368728848841698</v>
      </c>
      <c r="G191" s="148">
        <v>21.572776822350601</v>
      </c>
      <c r="H191" s="149">
        <v>74</v>
      </c>
    </row>
    <row r="192" spans="1:8" x14ac:dyDescent="0.3">
      <c r="A192" s="5" t="s">
        <v>97</v>
      </c>
      <c r="B192" s="147">
        <v>2021</v>
      </c>
      <c r="C192" s="5" t="s">
        <v>2750</v>
      </c>
      <c r="D192" s="5" t="s">
        <v>2751</v>
      </c>
      <c r="E192" s="151">
        <v>83.626740343591905</v>
      </c>
      <c r="F192" s="148">
        <v>94.847539649449999</v>
      </c>
      <c r="G192" s="148">
        <v>72.405941037733797</v>
      </c>
      <c r="H192" s="149">
        <v>214</v>
      </c>
    </row>
    <row r="193" spans="1:8" x14ac:dyDescent="0.3">
      <c r="A193" s="5" t="s">
        <v>98</v>
      </c>
      <c r="B193" s="147">
        <v>2021</v>
      </c>
      <c r="C193" s="5" t="s">
        <v>2750</v>
      </c>
      <c r="D193" s="5" t="s">
        <v>2751</v>
      </c>
      <c r="E193" s="151">
        <v>80.894705736616203</v>
      </c>
      <c r="F193" s="148">
        <v>91.7099764081443</v>
      </c>
      <c r="G193" s="148">
        <v>70.079435065088006</v>
      </c>
      <c r="H193" s="149">
        <v>215</v>
      </c>
    </row>
    <row r="194" spans="1:8" x14ac:dyDescent="0.3">
      <c r="A194" s="5" t="s">
        <v>99</v>
      </c>
      <c r="B194" s="147">
        <v>2021</v>
      </c>
      <c r="C194" s="5" t="s">
        <v>2750</v>
      </c>
      <c r="D194" s="5" t="s">
        <v>2751</v>
      </c>
      <c r="E194" s="151">
        <v>61.6526872146964</v>
      </c>
      <c r="F194" s="148">
        <v>71.321060505320304</v>
      </c>
      <c r="G194" s="148">
        <v>51.984313924072602</v>
      </c>
      <c r="H194" s="149">
        <v>157</v>
      </c>
    </row>
    <row r="195" spans="1:8" x14ac:dyDescent="0.3">
      <c r="A195" s="5" t="s">
        <v>100</v>
      </c>
      <c r="B195" s="147">
        <v>2021</v>
      </c>
      <c r="C195" s="5" t="s">
        <v>2750</v>
      </c>
      <c r="D195" s="5" t="s">
        <v>2751</v>
      </c>
      <c r="E195" s="151">
        <v>46.037209840754898</v>
      </c>
      <c r="F195" s="148">
        <v>54.2574853462486</v>
      </c>
      <c r="G195" s="148">
        <v>37.816934335261202</v>
      </c>
      <c r="H195" s="149">
        <v>121</v>
      </c>
    </row>
    <row r="196" spans="1:8" x14ac:dyDescent="0.3">
      <c r="A196" s="5" t="s">
        <v>101</v>
      </c>
      <c r="B196" s="147">
        <v>2022</v>
      </c>
      <c r="C196" s="5" t="s">
        <v>2750</v>
      </c>
      <c r="D196" s="5" t="s">
        <v>2751</v>
      </c>
      <c r="E196" s="151">
        <v>62.9457904624592</v>
      </c>
      <c r="F196" s="148">
        <v>72.434245634918199</v>
      </c>
      <c r="G196" s="148">
        <v>53.457335290000202</v>
      </c>
      <c r="H196" s="149">
        <v>169</v>
      </c>
    </row>
    <row r="197" spans="1:8" x14ac:dyDescent="0.3">
      <c r="A197" s="5" t="s">
        <v>102</v>
      </c>
      <c r="B197" s="147">
        <v>2022</v>
      </c>
      <c r="C197" s="5" t="s">
        <v>2750</v>
      </c>
      <c r="D197" s="5" t="s">
        <v>2751</v>
      </c>
      <c r="E197" s="151">
        <v>37.594782346351501</v>
      </c>
      <c r="F197" s="148">
        <v>45.271898474326498</v>
      </c>
      <c r="G197" s="148">
        <v>29.9176662183765</v>
      </c>
      <c r="H197" s="149">
        <v>92</v>
      </c>
    </row>
    <row r="198" spans="1:8" x14ac:dyDescent="0.3">
      <c r="A198" s="5" t="s">
        <v>90</v>
      </c>
      <c r="B198" s="147">
        <v>2022</v>
      </c>
      <c r="C198" s="5" t="s">
        <v>2750</v>
      </c>
      <c r="D198" s="5" t="s">
        <v>2751</v>
      </c>
      <c r="E198" s="151">
        <v>66.909156857552702</v>
      </c>
      <c r="F198" s="148">
        <v>76.6326397654787</v>
      </c>
      <c r="G198" s="148">
        <v>57.185673949626597</v>
      </c>
      <c r="H198" s="149">
        <v>181</v>
      </c>
    </row>
    <row r="199" spans="1:8" x14ac:dyDescent="0.3">
      <c r="A199" s="5" t="s">
        <v>91</v>
      </c>
      <c r="B199" s="147">
        <v>2022</v>
      </c>
      <c r="C199" s="5" t="s">
        <v>2750</v>
      </c>
      <c r="D199" s="5" t="s">
        <v>2751</v>
      </c>
      <c r="E199" s="151">
        <v>55.753224431047897</v>
      </c>
      <c r="F199" s="148">
        <v>64.781674387791597</v>
      </c>
      <c r="G199" s="148">
        <v>46.724774474304297</v>
      </c>
      <c r="H199" s="149">
        <v>146</v>
      </c>
    </row>
    <row r="200" spans="1:8" x14ac:dyDescent="0.3">
      <c r="A200" s="131" t="s">
        <v>93</v>
      </c>
      <c r="B200" s="132">
        <v>2022</v>
      </c>
      <c r="C200" s="133" t="s">
        <v>2750</v>
      </c>
      <c r="D200" s="134" t="s">
        <v>2751</v>
      </c>
      <c r="E200" s="135">
        <v>18.6243759036666</v>
      </c>
      <c r="F200" s="136">
        <v>23.746254458946801</v>
      </c>
      <c r="G200" s="137">
        <v>13.502497348386401</v>
      </c>
      <c r="H200" s="138">
        <v>51</v>
      </c>
    </row>
    <row r="201" spans="1:8" x14ac:dyDescent="0.3">
      <c r="A201" s="153" t="s">
        <v>112</v>
      </c>
      <c r="B201" s="132" t="s">
        <v>112</v>
      </c>
      <c r="C201" s="133" t="s">
        <v>2750</v>
      </c>
      <c r="D201" s="134" t="s">
        <v>2751</v>
      </c>
      <c r="E201" s="135">
        <v>77.793320691219293</v>
      </c>
      <c r="F201" s="136">
        <v>79.781450693403301</v>
      </c>
      <c r="G201" s="137">
        <v>75.8051906890353</v>
      </c>
      <c r="H201" s="138">
        <v>5873</v>
      </c>
    </row>
    <row r="202" spans="1:8" x14ac:dyDescent="0.3">
      <c r="A202" s="5" t="s">
        <v>90</v>
      </c>
      <c r="B202" s="147">
        <v>2020</v>
      </c>
      <c r="C202" s="5" t="s">
        <v>2749</v>
      </c>
      <c r="D202" s="5" t="s">
        <v>2751</v>
      </c>
      <c r="E202" s="151">
        <v>78.725895025811298</v>
      </c>
      <c r="F202" s="148">
        <v>91.483842108957305</v>
      </c>
      <c r="G202" s="148">
        <v>65.967947942665305</v>
      </c>
      <c r="H202" s="149">
        <v>153</v>
      </c>
    </row>
    <row r="203" spans="1:8" x14ac:dyDescent="0.3">
      <c r="A203" s="5" t="s">
        <v>91</v>
      </c>
      <c r="B203" s="147">
        <v>2020</v>
      </c>
      <c r="C203" s="5" t="s">
        <v>2749</v>
      </c>
      <c r="D203" s="5" t="s">
        <v>2751</v>
      </c>
      <c r="E203" s="151">
        <v>698.47120019695797</v>
      </c>
      <c r="F203" s="148">
        <v>736.92789507640703</v>
      </c>
      <c r="G203" s="148">
        <v>660.01450531750902</v>
      </c>
      <c r="H203" s="149">
        <v>1235</v>
      </c>
    </row>
    <row r="204" spans="1:8" x14ac:dyDescent="0.3">
      <c r="A204" s="5" t="s">
        <v>93</v>
      </c>
      <c r="B204" s="147">
        <v>2020</v>
      </c>
      <c r="C204" s="5" t="s">
        <v>2749</v>
      </c>
      <c r="D204" s="5" t="s">
        <v>2751</v>
      </c>
      <c r="E204" s="151">
        <v>280.19664408822098</v>
      </c>
      <c r="F204" s="148">
        <v>305.188501699033</v>
      </c>
      <c r="G204" s="148">
        <v>255.20478647741001</v>
      </c>
      <c r="H204" s="149">
        <v>494</v>
      </c>
    </row>
    <row r="205" spans="1:8" x14ac:dyDescent="0.3">
      <c r="A205" s="5" t="s">
        <v>94</v>
      </c>
      <c r="B205" s="147">
        <v>2020</v>
      </c>
      <c r="C205" s="5" t="s">
        <v>2749</v>
      </c>
      <c r="D205" s="5" t="s">
        <v>2751</v>
      </c>
      <c r="E205" s="151">
        <v>36.292456683096603</v>
      </c>
      <c r="F205" s="148">
        <v>45.776177431120701</v>
      </c>
      <c r="G205" s="148">
        <v>26.808735935072399</v>
      </c>
      <c r="H205" s="149">
        <v>60</v>
      </c>
    </row>
    <row r="206" spans="1:8" x14ac:dyDescent="0.3">
      <c r="A206" s="5" t="s">
        <v>95</v>
      </c>
      <c r="B206" s="147">
        <v>2020</v>
      </c>
      <c r="C206" s="5" t="s">
        <v>2749</v>
      </c>
      <c r="D206" s="5" t="s">
        <v>2751</v>
      </c>
      <c r="E206" s="151">
        <v>2.8983536775399399</v>
      </c>
      <c r="F206" s="148">
        <v>5.5137527286758203</v>
      </c>
      <c r="G206" s="148">
        <v>0.28295462640406099</v>
      </c>
      <c r="H206" s="149">
        <v>5</v>
      </c>
    </row>
    <row r="207" spans="1:8" x14ac:dyDescent="0.3">
      <c r="A207" s="5" t="s">
        <v>96</v>
      </c>
      <c r="B207" s="147">
        <v>2020</v>
      </c>
      <c r="C207" s="5" t="s">
        <v>2749</v>
      </c>
      <c r="D207" s="5" t="s">
        <v>2751</v>
      </c>
      <c r="E207" s="151">
        <v>0.48927820857290499</v>
      </c>
      <c r="F207" s="148">
        <v>1.4481696506630299</v>
      </c>
      <c r="G207" s="148">
        <v>-0.46961323351721901</v>
      </c>
      <c r="H207" s="149">
        <v>1</v>
      </c>
    </row>
    <row r="208" spans="1:8" x14ac:dyDescent="0.3">
      <c r="A208" s="5" t="s">
        <v>97</v>
      </c>
      <c r="B208" s="147">
        <v>2020</v>
      </c>
      <c r="C208" s="5" t="s">
        <v>2749</v>
      </c>
      <c r="D208" s="5" t="s">
        <v>2751</v>
      </c>
      <c r="E208" s="151">
        <v>12.824370912350201</v>
      </c>
      <c r="F208" s="148">
        <v>18.209016500335402</v>
      </c>
      <c r="G208" s="148">
        <v>7.4397253243650603</v>
      </c>
      <c r="H208" s="149">
        <v>23</v>
      </c>
    </row>
    <row r="209" spans="1:8" x14ac:dyDescent="0.3">
      <c r="A209" s="5" t="s">
        <v>98</v>
      </c>
      <c r="B209" s="147">
        <v>2020</v>
      </c>
      <c r="C209" s="5" t="s">
        <v>2749</v>
      </c>
      <c r="D209" s="5" t="s">
        <v>2751</v>
      </c>
      <c r="E209" s="151">
        <v>129.71200242811801</v>
      </c>
      <c r="F209" s="148">
        <v>146.00740879715499</v>
      </c>
      <c r="G209" s="148">
        <v>113.41659605908001</v>
      </c>
      <c r="H209" s="149">
        <v>252</v>
      </c>
    </row>
    <row r="210" spans="1:8" x14ac:dyDescent="0.3">
      <c r="A210" s="5" t="s">
        <v>99</v>
      </c>
      <c r="B210" s="147">
        <v>2020</v>
      </c>
      <c r="C210" s="5" t="s">
        <v>2749</v>
      </c>
      <c r="D210" s="5" t="s">
        <v>2751</v>
      </c>
      <c r="E210" s="151">
        <v>279.72217818373502</v>
      </c>
      <c r="F210" s="148">
        <v>304.42296506488498</v>
      </c>
      <c r="G210" s="148">
        <v>255.02139130258601</v>
      </c>
      <c r="H210" s="149">
        <v>507</v>
      </c>
    </row>
    <row r="211" spans="1:8" x14ac:dyDescent="0.3">
      <c r="A211" s="5" t="s">
        <v>100</v>
      </c>
      <c r="B211" s="147">
        <v>2020</v>
      </c>
      <c r="C211" s="5" t="s">
        <v>2749</v>
      </c>
      <c r="D211" s="5" t="s">
        <v>2751</v>
      </c>
      <c r="E211" s="151">
        <v>237.448812882417</v>
      </c>
      <c r="F211" s="148">
        <v>259.79268292557902</v>
      </c>
      <c r="G211" s="148">
        <v>215.10494283925399</v>
      </c>
      <c r="H211" s="149">
        <v>446</v>
      </c>
    </row>
    <row r="212" spans="1:8" x14ac:dyDescent="0.3">
      <c r="A212" s="5" t="s">
        <v>101</v>
      </c>
      <c r="B212" s="147">
        <v>2021</v>
      </c>
      <c r="C212" s="5" t="s">
        <v>2749</v>
      </c>
      <c r="D212" s="5" t="s">
        <v>2751</v>
      </c>
      <c r="E212" s="151">
        <v>419.61377048006</v>
      </c>
      <c r="F212" s="148">
        <v>448.90509009521298</v>
      </c>
      <c r="G212" s="148">
        <v>390.32245086490701</v>
      </c>
      <c r="H212" s="149">
        <v>796</v>
      </c>
    </row>
    <row r="213" spans="1:8" x14ac:dyDescent="0.3">
      <c r="A213" s="5" t="s">
        <v>102</v>
      </c>
      <c r="B213" s="147">
        <v>2021</v>
      </c>
      <c r="C213" s="5" t="s">
        <v>2749</v>
      </c>
      <c r="D213" s="5" t="s">
        <v>2751</v>
      </c>
      <c r="E213" s="151">
        <v>254.39830677393201</v>
      </c>
      <c r="F213" s="148">
        <v>278.43615143846199</v>
      </c>
      <c r="G213" s="148">
        <v>230.36046210940199</v>
      </c>
      <c r="H213" s="149">
        <v>444</v>
      </c>
    </row>
    <row r="214" spans="1:8" x14ac:dyDescent="0.3">
      <c r="A214" s="5" t="s">
        <v>90</v>
      </c>
      <c r="B214" s="147">
        <v>2021</v>
      </c>
      <c r="C214" s="5" t="s">
        <v>2749</v>
      </c>
      <c r="D214" s="5" t="s">
        <v>2751</v>
      </c>
      <c r="E214" s="151">
        <v>57.724106682087502</v>
      </c>
      <c r="F214" s="148">
        <v>68.655831118829198</v>
      </c>
      <c r="G214" s="148">
        <v>46.792382245345699</v>
      </c>
      <c r="H214" s="149">
        <v>114</v>
      </c>
    </row>
    <row r="215" spans="1:8" x14ac:dyDescent="0.3">
      <c r="A215" s="5" t="s">
        <v>91</v>
      </c>
      <c r="B215" s="147">
        <v>2021</v>
      </c>
      <c r="C215" s="5" t="s">
        <v>2749</v>
      </c>
      <c r="D215" s="5" t="s">
        <v>2751</v>
      </c>
      <c r="E215" s="151">
        <v>13.613685219609</v>
      </c>
      <c r="F215" s="148">
        <v>18.868241245764601</v>
      </c>
      <c r="G215" s="148">
        <v>8.35912919345337</v>
      </c>
      <c r="H215" s="149">
        <v>27</v>
      </c>
    </row>
    <row r="216" spans="1:8" x14ac:dyDescent="0.3">
      <c r="A216" s="5" t="s">
        <v>93</v>
      </c>
      <c r="B216" s="147">
        <v>2021</v>
      </c>
      <c r="C216" s="5" t="s">
        <v>2749</v>
      </c>
      <c r="D216" s="5" t="s">
        <v>2751</v>
      </c>
      <c r="E216" s="151">
        <v>3.0722976911573001</v>
      </c>
      <c r="F216" s="148">
        <v>5.6270529393624003</v>
      </c>
      <c r="G216" s="148">
        <v>0.51754244295219198</v>
      </c>
      <c r="H216" s="149">
        <v>6</v>
      </c>
    </row>
    <row r="217" spans="1:8" x14ac:dyDescent="0.3">
      <c r="A217" s="5" t="s">
        <v>94</v>
      </c>
      <c r="B217" s="147">
        <v>2021</v>
      </c>
      <c r="C217" s="5" t="s">
        <v>2749</v>
      </c>
      <c r="D217" s="5" t="s">
        <v>2751</v>
      </c>
      <c r="E217" s="151">
        <v>18.239604368965502</v>
      </c>
      <c r="F217" s="148">
        <v>24.408890004941899</v>
      </c>
      <c r="G217" s="148">
        <v>12.070318732989101</v>
      </c>
      <c r="H217" s="149">
        <v>35</v>
      </c>
    </row>
    <row r="218" spans="1:8" x14ac:dyDescent="0.3">
      <c r="A218" s="5" t="s">
        <v>95</v>
      </c>
      <c r="B218" s="147">
        <v>2021</v>
      </c>
      <c r="C218" s="5" t="s">
        <v>2749</v>
      </c>
      <c r="D218" s="5" t="s">
        <v>2751</v>
      </c>
      <c r="E218" s="151">
        <v>55.028265577385</v>
      </c>
      <c r="F218" s="148">
        <v>65.579673464473998</v>
      </c>
      <c r="G218" s="148">
        <v>44.476857690296001</v>
      </c>
      <c r="H218" s="149">
        <v>110</v>
      </c>
    </row>
    <row r="219" spans="1:8" x14ac:dyDescent="0.3">
      <c r="A219" s="5" t="s">
        <v>96</v>
      </c>
      <c r="B219" s="147">
        <v>2021</v>
      </c>
      <c r="C219" s="5" t="s">
        <v>2749</v>
      </c>
      <c r="D219" s="5" t="s">
        <v>2751</v>
      </c>
      <c r="E219" s="151">
        <v>51.920753770923596</v>
      </c>
      <c r="F219" s="148">
        <v>62.089417962392702</v>
      </c>
      <c r="G219" s="148">
        <v>41.752089579454598</v>
      </c>
      <c r="H219" s="149">
        <v>105</v>
      </c>
    </row>
    <row r="220" spans="1:8" x14ac:dyDescent="0.3">
      <c r="A220" s="5" t="s">
        <v>97</v>
      </c>
      <c r="B220" s="147">
        <v>2021</v>
      </c>
      <c r="C220" s="5" t="s">
        <v>2749</v>
      </c>
      <c r="D220" s="5" t="s">
        <v>2751</v>
      </c>
      <c r="E220" s="151">
        <v>149.53666282407701</v>
      </c>
      <c r="F220" s="148">
        <v>167.15955212420801</v>
      </c>
      <c r="G220" s="148">
        <v>131.91377352394699</v>
      </c>
      <c r="H220" s="149">
        <v>287</v>
      </c>
    </row>
    <row r="221" spans="1:8" x14ac:dyDescent="0.3">
      <c r="A221" s="5" t="s">
        <v>98</v>
      </c>
      <c r="B221" s="147">
        <v>2021</v>
      </c>
      <c r="C221" s="5" t="s">
        <v>2749</v>
      </c>
      <c r="D221" s="5" t="s">
        <v>2751</v>
      </c>
      <c r="E221" s="151">
        <v>142.13244723390201</v>
      </c>
      <c r="F221" s="148">
        <v>158.94864122467999</v>
      </c>
      <c r="G221" s="148">
        <v>125.316253243124</v>
      </c>
      <c r="H221" s="149">
        <v>284</v>
      </c>
    </row>
    <row r="222" spans="1:8" x14ac:dyDescent="0.3">
      <c r="A222" s="5" t="s">
        <v>99</v>
      </c>
      <c r="B222" s="147">
        <v>2021</v>
      </c>
      <c r="C222" s="5" t="s">
        <v>2749</v>
      </c>
      <c r="D222" s="5" t="s">
        <v>2751</v>
      </c>
      <c r="E222" s="151">
        <v>90.906852307003405</v>
      </c>
      <c r="F222" s="148">
        <v>104.36824305312101</v>
      </c>
      <c r="G222" s="148">
        <v>77.445461560885306</v>
      </c>
      <c r="H222" s="149">
        <v>182</v>
      </c>
    </row>
    <row r="223" spans="1:8" x14ac:dyDescent="0.3">
      <c r="A223" s="5" t="s">
        <v>100</v>
      </c>
      <c r="B223" s="147">
        <v>2021</v>
      </c>
      <c r="C223" s="5" t="s">
        <v>2749</v>
      </c>
      <c r="D223" s="5" t="s">
        <v>2751</v>
      </c>
      <c r="E223" s="151">
        <v>60.446495644078297</v>
      </c>
      <c r="F223" s="148">
        <v>71.4996092229525</v>
      </c>
      <c r="G223" s="148">
        <v>49.393382065204101</v>
      </c>
      <c r="H223" s="149">
        <v>121</v>
      </c>
    </row>
    <row r="224" spans="1:8" x14ac:dyDescent="0.3">
      <c r="A224" s="5" t="s">
        <v>101</v>
      </c>
      <c r="B224" s="147">
        <v>2022</v>
      </c>
      <c r="C224" s="5" t="s">
        <v>2749</v>
      </c>
      <c r="D224" s="5" t="s">
        <v>2751</v>
      </c>
      <c r="E224" s="151">
        <v>99.649974077254299</v>
      </c>
      <c r="F224" s="148">
        <v>114.376080051697</v>
      </c>
      <c r="G224" s="148">
        <v>84.923868102811696</v>
      </c>
      <c r="H224" s="149">
        <v>184</v>
      </c>
    </row>
    <row r="225" spans="1:8" x14ac:dyDescent="0.3">
      <c r="A225" s="5" t="s">
        <v>102</v>
      </c>
      <c r="B225" s="147">
        <v>2022</v>
      </c>
      <c r="C225" s="5" t="s">
        <v>2749</v>
      </c>
      <c r="D225" s="5" t="s">
        <v>2751</v>
      </c>
      <c r="E225" s="151">
        <v>60.223359532538602</v>
      </c>
      <c r="F225" s="148">
        <v>72.225989406091202</v>
      </c>
      <c r="G225" s="148">
        <v>48.220729658986102</v>
      </c>
      <c r="H225" s="149">
        <v>102</v>
      </c>
    </row>
    <row r="226" spans="1:8" x14ac:dyDescent="0.3">
      <c r="A226" s="5" t="s">
        <v>90</v>
      </c>
      <c r="B226" s="147">
        <v>2022</v>
      </c>
      <c r="C226" s="5" t="s">
        <v>2749</v>
      </c>
      <c r="D226" s="5" t="s">
        <v>2751</v>
      </c>
      <c r="E226" s="151">
        <v>118.68199035481901</v>
      </c>
      <c r="F226" s="148">
        <v>134.80114509815999</v>
      </c>
      <c r="G226" s="148">
        <v>102.562835611477</v>
      </c>
      <c r="H226" s="149">
        <v>216</v>
      </c>
    </row>
    <row r="227" spans="1:8" x14ac:dyDescent="0.3">
      <c r="A227" s="5" t="s">
        <v>91</v>
      </c>
      <c r="B227" s="147">
        <v>2022</v>
      </c>
      <c r="C227" s="5" t="s">
        <v>2749</v>
      </c>
      <c r="D227" s="5" t="s">
        <v>2751</v>
      </c>
      <c r="E227" s="151">
        <v>76.497437038220696</v>
      </c>
      <c r="F227" s="148">
        <v>89.803652380829107</v>
      </c>
      <c r="G227" s="148">
        <v>63.191221695612299</v>
      </c>
      <c r="H227" s="149">
        <v>133</v>
      </c>
    </row>
    <row r="228" spans="1:8" x14ac:dyDescent="0.3">
      <c r="A228" s="131" t="s">
        <v>93</v>
      </c>
      <c r="B228" s="132">
        <v>2022</v>
      </c>
      <c r="C228" s="133" t="s">
        <v>2749</v>
      </c>
      <c r="D228" s="134" t="s">
        <v>2751</v>
      </c>
      <c r="E228" s="135">
        <v>33.4848679116553</v>
      </c>
      <c r="F228" s="136">
        <v>41.904143208680097</v>
      </c>
      <c r="G228" s="137">
        <v>25.065592614630599</v>
      </c>
      <c r="H228" s="138">
        <v>64</v>
      </c>
    </row>
    <row r="229" spans="1:8" x14ac:dyDescent="0.3">
      <c r="A229" s="153" t="s">
        <v>112</v>
      </c>
      <c r="B229" s="132" t="s">
        <v>112</v>
      </c>
      <c r="C229" s="133" t="s">
        <v>2749</v>
      </c>
      <c r="D229" s="134" t="s">
        <v>2751</v>
      </c>
      <c r="E229" s="135">
        <v>118.446510707947</v>
      </c>
      <c r="F229" s="136">
        <v>121.41718643345899</v>
      </c>
      <c r="G229" s="137">
        <v>115.475834982435</v>
      </c>
      <c r="H229" s="138">
        <v>6386</v>
      </c>
    </row>
    <row r="230" spans="1:8" x14ac:dyDescent="0.3">
      <c r="A230" s="5" t="s">
        <v>90</v>
      </c>
      <c r="B230" s="147">
        <v>2020</v>
      </c>
      <c r="C230" s="5" t="s">
        <v>2748</v>
      </c>
      <c r="D230" s="5" t="s">
        <v>2751</v>
      </c>
      <c r="E230" s="151">
        <v>58.542248003888702</v>
      </c>
      <c r="F230" s="148">
        <v>65.612356736225806</v>
      </c>
      <c r="G230" s="148">
        <v>51.472139271551598</v>
      </c>
      <c r="H230" s="149">
        <v>265</v>
      </c>
    </row>
    <row r="231" spans="1:8" x14ac:dyDescent="0.3">
      <c r="A231" s="5" t="s">
        <v>91</v>
      </c>
      <c r="B231" s="147">
        <v>2020</v>
      </c>
      <c r="C231" s="5" t="s">
        <v>2748</v>
      </c>
      <c r="D231" s="5" t="s">
        <v>2751</v>
      </c>
      <c r="E231" s="151">
        <v>563.55666527844903</v>
      </c>
      <c r="F231" s="148">
        <v>585.40249334406997</v>
      </c>
      <c r="G231" s="148">
        <v>541.71083721282901</v>
      </c>
      <c r="H231" s="149">
        <v>2413</v>
      </c>
    </row>
    <row r="232" spans="1:8" x14ac:dyDescent="0.3">
      <c r="A232" s="5" t="s">
        <v>93</v>
      </c>
      <c r="B232" s="147">
        <v>2020</v>
      </c>
      <c r="C232" s="5" t="s">
        <v>2748</v>
      </c>
      <c r="D232" s="5" t="s">
        <v>2751</v>
      </c>
      <c r="E232" s="151">
        <v>243.841025146443</v>
      </c>
      <c r="F232" s="148">
        <v>258.29669378250298</v>
      </c>
      <c r="G232" s="148">
        <v>229.38535651038401</v>
      </c>
      <c r="H232" s="149">
        <v>1065</v>
      </c>
    </row>
    <row r="233" spans="1:8" x14ac:dyDescent="0.3">
      <c r="A233" s="5" t="s">
        <v>94</v>
      </c>
      <c r="B233" s="147">
        <v>2020</v>
      </c>
      <c r="C233" s="5" t="s">
        <v>2748</v>
      </c>
      <c r="D233" s="5" t="s">
        <v>2751</v>
      </c>
      <c r="E233" s="151">
        <v>35.930248226248402</v>
      </c>
      <c r="F233" s="148">
        <v>41.683880239481297</v>
      </c>
      <c r="G233" s="148">
        <v>30.1766162130155</v>
      </c>
      <c r="H233" s="149">
        <v>151</v>
      </c>
    </row>
    <row r="234" spans="1:8" x14ac:dyDescent="0.3">
      <c r="A234" s="5" t="s">
        <v>95</v>
      </c>
      <c r="B234" s="147">
        <v>2020</v>
      </c>
      <c r="C234" s="5" t="s">
        <v>2748</v>
      </c>
      <c r="D234" s="5" t="s">
        <v>2751</v>
      </c>
      <c r="E234" s="151">
        <v>3.64144801557471</v>
      </c>
      <c r="F234" s="148">
        <v>5.4379386325086196</v>
      </c>
      <c r="G234" s="148">
        <v>1.8449573986407899</v>
      </c>
      <c r="H234" s="149">
        <v>16</v>
      </c>
    </row>
    <row r="235" spans="1:8" x14ac:dyDescent="0.3">
      <c r="A235" s="5" t="s">
        <v>96</v>
      </c>
      <c r="B235" s="147">
        <v>2020</v>
      </c>
      <c r="C235" s="5" t="s">
        <v>2748</v>
      </c>
      <c r="D235" s="5" t="s">
        <v>2751</v>
      </c>
      <c r="E235" s="151">
        <v>2.0889565149344702</v>
      </c>
      <c r="F235" s="148">
        <v>3.4629843984041901</v>
      </c>
      <c r="G235" s="148">
        <v>0.71492863146475305</v>
      </c>
      <c r="H235" s="149">
        <v>9</v>
      </c>
    </row>
    <row r="236" spans="1:8" x14ac:dyDescent="0.3">
      <c r="A236" s="5" t="s">
        <v>97</v>
      </c>
      <c r="B236" s="147">
        <v>2020</v>
      </c>
      <c r="C236" s="5" t="s">
        <v>2748</v>
      </c>
      <c r="D236" s="5" t="s">
        <v>2751</v>
      </c>
      <c r="E236" s="151">
        <v>8.0895970349053208</v>
      </c>
      <c r="F236" s="148">
        <v>10.783685835159201</v>
      </c>
      <c r="G236" s="148">
        <v>5.3955082346514898</v>
      </c>
      <c r="H236" s="149">
        <v>35</v>
      </c>
    </row>
    <row r="237" spans="1:8" x14ac:dyDescent="0.3">
      <c r="A237" s="5" t="s">
        <v>98</v>
      </c>
      <c r="B237" s="147">
        <v>2020</v>
      </c>
      <c r="C237" s="5" t="s">
        <v>2748</v>
      </c>
      <c r="D237" s="5" t="s">
        <v>2751</v>
      </c>
      <c r="E237" s="151">
        <v>96.074497068432805</v>
      </c>
      <c r="F237" s="148">
        <v>105.06244603755999</v>
      </c>
      <c r="G237" s="148">
        <v>87.086548099305901</v>
      </c>
      <c r="H237" s="149">
        <v>440</v>
      </c>
    </row>
    <row r="238" spans="1:8" x14ac:dyDescent="0.3">
      <c r="A238" s="5" t="s">
        <v>99</v>
      </c>
      <c r="B238" s="147">
        <v>2020</v>
      </c>
      <c r="C238" s="5" t="s">
        <v>2748</v>
      </c>
      <c r="D238" s="5" t="s">
        <v>2751</v>
      </c>
      <c r="E238" s="151">
        <v>215.36490786159601</v>
      </c>
      <c r="F238" s="148">
        <v>229.097511035401</v>
      </c>
      <c r="G238" s="148">
        <v>201.63230468779199</v>
      </c>
      <c r="H238" s="149">
        <v>934</v>
      </c>
    </row>
    <row r="239" spans="1:8" x14ac:dyDescent="0.3">
      <c r="A239" s="5" t="s">
        <v>100</v>
      </c>
      <c r="B239" s="147">
        <v>2020</v>
      </c>
      <c r="C239" s="5" t="s">
        <v>2748</v>
      </c>
      <c r="D239" s="5" t="s">
        <v>2751</v>
      </c>
      <c r="E239" s="151">
        <v>187.64773664109799</v>
      </c>
      <c r="F239" s="148">
        <v>200.22258061062399</v>
      </c>
      <c r="G239" s="148">
        <v>175.072892671571</v>
      </c>
      <c r="H239" s="149">
        <v>848</v>
      </c>
    </row>
    <row r="240" spans="1:8" x14ac:dyDescent="0.3">
      <c r="A240" s="5" t="s">
        <v>101</v>
      </c>
      <c r="B240" s="147">
        <v>2021</v>
      </c>
      <c r="C240" s="5" t="s">
        <v>2748</v>
      </c>
      <c r="D240" s="5" t="s">
        <v>2751</v>
      </c>
      <c r="E240" s="151">
        <v>342.97698810921599</v>
      </c>
      <c r="F240" s="148">
        <v>359.82804171749501</v>
      </c>
      <c r="G240" s="148">
        <v>326.12593450093698</v>
      </c>
      <c r="H240" s="149">
        <v>1551</v>
      </c>
    </row>
    <row r="241" spans="1:8" x14ac:dyDescent="0.3">
      <c r="A241" s="5" t="s">
        <v>102</v>
      </c>
      <c r="B241" s="147">
        <v>2021</v>
      </c>
      <c r="C241" s="5" t="s">
        <v>2748</v>
      </c>
      <c r="D241" s="5" t="s">
        <v>2751</v>
      </c>
      <c r="E241" s="151">
        <v>216.716964488315</v>
      </c>
      <c r="F241" s="148">
        <v>230.88617371183301</v>
      </c>
      <c r="G241" s="148">
        <v>202.547755264796</v>
      </c>
      <c r="H241" s="149">
        <v>892</v>
      </c>
    </row>
    <row r="242" spans="1:8" x14ac:dyDescent="0.3">
      <c r="A242" s="5" t="s">
        <v>90</v>
      </c>
      <c r="B242" s="147">
        <v>2021</v>
      </c>
      <c r="C242" s="5" t="s">
        <v>2748</v>
      </c>
      <c r="D242" s="5" t="s">
        <v>2751</v>
      </c>
      <c r="E242" s="151">
        <v>52.471820025391999</v>
      </c>
      <c r="F242" s="148">
        <v>59.122475392985699</v>
      </c>
      <c r="G242" s="148">
        <v>45.821164657798299</v>
      </c>
      <c r="H242" s="149">
        <v>241</v>
      </c>
    </row>
    <row r="243" spans="1:8" x14ac:dyDescent="0.3">
      <c r="A243" s="5" t="s">
        <v>91</v>
      </c>
      <c r="B243" s="147">
        <v>2021</v>
      </c>
      <c r="C243" s="5" t="s">
        <v>2748</v>
      </c>
      <c r="D243" s="5" t="s">
        <v>2751</v>
      </c>
      <c r="E243" s="151">
        <v>12.3047867913292</v>
      </c>
      <c r="F243" s="148">
        <v>15.574181397562899</v>
      </c>
      <c r="G243" s="148">
        <v>9.0353921850955405</v>
      </c>
      <c r="H243" s="149">
        <v>55</v>
      </c>
    </row>
    <row r="244" spans="1:8" x14ac:dyDescent="0.3">
      <c r="A244" s="5" t="s">
        <v>93</v>
      </c>
      <c r="B244" s="147">
        <v>2021</v>
      </c>
      <c r="C244" s="5" t="s">
        <v>2748</v>
      </c>
      <c r="D244" s="5" t="s">
        <v>2751</v>
      </c>
      <c r="E244" s="151">
        <v>3.9540439753316901</v>
      </c>
      <c r="F244" s="148">
        <v>5.7940258151943898</v>
      </c>
      <c r="G244" s="148">
        <v>2.1140621354689899</v>
      </c>
      <c r="H244" s="149">
        <v>18</v>
      </c>
    </row>
    <row r="245" spans="1:8" x14ac:dyDescent="0.3">
      <c r="A245" s="5" t="s">
        <v>94</v>
      </c>
      <c r="B245" s="147">
        <v>2021</v>
      </c>
      <c r="C245" s="5" t="s">
        <v>2748</v>
      </c>
      <c r="D245" s="5" t="s">
        <v>2751</v>
      </c>
      <c r="E245" s="151">
        <v>11.7563941116822</v>
      </c>
      <c r="F245" s="148">
        <v>14.932774923340499</v>
      </c>
      <c r="G245" s="148">
        <v>8.5800133000238699</v>
      </c>
      <c r="H245" s="149">
        <v>53</v>
      </c>
    </row>
    <row r="246" spans="1:8" x14ac:dyDescent="0.3">
      <c r="A246" s="5" t="s">
        <v>95</v>
      </c>
      <c r="B246" s="147">
        <v>2021</v>
      </c>
      <c r="C246" s="5" t="s">
        <v>2748</v>
      </c>
      <c r="D246" s="5" t="s">
        <v>2751</v>
      </c>
      <c r="E246" s="151">
        <v>37.592768439083898</v>
      </c>
      <c r="F246" s="148">
        <v>43.184159705111199</v>
      </c>
      <c r="G246" s="148">
        <v>32.001377173056497</v>
      </c>
      <c r="H246" s="149">
        <v>175</v>
      </c>
    </row>
    <row r="247" spans="1:8" x14ac:dyDescent="0.3">
      <c r="A247" s="5" t="s">
        <v>96</v>
      </c>
      <c r="B247" s="147">
        <v>2021</v>
      </c>
      <c r="C247" s="5" t="s">
        <v>2748</v>
      </c>
      <c r="D247" s="5" t="s">
        <v>2751</v>
      </c>
      <c r="E247" s="151">
        <v>38.518069608398001</v>
      </c>
      <c r="F247" s="148">
        <v>44.1823612518278</v>
      </c>
      <c r="G247" s="148">
        <v>32.853777964968103</v>
      </c>
      <c r="H247" s="149">
        <v>179</v>
      </c>
    </row>
    <row r="248" spans="1:8" x14ac:dyDescent="0.3">
      <c r="A248" s="5" t="s">
        <v>97</v>
      </c>
      <c r="B248" s="147">
        <v>2021</v>
      </c>
      <c r="C248" s="5" t="s">
        <v>2748</v>
      </c>
      <c r="D248" s="5" t="s">
        <v>2751</v>
      </c>
      <c r="E248" s="151">
        <v>111.562872000794</v>
      </c>
      <c r="F248" s="148">
        <v>121.340125848874</v>
      </c>
      <c r="G248" s="148">
        <v>101.785618152715</v>
      </c>
      <c r="H248" s="149">
        <v>501</v>
      </c>
    </row>
    <row r="249" spans="1:8" x14ac:dyDescent="0.3">
      <c r="A249" s="5" t="s">
        <v>98</v>
      </c>
      <c r="B249" s="147">
        <v>2021</v>
      </c>
      <c r="C249" s="5" t="s">
        <v>2748</v>
      </c>
      <c r="D249" s="5" t="s">
        <v>2751</v>
      </c>
      <c r="E249" s="151">
        <v>107.62458856838499</v>
      </c>
      <c r="F249" s="148">
        <v>117.072473963246</v>
      </c>
      <c r="G249" s="148">
        <v>98.176703173523293</v>
      </c>
      <c r="H249" s="149">
        <v>499</v>
      </c>
    </row>
    <row r="250" spans="1:8" x14ac:dyDescent="0.3">
      <c r="A250" s="5" t="s">
        <v>99</v>
      </c>
      <c r="B250" s="147">
        <v>2021</v>
      </c>
      <c r="C250" s="5" t="s">
        <v>2748</v>
      </c>
      <c r="D250" s="5" t="s">
        <v>2751</v>
      </c>
      <c r="E250" s="151">
        <v>74.962040570357601</v>
      </c>
      <c r="F250" s="148">
        <v>82.958759169666095</v>
      </c>
      <c r="G250" s="148">
        <v>66.965321971049093</v>
      </c>
      <c r="H250" s="149">
        <v>339</v>
      </c>
    </row>
    <row r="251" spans="1:8" x14ac:dyDescent="0.3">
      <c r="A251" s="5" t="s">
        <v>100</v>
      </c>
      <c r="B251" s="147">
        <v>2021</v>
      </c>
      <c r="C251" s="5" t="s">
        <v>2748</v>
      </c>
      <c r="D251" s="5" t="s">
        <v>2751</v>
      </c>
      <c r="E251" s="151">
        <v>51.8786501501149</v>
      </c>
      <c r="F251" s="148">
        <v>58.435084343394301</v>
      </c>
      <c r="G251" s="148">
        <v>45.3222159568355</v>
      </c>
      <c r="H251" s="149">
        <v>242</v>
      </c>
    </row>
    <row r="252" spans="1:8" x14ac:dyDescent="0.3">
      <c r="A252" s="5" t="s">
        <v>101</v>
      </c>
      <c r="B252" s="147">
        <v>2022</v>
      </c>
      <c r="C252" s="5" t="s">
        <v>2748</v>
      </c>
      <c r="D252" s="5" t="s">
        <v>2751</v>
      </c>
      <c r="E252" s="151">
        <v>77.633427983403294</v>
      </c>
      <c r="F252" s="148">
        <v>85.734496869874903</v>
      </c>
      <c r="G252" s="148">
        <v>69.5323590969317</v>
      </c>
      <c r="H252" s="149">
        <v>353</v>
      </c>
    </row>
    <row r="253" spans="1:8" x14ac:dyDescent="0.3">
      <c r="A253" s="5" t="s">
        <v>102</v>
      </c>
      <c r="B253" s="147">
        <v>2022</v>
      </c>
      <c r="C253" s="5" t="s">
        <v>2748</v>
      </c>
      <c r="D253" s="5" t="s">
        <v>2751</v>
      </c>
      <c r="E253" s="151">
        <v>47.376238421929301</v>
      </c>
      <c r="F253" s="148">
        <v>54.057789359158001</v>
      </c>
      <c r="G253" s="148">
        <v>40.694687484700701</v>
      </c>
      <c r="H253" s="149">
        <v>194</v>
      </c>
    </row>
    <row r="254" spans="1:8" x14ac:dyDescent="0.3">
      <c r="A254" s="5" t="s">
        <v>90</v>
      </c>
      <c r="B254" s="147">
        <v>2022</v>
      </c>
      <c r="C254" s="5" t="s">
        <v>2748</v>
      </c>
      <c r="D254" s="5" t="s">
        <v>2751</v>
      </c>
      <c r="E254" s="151">
        <v>87.605521525566104</v>
      </c>
      <c r="F254" s="148">
        <v>96.210586723132096</v>
      </c>
      <c r="G254" s="148">
        <v>79.000456328000098</v>
      </c>
      <c r="H254" s="149">
        <v>397</v>
      </c>
    </row>
    <row r="255" spans="1:8" x14ac:dyDescent="0.3">
      <c r="A255" s="5" t="s">
        <v>91</v>
      </c>
      <c r="B255" s="147">
        <v>2022</v>
      </c>
      <c r="C255" s="5" t="s">
        <v>2748</v>
      </c>
      <c r="D255" s="5" t="s">
        <v>2751</v>
      </c>
      <c r="E255" s="151">
        <v>63.6023844289303</v>
      </c>
      <c r="F255" s="148">
        <v>71.068736075251394</v>
      </c>
      <c r="G255" s="148">
        <v>56.136032782609199</v>
      </c>
      <c r="H255" s="149">
        <v>279</v>
      </c>
    </row>
    <row r="256" spans="1:8" x14ac:dyDescent="0.3">
      <c r="A256" s="131" t="s">
        <v>93</v>
      </c>
      <c r="B256" s="132">
        <v>2022</v>
      </c>
      <c r="C256" s="133" t="s">
        <v>2748</v>
      </c>
      <c r="D256" s="134" t="s">
        <v>2751</v>
      </c>
      <c r="E256" s="135">
        <v>24.947891722013299</v>
      </c>
      <c r="F256" s="136">
        <v>29.523895102305101</v>
      </c>
      <c r="G256" s="137">
        <v>20.371888341721501</v>
      </c>
      <c r="H256" s="138">
        <v>115</v>
      </c>
    </row>
    <row r="257" spans="1:8" x14ac:dyDescent="0.3">
      <c r="A257" s="153" t="s">
        <v>112</v>
      </c>
      <c r="B257" s="132" t="s">
        <v>112</v>
      </c>
      <c r="C257" s="133" t="s">
        <v>2748</v>
      </c>
      <c r="D257" s="134" t="s">
        <v>2751</v>
      </c>
      <c r="E257" s="135">
        <v>95.120654305619695</v>
      </c>
      <c r="F257" s="136">
        <v>96.805628459695399</v>
      </c>
      <c r="G257" s="137">
        <v>93.435680151544005</v>
      </c>
      <c r="H257" s="138">
        <v>12259</v>
      </c>
    </row>
  </sheetData>
  <hyperlinks>
    <hyperlink ref="A4" location="Contents!A1" display="Back to table of contents"/>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9"/>
  <sheetViews>
    <sheetView zoomScaleNormal="100" workbookViewId="0"/>
  </sheetViews>
  <sheetFormatPr defaultColWidth="9.33203125" defaultRowHeight="15.6" x14ac:dyDescent="0.3"/>
  <cols>
    <col min="1" max="3" width="16.6640625" style="7" customWidth="1"/>
    <col min="4" max="4" width="28.5546875" style="7" bestFit="1" customWidth="1"/>
    <col min="5" max="5" width="34.44140625" style="7" bestFit="1" customWidth="1"/>
    <col min="6" max="7" width="17" style="7" customWidth="1"/>
    <col min="8" max="8" width="17" style="42" customWidth="1"/>
    <col min="9" max="9" width="17" style="41" customWidth="1"/>
    <col min="10" max="25" width="17" style="7" customWidth="1"/>
    <col min="26" max="16384" width="9.33203125" style="7"/>
  </cols>
  <sheetData>
    <row r="1" spans="1:25" s="4" customFormat="1" x14ac:dyDescent="0.3">
      <c r="A1" s="3" t="s">
        <v>2798</v>
      </c>
      <c r="B1" s="3"/>
      <c r="H1" s="36"/>
      <c r="I1" s="13"/>
    </row>
    <row r="2" spans="1:25" s="4" customFormat="1" ht="15" x14ac:dyDescent="0.25">
      <c r="A2" s="5" t="s">
        <v>2844</v>
      </c>
      <c r="B2" s="5"/>
      <c r="H2" s="36"/>
      <c r="I2" s="13"/>
    </row>
    <row r="3" spans="1:25" s="4" customFormat="1" ht="15" x14ac:dyDescent="0.25">
      <c r="A3" s="5" t="s">
        <v>16</v>
      </c>
      <c r="B3" s="5"/>
      <c r="H3" s="36"/>
      <c r="I3" s="13"/>
    </row>
    <row r="4" spans="1:25" s="4" customFormat="1" ht="30" customHeight="1" x14ac:dyDescent="0.25">
      <c r="A4" s="6" t="s">
        <v>20</v>
      </c>
      <c r="B4" s="6"/>
      <c r="H4" s="36"/>
      <c r="I4" s="13"/>
    </row>
    <row r="5" spans="1:25" s="93" customFormat="1" ht="95.1" customHeight="1" thickBot="1" x14ac:dyDescent="0.35">
      <c r="A5" s="85" t="s">
        <v>2737</v>
      </c>
      <c r="B5" s="85" t="s">
        <v>2736</v>
      </c>
      <c r="C5" s="86" t="s">
        <v>46</v>
      </c>
      <c r="D5" s="86" t="s">
        <v>47</v>
      </c>
      <c r="E5" s="86" t="s">
        <v>49</v>
      </c>
      <c r="F5" s="44" t="s">
        <v>2740</v>
      </c>
      <c r="G5" s="92" t="s">
        <v>2739</v>
      </c>
      <c r="H5" s="88" t="s">
        <v>48</v>
      </c>
      <c r="I5" s="89" t="s">
        <v>51</v>
      </c>
      <c r="J5" s="89" t="s">
        <v>52</v>
      </c>
      <c r="K5" s="89" t="s">
        <v>53</v>
      </c>
      <c r="L5" s="89" t="s">
        <v>54</v>
      </c>
      <c r="M5" s="89" t="s">
        <v>55</v>
      </c>
      <c r="N5" s="89" t="s">
        <v>56</v>
      </c>
      <c r="O5" s="89" t="s">
        <v>57</v>
      </c>
      <c r="P5" s="89" t="s">
        <v>58</v>
      </c>
      <c r="Q5" s="89" t="s">
        <v>59</v>
      </c>
      <c r="R5" s="89" t="s">
        <v>60</v>
      </c>
      <c r="S5" s="89" t="s">
        <v>61</v>
      </c>
      <c r="T5" s="89" t="s">
        <v>62</v>
      </c>
      <c r="U5" s="89" t="s">
        <v>63</v>
      </c>
      <c r="V5" s="89" t="s">
        <v>64</v>
      </c>
      <c r="W5" s="89" t="s">
        <v>65</v>
      </c>
      <c r="X5" s="89" t="s">
        <v>66</v>
      </c>
      <c r="Y5" s="89" t="s">
        <v>67</v>
      </c>
    </row>
    <row r="6" spans="1:25" ht="30" customHeight="1" x14ac:dyDescent="0.3">
      <c r="A6" s="8" t="s">
        <v>91</v>
      </c>
      <c r="B6" s="8" t="s">
        <v>92</v>
      </c>
      <c r="C6" s="11" t="s">
        <v>2748</v>
      </c>
      <c r="D6" s="45" t="s">
        <v>2714</v>
      </c>
      <c r="E6" s="12" t="s">
        <v>2738</v>
      </c>
      <c r="F6" s="112">
        <v>0</v>
      </c>
      <c r="G6" s="116">
        <v>0</v>
      </c>
      <c r="H6" s="113">
        <v>0</v>
      </c>
      <c r="I6" s="48">
        <v>0</v>
      </c>
      <c r="J6" s="113">
        <v>0</v>
      </c>
      <c r="K6" s="50">
        <v>0</v>
      </c>
      <c r="L6" s="50">
        <v>3.2253558097938702</v>
      </c>
      <c r="M6" s="50">
        <v>6.5395814641500696</v>
      </c>
      <c r="N6" s="50">
        <v>13.745969786757399</v>
      </c>
      <c r="O6" s="50">
        <v>30.184808946660599</v>
      </c>
      <c r="P6" s="50">
        <v>83.106493890658996</v>
      </c>
      <c r="Q6" s="50">
        <v>123.61646256675699</v>
      </c>
      <c r="R6" s="50">
        <v>202.285023050907</v>
      </c>
      <c r="S6" s="50">
        <v>274.638890968086</v>
      </c>
      <c r="T6" s="50">
        <v>503.88432951703697</v>
      </c>
      <c r="U6" s="50">
        <v>1021.02157035916</v>
      </c>
      <c r="V6" s="50">
        <v>2288.9546812205699</v>
      </c>
      <c r="W6" s="50">
        <v>4089.5437157450201</v>
      </c>
      <c r="X6" s="50">
        <v>7855.8718261625099</v>
      </c>
      <c r="Y6" s="50">
        <v>14674.5592593615</v>
      </c>
    </row>
    <row r="7" spans="1:25" ht="16.2" customHeight="1" x14ac:dyDescent="0.3">
      <c r="A7" s="8" t="s">
        <v>91</v>
      </c>
      <c r="B7" s="8" t="s">
        <v>92</v>
      </c>
      <c r="C7" s="11" t="s">
        <v>2748</v>
      </c>
      <c r="D7" s="45" t="s">
        <v>2751</v>
      </c>
      <c r="E7" s="12" t="s">
        <v>2738</v>
      </c>
      <c r="F7" s="54">
        <v>0</v>
      </c>
      <c r="G7" s="122">
        <v>0</v>
      </c>
      <c r="H7" s="50">
        <v>0</v>
      </c>
      <c r="I7" s="48">
        <v>0</v>
      </c>
      <c r="J7" s="50">
        <v>0</v>
      </c>
      <c r="K7" s="50">
        <v>0</v>
      </c>
      <c r="L7" s="50">
        <v>0</v>
      </c>
      <c r="M7" s="50">
        <v>6.5395814641500696</v>
      </c>
      <c r="N7" s="50">
        <v>13.745969786757399</v>
      </c>
      <c r="O7" s="50">
        <v>26.411707828328002</v>
      </c>
      <c r="P7" s="50">
        <v>76.180952733104107</v>
      </c>
      <c r="Q7" s="50">
        <v>117.435639438419</v>
      </c>
      <c r="R7" s="50">
        <v>196.15517386754601</v>
      </c>
      <c r="S7" s="50">
        <v>264.20956599461402</v>
      </c>
      <c r="T7" s="50">
        <v>479.50282970169599</v>
      </c>
      <c r="U7" s="50">
        <v>965.25148458324304</v>
      </c>
      <c r="V7" s="50">
        <v>2171.7305870340701</v>
      </c>
      <c r="W7" s="50">
        <v>3944.70570914572</v>
      </c>
      <c r="X7" s="50">
        <v>7624.3912566991603</v>
      </c>
      <c r="Y7" s="50">
        <v>14367.676841390101</v>
      </c>
    </row>
    <row r="8" spans="1:25" ht="16.2" customHeight="1" x14ac:dyDescent="0.3">
      <c r="A8" s="8" t="s">
        <v>91</v>
      </c>
      <c r="B8" s="8" t="s">
        <v>92</v>
      </c>
      <c r="C8" s="11" t="s">
        <v>2748</v>
      </c>
      <c r="D8" s="45" t="s">
        <v>2713</v>
      </c>
      <c r="E8" s="12" t="s">
        <v>2738</v>
      </c>
      <c r="F8" s="54">
        <v>298.29611405156697</v>
      </c>
      <c r="G8" s="122">
        <v>11.2770023176043</v>
      </c>
      <c r="H8" s="50">
        <v>4.0912632069269304</v>
      </c>
      <c r="I8" s="48">
        <v>4.1025843065363699</v>
      </c>
      <c r="J8" s="50">
        <v>17.299666629240601</v>
      </c>
      <c r="K8" s="50">
        <v>92.494633695191695</v>
      </c>
      <c r="L8" s="50">
        <v>103.211385913404</v>
      </c>
      <c r="M8" s="50">
        <v>88.284349766025997</v>
      </c>
      <c r="N8" s="50">
        <v>189.00708456791401</v>
      </c>
      <c r="O8" s="50">
        <v>267.89017940161199</v>
      </c>
      <c r="P8" s="50">
        <v>384.36753424429799</v>
      </c>
      <c r="Q8" s="50">
        <v>562.45490467874299</v>
      </c>
      <c r="R8" s="50">
        <v>772.360997103464</v>
      </c>
      <c r="S8" s="50">
        <v>1317.57138831525</v>
      </c>
      <c r="T8" s="50">
        <v>2096.80898411928</v>
      </c>
      <c r="U8" s="50">
        <v>3196.05491562007</v>
      </c>
      <c r="V8" s="50">
        <v>6595.3977202824399</v>
      </c>
      <c r="W8" s="50">
        <v>11237.7253355577</v>
      </c>
      <c r="X8" s="50">
        <v>20674.108360195602</v>
      </c>
      <c r="Y8" s="50">
        <v>40675.869582032603</v>
      </c>
    </row>
    <row r="9" spans="1:25" ht="16.2" customHeight="1" x14ac:dyDescent="0.3">
      <c r="A9" s="8" t="s">
        <v>91</v>
      </c>
      <c r="B9" s="8" t="s">
        <v>92</v>
      </c>
      <c r="C9" s="11" t="s">
        <v>2750</v>
      </c>
      <c r="D9" s="45" t="s">
        <v>2714</v>
      </c>
      <c r="E9" s="12" t="s">
        <v>2738</v>
      </c>
      <c r="F9" s="54">
        <v>0</v>
      </c>
      <c r="G9" s="71">
        <v>0</v>
      </c>
      <c r="H9" s="50">
        <v>0</v>
      </c>
      <c r="I9" s="48">
        <v>0</v>
      </c>
      <c r="J9" s="50">
        <v>0</v>
      </c>
      <c r="K9" s="50">
        <v>0</v>
      </c>
      <c r="L9" s="50">
        <v>6.4653814961685097</v>
      </c>
      <c r="M9" s="50">
        <v>6.4859486799528598</v>
      </c>
      <c r="N9" s="50">
        <v>13.463088172282699</v>
      </c>
      <c r="O9" s="50">
        <v>37.119063244259998</v>
      </c>
      <c r="P9" s="50">
        <v>40.260870338814499</v>
      </c>
      <c r="Q9" s="50">
        <v>53.701818523912202</v>
      </c>
      <c r="R9" s="50">
        <v>142.66329742894899</v>
      </c>
      <c r="S9" s="50">
        <v>188.69613760442601</v>
      </c>
      <c r="T9" s="50">
        <v>368.241663096509</v>
      </c>
      <c r="U9" s="50">
        <v>694.97795469911705</v>
      </c>
      <c r="V9" s="50">
        <v>1636.9966929572799</v>
      </c>
      <c r="W9" s="50">
        <v>3380.2306228100801</v>
      </c>
      <c r="X9" s="50">
        <v>6840.7594994688197</v>
      </c>
      <c r="Y9" s="50">
        <v>14053.899219872999</v>
      </c>
    </row>
    <row r="10" spans="1:25" ht="16.2" customHeight="1" x14ac:dyDescent="0.3">
      <c r="A10" s="8" t="s">
        <v>91</v>
      </c>
      <c r="B10" s="8" t="s">
        <v>92</v>
      </c>
      <c r="C10" s="11" t="s">
        <v>2750</v>
      </c>
      <c r="D10" s="45" t="s">
        <v>2751</v>
      </c>
      <c r="E10" s="12" t="s">
        <v>2738</v>
      </c>
      <c r="F10" s="54">
        <v>0</v>
      </c>
      <c r="G10" s="71">
        <v>0</v>
      </c>
      <c r="H10" s="50">
        <v>0</v>
      </c>
      <c r="I10" s="48">
        <v>0</v>
      </c>
      <c r="J10" s="50">
        <v>0</v>
      </c>
      <c r="K10" s="50">
        <v>0</v>
      </c>
      <c r="L10" s="50">
        <v>0</v>
      </c>
      <c r="M10" s="50">
        <v>6.4859486799528598</v>
      </c>
      <c r="N10" s="50">
        <v>13.463088172282699</v>
      </c>
      <c r="O10" s="50">
        <v>29.695250595408002</v>
      </c>
      <c r="P10" s="50">
        <v>40.260870338814499</v>
      </c>
      <c r="Q10" s="50">
        <v>53.701818523912202</v>
      </c>
      <c r="R10" s="50">
        <v>142.66329742894899</v>
      </c>
      <c r="S10" s="50">
        <v>188.69613760442601</v>
      </c>
      <c r="T10" s="50">
        <v>336.901947088295</v>
      </c>
      <c r="U10" s="50">
        <v>686.80174346736203</v>
      </c>
      <c r="V10" s="50">
        <v>1536.0859379119699</v>
      </c>
      <c r="W10" s="50">
        <v>3203.8707642286899</v>
      </c>
      <c r="X10" s="50">
        <v>6583.9391769631602</v>
      </c>
      <c r="Y10" s="50">
        <v>13770.391166446199</v>
      </c>
    </row>
    <row r="11" spans="1:25" ht="16.2" customHeight="1" x14ac:dyDescent="0.3">
      <c r="A11" s="8" t="s">
        <v>91</v>
      </c>
      <c r="B11" s="8" t="s">
        <v>92</v>
      </c>
      <c r="C11" s="11" t="s">
        <v>2750</v>
      </c>
      <c r="D11" s="45" t="s">
        <v>2713</v>
      </c>
      <c r="E11" s="12" t="s">
        <v>2738</v>
      </c>
      <c r="F11" s="54">
        <v>306.48588432031698</v>
      </c>
      <c r="G11" s="71">
        <v>11.6445231571418</v>
      </c>
      <c r="H11" s="50">
        <v>8.39896648245821</v>
      </c>
      <c r="I11" s="48">
        <v>0</v>
      </c>
      <c r="J11" s="50">
        <v>0</v>
      </c>
      <c r="K11" s="50">
        <v>43.297502578098097</v>
      </c>
      <c r="L11" s="50">
        <v>45.257670473179601</v>
      </c>
      <c r="M11" s="50">
        <v>77.831384159434293</v>
      </c>
      <c r="N11" s="50">
        <v>127.899337636685</v>
      </c>
      <c r="O11" s="50">
        <v>200.44294151900399</v>
      </c>
      <c r="P11" s="50">
        <v>201.30435169407301</v>
      </c>
      <c r="Q11" s="50">
        <v>393.81333584202298</v>
      </c>
      <c r="R11" s="50">
        <v>552.82027753717603</v>
      </c>
      <c r="S11" s="50">
        <v>882.82835807785204</v>
      </c>
      <c r="T11" s="50">
        <v>1598.3255164188899</v>
      </c>
      <c r="U11" s="50">
        <v>2559.1541155391001</v>
      </c>
      <c r="V11" s="50">
        <v>5337.0577112853798</v>
      </c>
      <c r="W11" s="50">
        <v>9861.4554256763695</v>
      </c>
      <c r="X11" s="50">
        <v>18584.452428591001</v>
      </c>
      <c r="Y11" s="50">
        <v>39529.122877798502</v>
      </c>
    </row>
    <row r="12" spans="1:25" ht="16.2" customHeight="1" x14ac:dyDescent="0.3">
      <c r="A12" s="8" t="s">
        <v>91</v>
      </c>
      <c r="B12" s="8" t="s">
        <v>92</v>
      </c>
      <c r="C12" s="11" t="s">
        <v>2749</v>
      </c>
      <c r="D12" s="45" t="s">
        <v>2714</v>
      </c>
      <c r="E12" s="12" t="s">
        <v>2738</v>
      </c>
      <c r="F12" s="54">
        <v>0</v>
      </c>
      <c r="G12" s="71">
        <v>0</v>
      </c>
      <c r="H12" s="50">
        <v>0</v>
      </c>
      <c r="I12" s="48">
        <v>0</v>
      </c>
      <c r="J12" s="50">
        <v>0</v>
      </c>
      <c r="K12" s="50">
        <v>0</v>
      </c>
      <c r="L12" s="50">
        <v>0</v>
      </c>
      <c r="M12" s="50">
        <v>6.5941086308954704</v>
      </c>
      <c r="N12" s="50">
        <v>14.0409941559692</v>
      </c>
      <c r="O12" s="50">
        <v>23.0180847543078</v>
      </c>
      <c r="P12" s="50">
        <v>128.79403799249101</v>
      </c>
      <c r="Q12" s="50">
        <v>198.731443386221</v>
      </c>
      <c r="R12" s="50">
        <v>265.74872941435899</v>
      </c>
      <c r="S12" s="50">
        <v>366.21163995740301</v>
      </c>
      <c r="T12" s="50">
        <v>650.03780318408894</v>
      </c>
      <c r="U12" s="50">
        <v>1380.94324055888</v>
      </c>
      <c r="V12" s="50">
        <v>3086.6313993060799</v>
      </c>
      <c r="W12" s="50">
        <v>5067.9292285906204</v>
      </c>
      <c r="X12" s="50">
        <v>9509.7637152124407</v>
      </c>
      <c r="Y12" s="50">
        <v>16048.499441605099</v>
      </c>
    </row>
    <row r="13" spans="1:25" ht="16.2" customHeight="1" x14ac:dyDescent="0.3">
      <c r="A13" s="8" t="s">
        <v>91</v>
      </c>
      <c r="B13" s="8" t="s">
        <v>92</v>
      </c>
      <c r="C13" s="11" t="s">
        <v>2749</v>
      </c>
      <c r="D13" s="45" t="s">
        <v>2751</v>
      </c>
      <c r="E13" s="12" t="s">
        <v>2738</v>
      </c>
      <c r="F13" s="54">
        <v>0</v>
      </c>
      <c r="G13" s="71">
        <v>0</v>
      </c>
      <c r="H13" s="50">
        <v>0</v>
      </c>
      <c r="I13" s="48">
        <v>0</v>
      </c>
      <c r="J13" s="50">
        <v>0</v>
      </c>
      <c r="K13" s="50">
        <v>0</v>
      </c>
      <c r="L13" s="50">
        <v>0</v>
      </c>
      <c r="M13" s="50">
        <v>6.5941086308954704</v>
      </c>
      <c r="N13" s="50">
        <v>14.0409941559692</v>
      </c>
      <c r="O13" s="50">
        <v>23.0180847543078</v>
      </c>
      <c r="P13" s="50">
        <v>114.483589326659</v>
      </c>
      <c r="Q13" s="50">
        <v>185.91005994194899</v>
      </c>
      <c r="R13" s="50">
        <v>253.094028013675</v>
      </c>
      <c r="S13" s="50">
        <v>344.66977878343801</v>
      </c>
      <c r="T13" s="50">
        <v>633.15370440008701</v>
      </c>
      <c r="U13" s="50">
        <v>1272.63396678955</v>
      </c>
      <c r="V13" s="50">
        <v>2949.4477815591399</v>
      </c>
      <c r="W13" s="50">
        <v>4966.5706440188096</v>
      </c>
      <c r="X13" s="50">
        <v>9319.5684409081896</v>
      </c>
      <c r="Y13" s="50">
        <v>15689.873755759099</v>
      </c>
    </row>
    <row r="14" spans="1:25" ht="16.2" customHeight="1" x14ac:dyDescent="0.3">
      <c r="A14" s="8" t="s">
        <v>91</v>
      </c>
      <c r="B14" s="8" t="s">
        <v>92</v>
      </c>
      <c r="C14" s="11" t="s">
        <v>2749</v>
      </c>
      <c r="D14" s="45" t="s">
        <v>2713</v>
      </c>
      <c r="E14" s="12" t="s">
        <v>2738</v>
      </c>
      <c r="F14" s="54">
        <v>290.53263883346199</v>
      </c>
      <c r="G14" s="71">
        <v>10.9319708341717</v>
      </c>
      <c r="H14" s="50">
        <v>0</v>
      </c>
      <c r="I14" s="48">
        <v>8.0481951563678997</v>
      </c>
      <c r="J14" s="50">
        <v>33.841949108914697</v>
      </c>
      <c r="K14" s="50">
        <v>140.32993436875901</v>
      </c>
      <c r="L14" s="50">
        <v>160.90270409656901</v>
      </c>
      <c r="M14" s="50">
        <v>98.911629463432007</v>
      </c>
      <c r="N14" s="50">
        <v>252.737894807445</v>
      </c>
      <c r="O14" s="50">
        <v>337.59857639651398</v>
      </c>
      <c r="P14" s="50">
        <v>579.57317096621102</v>
      </c>
      <c r="Q14" s="50">
        <v>743.64023976779504</v>
      </c>
      <c r="R14" s="50">
        <v>1006.04876135436</v>
      </c>
      <c r="S14" s="50">
        <v>1780.79385704776</v>
      </c>
      <c r="T14" s="50">
        <v>2633.9194103043601</v>
      </c>
      <c r="U14" s="50">
        <v>3899.1338556956598</v>
      </c>
      <c r="V14" s="50">
        <v>8134.9885323933604</v>
      </c>
      <c r="W14" s="50">
        <v>13136.0725605069</v>
      </c>
      <c r="X14" s="50">
        <v>24078.721726917898</v>
      </c>
      <c r="Y14" s="50">
        <v>43214.395144433802</v>
      </c>
    </row>
    <row r="15" spans="1:25" ht="16.2" customHeight="1" x14ac:dyDescent="0.3">
      <c r="A15" s="99" t="s">
        <v>91</v>
      </c>
      <c r="B15" s="99" t="s">
        <v>103</v>
      </c>
      <c r="C15" s="100" t="s">
        <v>2748</v>
      </c>
      <c r="D15" s="45" t="s">
        <v>2714</v>
      </c>
      <c r="E15" s="105" t="s">
        <v>2738</v>
      </c>
      <c r="F15" s="101">
        <v>0</v>
      </c>
      <c r="G15" s="106">
        <v>0</v>
      </c>
      <c r="H15" s="102">
        <v>0</v>
      </c>
      <c r="I15" s="103">
        <v>0</v>
      </c>
      <c r="J15" s="102">
        <v>0</v>
      </c>
      <c r="K15" s="102">
        <v>0</v>
      </c>
      <c r="L15" s="102">
        <v>0</v>
      </c>
      <c r="M15" s="102">
        <v>3.2037684406542701</v>
      </c>
      <c r="N15" s="102">
        <v>0</v>
      </c>
      <c r="O15" s="102">
        <v>3.6949593440898401</v>
      </c>
      <c r="P15" s="102">
        <v>17.8976263831366</v>
      </c>
      <c r="Q15" s="102">
        <v>3.1192994057046901</v>
      </c>
      <c r="R15" s="102">
        <v>15.188445832034001</v>
      </c>
      <c r="S15" s="102">
        <v>37.280071806891499</v>
      </c>
      <c r="T15" s="102">
        <v>35.990680919279498</v>
      </c>
      <c r="U15" s="102">
        <v>29.4891184733853</v>
      </c>
      <c r="V15" s="102">
        <v>53.796661983583199</v>
      </c>
      <c r="W15" s="102">
        <v>101.571590207027</v>
      </c>
      <c r="X15" s="102">
        <v>197.99850333662201</v>
      </c>
      <c r="Y15" s="102">
        <v>434.972667693738</v>
      </c>
    </row>
    <row r="16" spans="1:25" ht="16.2" customHeight="1" x14ac:dyDescent="0.3">
      <c r="A16" s="99" t="s">
        <v>91</v>
      </c>
      <c r="B16" s="99" t="s">
        <v>103</v>
      </c>
      <c r="C16" s="100" t="s">
        <v>2748</v>
      </c>
      <c r="D16" s="45" t="s">
        <v>2751</v>
      </c>
      <c r="E16" s="105" t="s">
        <v>2738</v>
      </c>
      <c r="F16" s="101">
        <v>0</v>
      </c>
      <c r="G16" s="106">
        <v>0</v>
      </c>
      <c r="H16" s="102">
        <v>0</v>
      </c>
      <c r="I16" s="103">
        <v>0</v>
      </c>
      <c r="J16" s="102">
        <v>0</v>
      </c>
      <c r="K16" s="102">
        <v>0</v>
      </c>
      <c r="L16" s="102">
        <v>0</v>
      </c>
      <c r="M16" s="102">
        <v>3.2037684406542701</v>
      </c>
      <c r="N16" s="102">
        <v>0</v>
      </c>
      <c r="O16" s="102">
        <v>3.6949593440898401</v>
      </c>
      <c r="P16" s="102">
        <v>17.8976263831366</v>
      </c>
      <c r="Q16" s="102">
        <v>3.1192994057046901</v>
      </c>
      <c r="R16" s="102">
        <v>12.150756665627201</v>
      </c>
      <c r="S16" s="102">
        <v>30.501876932911198</v>
      </c>
      <c r="T16" s="102">
        <v>23.993787279519701</v>
      </c>
      <c r="U16" s="102">
        <v>25.2763872629017</v>
      </c>
      <c r="V16" s="102">
        <v>17.9322206611944</v>
      </c>
      <c r="W16" s="102">
        <v>42.321495919594703</v>
      </c>
      <c r="X16" s="102">
        <v>98.999251668311103</v>
      </c>
      <c r="Y16" s="102">
        <v>190.30054211601001</v>
      </c>
    </row>
    <row r="17" spans="1:25" ht="16.2" customHeight="1" x14ac:dyDescent="0.3">
      <c r="A17" s="99" t="s">
        <v>91</v>
      </c>
      <c r="B17" s="99" t="s">
        <v>103</v>
      </c>
      <c r="C17" s="100" t="s">
        <v>2748</v>
      </c>
      <c r="D17" s="45" t="s">
        <v>2713</v>
      </c>
      <c r="E17" s="105" t="s">
        <v>2738</v>
      </c>
      <c r="F17" s="101">
        <v>312.65449492613101</v>
      </c>
      <c r="G17" s="106">
        <v>11.503512195613901</v>
      </c>
      <c r="H17" s="102">
        <v>8.2815419159995098</v>
      </c>
      <c r="I17" s="103">
        <v>4.0246204118349302</v>
      </c>
      <c r="J17" s="102">
        <v>8.6582919975035093</v>
      </c>
      <c r="K17" s="102">
        <v>43.5289612579992</v>
      </c>
      <c r="L17" s="102">
        <v>71.901291673421497</v>
      </c>
      <c r="M17" s="102">
        <v>73.686674135048307</v>
      </c>
      <c r="N17" s="102">
        <v>153.33441378769899</v>
      </c>
      <c r="O17" s="102">
        <v>266.03707277446898</v>
      </c>
      <c r="P17" s="102">
        <v>347.21395183284898</v>
      </c>
      <c r="Q17" s="102">
        <v>517.80370134697796</v>
      </c>
      <c r="R17" s="102">
        <v>592.34938744932401</v>
      </c>
      <c r="S17" s="102">
        <v>857.44165155850396</v>
      </c>
      <c r="T17" s="102">
        <v>1227.68211580209</v>
      </c>
      <c r="U17" s="102">
        <v>2190.6202294514801</v>
      </c>
      <c r="V17" s="102">
        <v>3454.9411807234501</v>
      </c>
      <c r="W17" s="102">
        <v>5967.3309246628496</v>
      </c>
      <c r="X17" s="102">
        <v>10465.6351763643</v>
      </c>
      <c r="Y17" s="102">
        <v>19138.797378524501</v>
      </c>
    </row>
    <row r="18" spans="1:25" ht="16.2" customHeight="1" x14ac:dyDescent="0.3">
      <c r="A18" s="8" t="s">
        <v>91</v>
      </c>
      <c r="B18" s="8" t="s">
        <v>103</v>
      </c>
      <c r="C18" s="11" t="s">
        <v>2750</v>
      </c>
      <c r="D18" s="45" t="s">
        <v>2714</v>
      </c>
      <c r="E18" s="12" t="s">
        <v>2738</v>
      </c>
      <c r="F18" s="54">
        <v>0</v>
      </c>
      <c r="G18" s="71">
        <v>0</v>
      </c>
      <c r="H18" s="50">
        <v>0</v>
      </c>
      <c r="I18" s="48">
        <v>0</v>
      </c>
      <c r="J18" s="50">
        <v>0</v>
      </c>
      <c r="K18" s="50">
        <v>0</v>
      </c>
      <c r="L18" s="50">
        <v>0</v>
      </c>
      <c r="M18" s="50">
        <v>0</v>
      </c>
      <c r="N18" s="50">
        <v>0</v>
      </c>
      <c r="O18" s="50">
        <v>0</v>
      </c>
      <c r="P18" s="50">
        <v>20.880100343595</v>
      </c>
      <c r="Q18" s="50">
        <v>6.0117370044182996</v>
      </c>
      <c r="R18" s="50">
        <v>11.7605879045728</v>
      </c>
      <c r="S18" s="50">
        <v>45.970054965954702</v>
      </c>
      <c r="T18" s="50">
        <v>23.1243492723932</v>
      </c>
      <c r="U18" s="50">
        <v>16.0355007510747</v>
      </c>
      <c r="V18" s="50">
        <v>32.834611182380399</v>
      </c>
      <c r="W18" s="50">
        <v>73.181587377485997</v>
      </c>
      <c r="X18" s="50">
        <v>183.59809580971401</v>
      </c>
      <c r="Y18" s="50">
        <v>398.253906602531</v>
      </c>
    </row>
    <row r="19" spans="1:25" ht="16.2" customHeight="1" x14ac:dyDescent="0.3">
      <c r="A19" s="8" t="s">
        <v>91</v>
      </c>
      <c r="B19" s="8" t="s">
        <v>103</v>
      </c>
      <c r="C19" s="11" t="s">
        <v>2750</v>
      </c>
      <c r="D19" s="45" t="s">
        <v>2751</v>
      </c>
      <c r="E19" s="12" t="s">
        <v>2738</v>
      </c>
      <c r="F19" s="54">
        <v>0</v>
      </c>
      <c r="G19" s="71">
        <v>0</v>
      </c>
      <c r="H19" s="50">
        <v>0</v>
      </c>
      <c r="I19" s="48">
        <v>0</v>
      </c>
      <c r="J19" s="50">
        <v>0</v>
      </c>
      <c r="K19" s="50">
        <v>0</v>
      </c>
      <c r="L19" s="50">
        <v>0</v>
      </c>
      <c r="M19" s="50">
        <v>0</v>
      </c>
      <c r="N19" s="50">
        <v>0</v>
      </c>
      <c r="O19" s="50">
        <v>0</v>
      </c>
      <c r="P19" s="50">
        <v>20.880100343595</v>
      </c>
      <c r="Q19" s="50">
        <v>6.0117370044182996</v>
      </c>
      <c r="R19" s="50">
        <v>11.7605879045728</v>
      </c>
      <c r="S19" s="50">
        <v>39.402904256532601</v>
      </c>
      <c r="T19" s="50">
        <v>15.4162328482621</v>
      </c>
      <c r="U19" s="50">
        <v>16.0355007510747</v>
      </c>
      <c r="V19" s="50">
        <v>0</v>
      </c>
      <c r="W19" s="50">
        <v>43.908952426491602</v>
      </c>
      <c r="X19" s="50">
        <v>91.799047904856806</v>
      </c>
      <c r="Y19" s="50">
        <v>199.12695330126601</v>
      </c>
    </row>
    <row r="20" spans="1:25" ht="16.2" customHeight="1" x14ac:dyDescent="0.3">
      <c r="A20" s="8" t="s">
        <v>91</v>
      </c>
      <c r="B20" s="8" t="s">
        <v>103</v>
      </c>
      <c r="C20" s="11" t="s">
        <v>2750</v>
      </c>
      <c r="D20" s="45" t="s">
        <v>2713</v>
      </c>
      <c r="E20" s="12" t="s">
        <v>2738</v>
      </c>
      <c r="F20" s="54">
        <v>246.55273108250699</v>
      </c>
      <c r="G20" s="71">
        <v>11.8359491691626</v>
      </c>
      <c r="H20" s="50">
        <v>0</v>
      </c>
      <c r="I20" s="48">
        <v>0</v>
      </c>
      <c r="J20" s="50">
        <v>8.8603928634016391</v>
      </c>
      <c r="K20" s="50">
        <v>36.7160978751266</v>
      </c>
      <c r="L20" s="50">
        <v>52.571432889549598</v>
      </c>
      <c r="M20" s="50">
        <v>31.834251101232098</v>
      </c>
      <c r="N20" s="50">
        <v>120.19821405016999</v>
      </c>
      <c r="O20" s="50">
        <v>232.63057422297001</v>
      </c>
      <c r="P20" s="50">
        <v>285.36137136246498</v>
      </c>
      <c r="Q20" s="50">
        <v>420.82159030928102</v>
      </c>
      <c r="R20" s="50">
        <v>493.94469199205702</v>
      </c>
      <c r="S20" s="50">
        <v>735.52087945527501</v>
      </c>
      <c r="T20" s="50">
        <v>932.68208731985703</v>
      </c>
      <c r="U20" s="50">
        <v>1683.7275788628399</v>
      </c>
      <c r="V20" s="50">
        <v>2747.1624689258301</v>
      </c>
      <c r="W20" s="50">
        <v>5620.3459105909196</v>
      </c>
      <c r="X20" s="50">
        <v>9386.4526482716101</v>
      </c>
      <c r="Y20" s="50">
        <v>18558.632047677998</v>
      </c>
    </row>
    <row r="21" spans="1:25" ht="16.2" customHeight="1" x14ac:dyDescent="0.3">
      <c r="A21" s="8" t="s">
        <v>91</v>
      </c>
      <c r="B21" s="8" t="s">
        <v>103</v>
      </c>
      <c r="C21" s="11" t="s">
        <v>2749</v>
      </c>
      <c r="D21" s="45" t="s">
        <v>2714</v>
      </c>
      <c r="E21" s="12" t="s">
        <v>2738</v>
      </c>
      <c r="F21" s="54">
        <v>0</v>
      </c>
      <c r="G21" s="122">
        <v>0</v>
      </c>
      <c r="H21" s="50">
        <v>0</v>
      </c>
      <c r="I21" s="48">
        <v>0</v>
      </c>
      <c r="J21" s="50">
        <v>0</v>
      </c>
      <c r="K21" s="50">
        <v>0</v>
      </c>
      <c r="L21" s="50">
        <v>0</v>
      </c>
      <c r="M21" s="50">
        <v>6.44874689412182</v>
      </c>
      <c r="N21" s="50">
        <v>0</v>
      </c>
      <c r="O21" s="50">
        <v>7.5141745194091003</v>
      </c>
      <c r="P21" s="50">
        <v>14.7395683671327</v>
      </c>
      <c r="Q21" s="50">
        <v>0</v>
      </c>
      <c r="R21" s="50">
        <v>18.851553324836001</v>
      </c>
      <c r="S21" s="50">
        <v>28.013015175920899</v>
      </c>
      <c r="T21" s="50">
        <v>49.862316753880599</v>
      </c>
      <c r="U21" s="50">
        <v>44.384306332943098</v>
      </c>
      <c r="V21" s="50">
        <v>79.020542671982795</v>
      </c>
      <c r="W21" s="50">
        <v>140.50560926355399</v>
      </c>
      <c r="X21" s="50">
        <v>221.12341483267201</v>
      </c>
      <c r="Y21" s="50">
        <v>513.948954616832</v>
      </c>
    </row>
    <row r="22" spans="1:25" ht="16.2" customHeight="1" x14ac:dyDescent="0.3">
      <c r="A22" s="8" t="s">
        <v>91</v>
      </c>
      <c r="B22" s="8" t="s">
        <v>103</v>
      </c>
      <c r="C22" s="11" t="s">
        <v>2749</v>
      </c>
      <c r="D22" s="45" t="s">
        <v>2751</v>
      </c>
      <c r="E22" s="12" t="s">
        <v>2738</v>
      </c>
      <c r="F22" s="54">
        <v>0</v>
      </c>
      <c r="G22" s="122">
        <v>0</v>
      </c>
      <c r="H22" s="50">
        <v>0</v>
      </c>
      <c r="I22" s="48">
        <v>0</v>
      </c>
      <c r="J22" s="50">
        <v>0</v>
      </c>
      <c r="K22" s="50">
        <v>0</v>
      </c>
      <c r="L22" s="50">
        <v>0</v>
      </c>
      <c r="M22" s="50">
        <v>6.44874689412182</v>
      </c>
      <c r="N22" s="50">
        <v>0</v>
      </c>
      <c r="O22" s="50">
        <v>7.5141745194091003</v>
      </c>
      <c r="P22" s="50">
        <v>14.7395683671327</v>
      </c>
      <c r="Q22" s="50">
        <v>0</v>
      </c>
      <c r="R22" s="50">
        <v>12.567702216557301</v>
      </c>
      <c r="S22" s="50">
        <v>21.009761381940699</v>
      </c>
      <c r="T22" s="50">
        <v>33.241544502587097</v>
      </c>
      <c r="U22" s="50">
        <v>35.5074450663544</v>
      </c>
      <c r="V22" s="50">
        <v>39.510271335991398</v>
      </c>
      <c r="W22" s="50">
        <v>40.144459789587003</v>
      </c>
      <c r="X22" s="50">
        <v>110.56170741633601</v>
      </c>
      <c r="Y22" s="50">
        <v>171.316318205611</v>
      </c>
    </row>
    <row r="23" spans="1:25" ht="16.2" customHeight="1" x14ac:dyDescent="0.3">
      <c r="A23" s="8" t="s">
        <v>91</v>
      </c>
      <c r="B23" s="8" t="s">
        <v>103</v>
      </c>
      <c r="C23" s="11" t="s">
        <v>2749</v>
      </c>
      <c r="D23" s="45" t="s">
        <v>2713</v>
      </c>
      <c r="E23" s="12" t="s">
        <v>2738</v>
      </c>
      <c r="F23" s="54">
        <v>375.59026928708698</v>
      </c>
      <c r="G23" s="122">
        <v>11.1892393960298</v>
      </c>
      <c r="H23" s="50">
        <v>16.1112660662791</v>
      </c>
      <c r="I23" s="48">
        <v>7.8927561033917204</v>
      </c>
      <c r="J23" s="50">
        <v>8.4652051538418291</v>
      </c>
      <c r="K23" s="50">
        <v>50.179758225657302</v>
      </c>
      <c r="L23" s="50">
        <v>91.026638709241197</v>
      </c>
      <c r="M23" s="50">
        <v>116.077444094193</v>
      </c>
      <c r="N23" s="50">
        <v>187.860650851668</v>
      </c>
      <c r="O23" s="50">
        <v>300.56698077636401</v>
      </c>
      <c r="P23" s="50">
        <v>412.70791427971602</v>
      </c>
      <c r="Q23" s="50">
        <v>622.39238511267502</v>
      </c>
      <c r="R23" s="50">
        <v>697.50747301893102</v>
      </c>
      <c r="S23" s="50">
        <v>987.45878495121099</v>
      </c>
      <c r="T23" s="50">
        <v>1545.7318193702999</v>
      </c>
      <c r="U23" s="50">
        <v>2751.82699264247</v>
      </c>
      <c r="V23" s="50">
        <v>4306.61957562306</v>
      </c>
      <c r="W23" s="50">
        <v>6443.1857962287104</v>
      </c>
      <c r="X23" s="50">
        <v>12198.641718269</v>
      </c>
      <c r="Y23" s="50">
        <v>20386.6418664677</v>
      </c>
    </row>
    <row r="24" spans="1:25" ht="16.2" customHeight="1" x14ac:dyDescent="0.3">
      <c r="A24" s="8" t="s">
        <v>91</v>
      </c>
      <c r="B24" s="8" t="s">
        <v>104</v>
      </c>
      <c r="C24" s="11" t="s">
        <v>2748</v>
      </c>
      <c r="D24" s="45" t="s">
        <v>2714</v>
      </c>
      <c r="E24" s="12" t="s">
        <v>2738</v>
      </c>
      <c r="F24" s="54">
        <v>0</v>
      </c>
      <c r="G24" s="122">
        <v>0</v>
      </c>
      <c r="H24" s="50">
        <v>0</v>
      </c>
      <c r="I24" s="48">
        <v>0</v>
      </c>
      <c r="J24" s="50">
        <v>0</v>
      </c>
      <c r="K24" s="50">
        <v>3.7338617471496001</v>
      </c>
      <c r="L24" s="50">
        <v>0</v>
      </c>
      <c r="M24" s="50">
        <v>0</v>
      </c>
      <c r="N24" s="50">
        <v>0</v>
      </c>
      <c r="O24" s="50">
        <v>10.7679965491976</v>
      </c>
      <c r="P24" s="50">
        <v>14.878742437186</v>
      </c>
      <c r="Q24" s="50">
        <v>22.206637472323099</v>
      </c>
      <c r="R24" s="50">
        <v>42.4777824447199</v>
      </c>
      <c r="S24" s="50">
        <v>49.748444827580002</v>
      </c>
      <c r="T24" s="50">
        <v>97.794977929378305</v>
      </c>
      <c r="U24" s="50">
        <v>181.99106075209301</v>
      </c>
      <c r="V24" s="50">
        <v>354.75598212704602</v>
      </c>
      <c r="W24" s="50">
        <v>831.05414130804104</v>
      </c>
      <c r="X24" s="50">
        <v>1363.72613509293</v>
      </c>
      <c r="Y24" s="50">
        <v>3254.78707198438</v>
      </c>
    </row>
    <row r="25" spans="1:25" ht="16.2" customHeight="1" x14ac:dyDescent="0.3">
      <c r="A25" s="8" t="s">
        <v>91</v>
      </c>
      <c r="B25" s="8" t="s">
        <v>104</v>
      </c>
      <c r="C25" s="11" t="s">
        <v>2748</v>
      </c>
      <c r="D25" s="45" t="s">
        <v>2751</v>
      </c>
      <c r="E25" s="12" t="s">
        <v>2738</v>
      </c>
      <c r="F25" s="54">
        <v>0</v>
      </c>
      <c r="G25" s="122">
        <v>0</v>
      </c>
      <c r="H25" s="50">
        <v>0</v>
      </c>
      <c r="I25" s="48">
        <v>0</v>
      </c>
      <c r="J25" s="50">
        <v>0</v>
      </c>
      <c r="K25" s="50">
        <v>0</v>
      </c>
      <c r="L25" s="50">
        <v>0</v>
      </c>
      <c r="M25" s="50">
        <v>0</v>
      </c>
      <c r="N25" s="50">
        <v>0</v>
      </c>
      <c r="O25" s="50">
        <v>3.58933218306586</v>
      </c>
      <c r="P25" s="50">
        <v>7.4393712185930196</v>
      </c>
      <c r="Q25" s="50">
        <v>9.51713034528135</v>
      </c>
      <c r="R25" s="50">
        <v>24.273018539839999</v>
      </c>
      <c r="S25" s="50">
        <v>23.215940919537299</v>
      </c>
      <c r="T25" s="50">
        <v>46.941589406101599</v>
      </c>
      <c r="U25" s="50">
        <v>90.995530376046304</v>
      </c>
      <c r="V25" s="50">
        <v>194.00717772572801</v>
      </c>
      <c r="W25" s="50">
        <v>444.90777261945601</v>
      </c>
      <c r="X25" s="50">
        <v>765.35650438889195</v>
      </c>
      <c r="Y25" s="50">
        <v>2169.85804798959</v>
      </c>
    </row>
    <row r="26" spans="1:25" ht="16.2" customHeight="1" x14ac:dyDescent="0.3">
      <c r="A26" s="8" t="s">
        <v>91</v>
      </c>
      <c r="B26" s="8" t="s">
        <v>104</v>
      </c>
      <c r="C26" s="11" t="s">
        <v>2748</v>
      </c>
      <c r="D26" s="45" t="s">
        <v>2713</v>
      </c>
      <c r="E26" s="12" t="s">
        <v>2738</v>
      </c>
      <c r="F26" s="54">
        <v>310.522061826688</v>
      </c>
      <c r="G26" s="122">
        <v>11.6669911705945</v>
      </c>
      <c r="H26" s="50">
        <v>0</v>
      </c>
      <c r="I26" s="48">
        <v>11.939419818490499</v>
      </c>
      <c r="J26" s="50">
        <v>42.6806681171078</v>
      </c>
      <c r="K26" s="50">
        <v>52.274064460094401</v>
      </c>
      <c r="L26" s="50">
        <v>76.573564477728894</v>
      </c>
      <c r="M26" s="50">
        <v>91.203500001074104</v>
      </c>
      <c r="N26" s="50">
        <v>145.44398345132899</v>
      </c>
      <c r="O26" s="50">
        <v>193.823937885557</v>
      </c>
      <c r="P26" s="50">
        <v>331.052019227389</v>
      </c>
      <c r="Q26" s="50">
        <v>431.44324231942102</v>
      </c>
      <c r="R26" s="50">
        <v>688.74690106795902</v>
      </c>
      <c r="S26" s="50">
        <v>902.10513287344997</v>
      </c>
      <c r="T26" s="50">
        <v>1392.60048571435</v>
      </c>
      <c r="U26" s="50">
        <v>2448.2130791650602</v>
      </c>
      <c r="V26" s="50">
        <v>4096.3229811232304</v>
      </c>
      <c r="W26" s="50">
        <v>6959.0291226703603</v>
      </c>
      <c r="X26" s="50">
        <v>12176.1262061869</v>
      </c>
      <c r="Y26" s="50">
        <v>23815.515160861301</v>
      </c>
    </row>
    <row r="27" spans="1:25" ht="16.2" customHeight="1" x14ac:dyDescent="0.3">
      <c r="A27" s="8" t="s">
        <v>91</v>
      </c>
      <c r="B27" s="8" t="s">
        <v>104</v>
      </c>
      <c r="C27" s="11" t="s">
        <v>2750</v>
      </c>
      <c r="D27" s="45" t="s">
        <v>2714</v>
      </c>
      <c r="E27" s="12" t="s">
        <v>2738</v>
      </c>
      <c r="F27" s="54">
        <v>0</v>
      </c>
      <c r="G27" s="71">
        <v>0</v>
      </c>
      <c r="H27" s="50">
        <v>0</v>
      </c>
      <c r="I27" s="48">
        <v>0</v>
      </c>
      <c r="J27" s="50">
        <v>0</v>
      </c>
      <c r="K27" s="50">
        <v>0</v>
      </c>
      <c r="L27" s="50">
        <v>0</v>
      </c>
      <c r="M27" s="50">
        <v>0</v>
      </c>
      <c r="N27" s="50">
        <v>0</v>
      </c>
      <c r="O27" s="50">
        <v>7.0385009090377801</v>
      </c>
      <c r="P27" s="50">
        <v>14.528892416100801</v>
      </c>
      <c r="Q27" s="50">
        <v>6.0995311814947302</v>
      </c>
      <c r="R27" s="50">
        <v>17.5987123964326</v>
      </c>
      <c r="S27" s="50">
        <v>19.272374659187498</v>
      </c>
      <c r="T27" s="50">
        <v>90.446308659391406</v>
      </c>
      <c r="U27" s="50">
        <v>197.83538610903801</v>
      </c>
      <c r="V27" s="50">
        <v>306.63816326168501</v>
      </c>
      <c r="W27" s="50">
        <v>699.52890423503095</v>
      </c>
      <c r="X27" s="50">
        <v>1155.2776395134899</v>
      </c>
      <c r="Y27" s="50">
        <v>2895.0226747141701</v>
      </c>
    </row>
    <row r="28" spans="1:25" ht="16.2" customHeight="1" x14ac:dyDescent="0.3">
      <c r="A28" s="8" t="s">
        <v>91</v>
      </c>
      <c r="B28" s="8" t="s">
        <v>104</v>
      </c>
      <c r="C28" s="11" t="s">
        <v>2750</v>
      </c>
      <c r="D28" s="45" t="s">
        <v>2751</v>
      </c>
      <c r="E28" s="12" t="s">
        <v>2738</v>
      </c>
      <c r="F28" s="54">
        <v>0</v>
      </c>
      <c r="G28" s="71">
        <v>0</v>
      </c>
      <c r="H28" s="50">
        <v>0</v>
      </c>
      <c r="I28" s="48">
        <v>0</v>
      </c>
      <c r="J28" s="50">
        <v>0</v>
      </c>
      <c r="K28" s="50">
        <v>0</v>
      </c>
      <c r="L28" s="50">
        <v>0</v>
      </c>
      <c r="M28" s="50">
        <v>0</v>
      </c>
      <c r="N28" s="50">
        <v>0</v>
      </c>
      <c r="O28" s="50">
        <v>0</v>
      </c>
      <c r="P28" s="50">
        <v>7.2644462080504102</v>
      </c>
      <c r="Q28" s="50">
        <v>0</v>
      </c>
      <c r="R28" s="50">
        <v>11.7324749309551</v>
      </c>
      <c r="S28" s="50">
        <v>19.272374659187498</v>
      </c>
      <c r="T28" s="50">
        <v>60.297539106260899</v>
      </c>
      <c r="U28" s="50">
        <v>107.160834142396</v>
      </c>
      <c r="V28" s="50">
        <v>153.31908163084199</v>
      </c>
      <c r="W28" s="50">
        <v>422.632046308665</v>
      </c>
      <c r="X28" s="50">
        <v>611.61757386008105</v>
      </c>
      <c r="Y28" s="50">
        <v>1877.8525457605399</v>
      </c>
    </row>
    <row r="29" spans="1:25" ht="16.2" customHeight="1" x14ac:dyDescent="0.3">
      <c r="A29" s="8" t="s">
        <v>91</v>
      </c>
      <c r="B29" s="8" t="s">
        <v>104</v>
      </c>
      <c r="C29" s="11" t="s">
        <v>2750</v>
      </c>
      <c r="D29" s="45" t="s">
        <v>2713</v>
      </c>
      <c r="E29" s="12" t="s">
        <v>2738</v>
      </c>
      <c r="F29" s="54">
        <v>146.868058630809</v>
      </c>
      <c r="G29" s="71">
        <v>11.9696007987868</v>
      </c>
      <c r="H29" s="50">
        <v>0</v>
      </c>
      <c r="I29" s="48">
        <v>8.1303815260790504</v>
      </c>
      <c r="J29" s="50">
        <v>34.9636738975599</v>
      </c>
      <c r="K29" s="50">
        <v>30.177601669849199</v>
      </c>
      <c r="L29" s="50">
        <v>80.738541452567105</v>
      </c>
      <c r="M29" s="50">
        <v>68.843273980775095</v>
      </c>
      <c r="N29" s="50">
        <v>73.042680211577505</v>
      </c>
      <c r="O29" s="50">
        <v>147.80851908979301</v>
      </c>
      <c r="P29" s="50">
        <v>268.78450969786502</v>
      </c>
      <c r="Q29" s="50">
        <v>329.37468380071601</v>
      </c>
      <c r="R29" s="50">
        <v>598.35622147870902</v>
      </c>
      <c r="S29" s="50">
        <v>700.22961261714397</v>
      </c>
      <c r="T29" s="50">
        <v>1145.65324301896</v>
      </c>
      <c r="U29" s="50">
        <v>2069.0284130570199</v>
      </c>
      <c r="V29" s="50">
        <v>3618.33032648788</v>
      </c>
      <c r="W29" s="50">
        <v>5712.8193845860897</v>
      </c>
      <c r="X29" s="50">
        <v>11280.946362308199</v>
      </c>
      <c r="Y29" s="50">
        <v>23551.400678080099</v>
      </c>
    </row>
    <row r="30" spans="1:25" ht="16.2" customHeight="1" x14ac:dyDescent="0.3">
      <c r="A30" s="10" t="s">
        <v>91</v>
      </c>
      <c r="B30" s="10" t="s">
        <v>104</v>
      </c>
      <c r="C30" s="11" t="s">
        <v>2749</v>
      </c>
      <c r="D30" s="45" t="s">
        <v>2714</v>
      </c>
      <c r="E30" s="12" t="s">
        <v>2738</v>
      </c>
      <c r="F30" s="52">
        <v>0</v>
      </c>
      <c r="G30" s="69">
        <v>0</v>
      </c>
      <c r="H30" s="47">
        <v>0</v>
      </c>
      <c r="I30" s="48">
        <v>0</v>
      </c>
      <c r="J30" s="47">
        <v>0</v>
      </c>
      <c r="K30" s="50">
        <v>7.3925894896194002</v>
      </c>
      <c r="L30" s="50">
        <v>0</v>
      </c>
      <c r="M30" s="50">
        <v>0</v>
      </c>
      <c r="N30" s="50">
        <v>0</v>
      </c>
      <c r="O30" s="50">
        <v>14.649047257744</v>
      </c>
      <c r="P30" s="50">
        <v>15.2458566759587</v>
      </c>
      <c r="Q30" s="50">
        <v>39.663116714760797</v>
      </c>
      <c r="R30" s="50">
        <v>69.131500740380105</v>
      </c>
      <c r="S30" s="50">
        <v>82.274202858078297</v>
      </c>
      <c r="T30" s="50">
        <v>105.72419162099099</v>
      </c>
      <c r="U30" s="50">
        <v>164.432234839882</v>
      </c>
      <c r="V30" s="50">
        <v>411.769256495435</v>
      </c>
      <c r="W30" s="50">
        <v>1009.73693451031</v>
      </c>
      <c r="X30" s="50">
        <v>1695.7283647665599</v>
      </c>
      <c r="Y30" s="50">
        <v>4006.7450299028601</v>
      </c>
    </row>
    <row r="31" spans="1:25" ht="16.2" customHeight="1" x14ac:dyDescent="0.3">
      <c r="A31" s="10" t="s">
        <v>91</v>
      </c>
      <c r="B31" s="10" t="s">
        <v>104</v>
      </c>
      <c r="C31" s="11" t="s">
        <v>2749</v>
      </c>
      <c r="D31" s="45" t="s">
        <v>2751</v>
      </c>
      <c r="E31" s="12" t="s">
        <v>2738</v>
      </c>
      <c r="F31" s="52">
        <v>0</v>
      </c>
      <c r="G31" s="69">
        <v>0</v>
      </c>
      <c r="H31" s="47">
        <v>0</v>
      </c>
      <c r="I31" s="48">
        <v>0</v>
      </c>
      <c r="J31" s="47">
        <v>0</v>
      </c>
      <c r="K31" s="50">
        <v>0</v>
      </c>
      <c r="L31" s="50">
        <v>0</v>
      </c>
      <c r="M31" s="50">
        <v>0</v>
      </c>
      <c r="N31" s="50">
        <v>0</v>
      </c>
      <c r="O31" s="50">
        <v>7.3245236288719902</v>
      </c>
      <c r="P31" s="50">
        <v>7.6229283379793298</v>
      </c>
      <c r="Q31" s="50">
        <v>19.831558357380398</v>
      </c>
      <c r="R31" s="50">
        <v>37.708091312934599</v>
      </c>
      <c r="S31" s="50">
        <v>27.424734286026101</v>
      </c>
      <c r="T31" s="50">
        <v>32.530520498766599</v>
      </c>
      <c r="U31" s="50">
        <v>73.080993262169699</v>
      </c>
      <c r="V31" s="50">
        <v>242.217209703197</v>
      </c>
      <c r="W31" s="50">
        <v>475.17032212250001</v>
      </c>
      <c r="X31" s="50">
        <v>1010.22115347795</v>
      </c>
      <c r="Y31" s="50">
        <v>2780.1904289121899</v>
      </c>
    </row>
    <row r="32" spans="1:25" ht="16.2" customHeight="1" x14ac:dyDescent="0.3">
      <c r="A32" s="10" t="s">
        <v>91</v>
      </c>
      <c r="B32" s="8" t="s">
        <v>104</v>
      </c>
      <c r="C32" s="11" t="s">
        <v>2749</v>
      </c>
      <c r="D32" s="45" t="s">
        <v>2713</v>
      </c>
      <c r="E32" s="12" t="s">
        <v>2738</v>
      </c>
      <c r="F32" s="52">
        <v>466.450914080985</v>
      </c>
      <c r="G32" s="69">
        <v>11.379305110999599</v>
      </c>
      <c r="H32" s="47">
        <v>0</v>
      </c>
      <c r="I32" s="48">
        <v>15.591741738167499</v>
      </c>
      <c r="J32" s="47">
        <v>50.044347800347602</v>
      </c>
      <c r="K32" s="50">
        <v>73.925894896193995</v>
      </c>
      <c r="L32" s="50">
        <v>72.493924158555501</v>
      </c>
      <c r="M32" s="50">
        <v>113.78935197295</v>
      </c>
      <c r="N32" s="50">
        <v>220.61421342259001</v>
      </c>
      <c r="O32" s="50">
        <v>241.70927975277601</v>
      </c>
      <c r="P32" s="50">
        <v>396.39227357492501</v>
      </c>
      <c r="Q32" s="50">
        <v>542.06259510173095</v>
      </c>
      <c r="R32" s="50">
        <v>785.58523568613805</v>
      </c>
      <c r="S32" s="50">
        <v>1117.5579221555599</v>
      </c>
      <c r="T32" s="50">
        <v>1659.0565454370901</v>
      </c>
      <c r="U32" s="50">
        <v>2868.4289855401598</v>
      </c>
      <c r="V32" s="50">
        <v>4662.6812867865401</v>
      </c>
      <c r="W32" s="50">
        <v>8652.0596153138504</v>
      </c>
      <c r="X32" s="50">
        <v>13601.906245042401</v>
      </c>
      <c r="Y32" s="50">
        <v>24367.551406348</v>
      </c>
    </row>
    <row r="33" spans="1:25" ht="16.2" customHeight="1" x14ac:dyDescent="0.3">
      <c r="A33" s="8" t="s">
        <v>91</v>
      </c>
      <c r="B33" s="8" t="s">
        <v>92</v>
      </c>
      <c r="C33" s="11" t="s">
        <v>2748</v>
      </c>
      <c r="D33" s="45" t="s">
        <v>2714</v>
      </c>
      <c r="E33" s="12" t="s">
        <v>50</v>
      </c>
      <c r="F33" s="40">
        <v>0</v>
      </c>
      <c r="G33" s="72">
        <v>0</v>
      </c>
      <c r="H33" s="36">
        <v>0</v>
      </c>
      <c r="I33" s="17">
        <v>0</v>
      </c>
      <c r="J33" s="36">
        <v>0</v>
      </c>
      <c r="K33" s="36">
        <v>0</v>
      </c>
      <c r="L33" s="36">
        <v>1</v>
      </c>
      <c r="M33" s="36">
        <v>2</v>
      </c>
      <c r="N33" s="36">
        <v>4</v>
      </c>
      <c r="O33" s="36">
        <v>8</v>
      </c>
      <c r="P33" s="36">
        <v>24</v>
      </c>
      <c r="Q33" s="36">
        <v>40</v>
      </c>
      <c r="R33" s="36">
        <v>66</v>
      </c>
      <c r="S33" s="36">
        <v>79</v>
      </c>
      <c r="T33" s="36">
        <v>124</v>
      </c>
      <c r="U33" s="36">
        <v>238</v>
      </c>
      <c r="V33" s="36">
        <v>371</v>
      </c>
      <c r="W33" s="36">
        <v>480</v>
      </c>
      <c r="X33" s="36">
        <v>543</v>
      </c>
      <c r="Y33" s="36">
        <v>526</v>
      </c>
    </row>
    <row r="34" spans="1:25" ht="16.2" customHeight="1" x14ac:dyDescent="0.3">
      <c r="A34" s="8" t="s">
        <v>91</v>
      </c>
      <c r="B34" s="8" t="s">
        <v>92</v>
      </c>
      <c r="C34" s="11" t="s">
        <v>2748</v>
      </c>
      <c r="D34" s="45" t="s">
        <v>2751</v>
      </c>
      <c r="E34" s="12" t="s">
        <v>50</v>
      </c>
      <c r="F34" s="40">
        <v>0</v>
      </c>
      <c r="G34" s="72">
        <v>0</v>
      </c>
      <c r="H34" s="36">
        <v>0</v>
      </c>
      <c r="I34" s="17">
        <v>0</v>
      </c>
      <c r="J34" s="36">
        <v>0</v>
      </c>
      <c r="K34" s="36">
        <v>0</v>
      </c>
      <c r="L34" s="36">
        <v>0</v>
      </c>
      <c r="M34" s="36">
        <v>2</v>
      </c>
      <c r="N34" s="36">
        <v>4</v>
      </c>
      <c r="O34" s="36">
        <v>7</v>
      </c>
      <c r="P34" s="36">
        <v>22</v>
      </c>
      <c r="Q34" s="36">
        <v>38</v>
      </c>
      <c r="R34" s="36">
        <v>64</v>
      </c>
      <c r="S34" s="36">
        <v>76</v>
      </c>
      <c r="T34" s="36">
        <v>118</v>
      </c>
      <c r="U34" s="36">
        <v>225</v>
      </c>
      <c r="V34" s="36">
        <v>352</v>
      </c>
      <c r="W34" s="36">
        <v>463</v>
      </c>
      <c r="X34" s="36">
        <v>527</v>
      </c>
      <c r="Y34" s="36">
        <v>515</v>
      </c>
    </row>
    <row r="35" spans="1:25" ht="16.2" customHeight="1" x14ac:dyDescent="0.3">
      <c r="A35" s="8" t="s">
        <v>91</v>
      </c>
      <c r="B35" s="8" t="s">
        <v>92</v>
      </c>
      <c r="C35" s="11" t="s">
        <v>2748</v>
      </c>
      <c r="D35" s="45" t="s">
        <v>2713</v>
      </c>
      <c r="E35" s="12" t="s">
        <v>50</v>
      </c>
      <c r="F35" s="40">
        <v>12</v>
      </c>
      <c r="G35" s="72">
        <v>2</v>
      </c>
      <c r="H35" s="36">
        <v>1</v>
      </c>
      <c r="I35" s="17">
        <v>1</v>
      </c>
      <c r="J35" s="36">
        <v>4</v>
      </c>
      <c r="K35" s="36">
        <v>26</v>
      </c>
      <c r="L35" s="36">
        <v>32</v>
      </c>
      <c r="M35" s="36">
        <v>27</v>
      </c>
      <c r="N35" s="36">
        <v>55</v>
      </c>
      <c r="O35" s="36">
        <v>71</v>
      </c>
      <c r="P35" s="36">
        <v>111</v>
      </c>
      <c r="Q35" s="36">
        <v>182</v>
      </c>
      <c r="R35" s="36">
        <v>252</v>
      </c>
      <c r="S35" s="36">
        <v>379</v>
      </c>
      <c r="T35" s="36">
        <v>516</v>
      </c>
      <c r="U35" s="36">
        <v>745</v>
      </c>
      <c r="V35" s="36">
        <v>1069</v>
      </c>
      <c r="W35" s="36">
        <v>1319</v>
      </c>
      <c r="X35" s="36">
        <v>1429</v>
      </c>
      <c r="Y35" s="36">
        <v>1458</v>
      </c>
    </row>
    <row r="36" spans="1:25" ht="16.2" customHeight="1" x14ac:dyDescent="0.3">
      <c r="A36" s="10" t="s">
        <v>91</v>
      </c>
      <c r="B36" s="10" t="s">
        <v>92</v>
      </c>
      <c r="C36" s="11" t="s">
        <v>2750</v>
      </c>
      <c r="D36" s="45" t="s">
        <v>2714</v>
      </c>
      <c r="E36" s="12" t="s">
        <v>50</v>
      </c>
      <c r="F36" s="39">
        <v>0</v>
      </c>
      <c r="G36" s="123">
        <v>0</v>
      </c>
      <c r="H36" s="14">
        <v>0</v>
      </c>
      <c r="I36" s="17">
        <v>0</v>
      </c>
      <c r="J36" s="14">
        <v>0</v>
      </c>
      <c r="K36" s="36">
        <v>0</v>
      </c>
      <c r="L36" s="36">
        <v>1</v>
      </c>
      <c r="M36" s="36">
        <v>1</v>
      </c>
      <c r="N36" s="36">
        <v>2</v>
      </c>
      <c r="O36" s="36">
        <v>5</v>
      </c>
      <c r="P36" s="36">
        <v>6</v>
      </c>
      <c r="Q36" s="36">
        <v>9</v>
      </c>
      <c r="R36" s="36">
        <v>24</v>
      </c>
      <c r="S36" s="36">
        <v>28</v>
      </c>
      <c r="T36" s="36">
        <v>47</v>
      </c>
      <c r="U36" s="36">
        <v>85</v>
      </c>
      <c r="V36" s="36">
        <v>146</v>
      </c>
      <c r="W36" s="36">
        <v>230</v>
      </c>
      <c r="X36" s="36">
        <v>293</v>
      </c>
      <c r="Y36" s="36">
        <v>347</v>
      </c>
    </row>
    <row r="37" spans="1:25" ht="16.2" customHeight="1" x14ac:dyDescent="0.3">
      <c r="A37" s="10" t="s">
        <v>91</v>
      </c>
      <c r="B37" s="10" t="s">
        <v>92</v>
      </c>
      <c r="C37" s="11" t="s">
        <v>2750</v>
      </c>
      <c r="D37" s="45" t="s">
        <v>2751</v>
      </c>
      <c r="E37" s="12" t="s">
        <v>50</v>
      </c>
      <c r="F37" s="39">
        <v>0</v>
      </c>
      <c r="G37" s="123">
        <v>0</v>
      </c>
      <c r="H37" s="14">
        <v>0</v>
      </c>
      <c r="I37" s="17">
        <v>0</v>
      </c>
      <c r="J37" s="14">
        <v>0</v>
      </c>
      <c r="K37" s="36">
        <v>0</v>
      </c>
      <c r="L37" s="36">
        <v>0</v>
      </c>
      <c r="M37" s="36">
        <v>1</v>
      </c>
      <c r="N37" s="36">
        <v>2</v>
      </c>
      <c r="O37" s="36">
        <v>4</v>
      </c>
      <c r="P37" s="36">
        <v>6</v>
      </c>
      <c r="Q37" s="36">
        <v>9</v>
      </c>
      <c r="R37" s="36">
        <v>24</v>
      </c>
      <c r="S37" s="36">
        <v>28</v>
      </c>
      <c r="T37" s="36">
        <v>43</v>
      </c>
      <c r="U37" s="36">
        <v>84</v>
      </c>
      <c r="V37" s="36">
        <v>137</v>
      </c>
      <c r="W37" s="36">
        <v>218</v>
      </c>
      <c r="X37" s="36">
        <v>282</v>
      </c>
      <c r="Y37" s="36">
        <v>340</v>
      </c>
    </row>
    <row r="38" spans="1:25" ht="16.2" customHeight="1" x14ac:dyDescent="0.3">
      <c r="A38" s="10" t="s">
        <v>91</v>
      </c>
      <c r="B38" s="10" t="s">
        <v>92</v>
      </c>
      <c r="C38" s="11" t="s">
        <v>2750</v>
      </c>
      <c r="D38" s="45" t="s">
        <v>2713</v>
      </c>
      <c r="E38" s="12" t="s">
        <v>50</v>
      </c>
      <c r="F38" s="38">
        <v>6</v>
      </c>
      <c r="G38" s="124">
        <v>1</v>
      </c>
      <c r="H38" s="14">
        <v>1</v>
      </c>
      <c r="I38" s="17">
        <v>0</v>
      </c>
      <c r="J38" s="14">
        <v>0</v>
      </c>
      <c r="K38" s="36">
        <v>6</v>
      </c>
      <c r="L38" s="36">
        <v>7</v>
      </c>
      <c r="M38" s="36">
        <v>12</v>
      </c>
      <c r="N38" s="36">
        <v>19</v>
      </c>
      <c r="O38" s="36">
        <v>27</v>
      </c>
      <c r="P38" s="36">
        <v>30</v>
      </c>
      <c r="Q38" s="36">
        <v>66</v>
      </c>
      <c r="R38" s="36">
        <v>93</v>
      </c>
      <c r="S38" s="36">
        <v>131</v>
      </c>
      <c r="T38" s="36">
        <v>204</v>
      </c>
      <c r="U38" s="36">
        <v>313</v>
      </c>
      <c r="V38" s="36">
        <v>476</v>
      </c>
      <c r="W38" s="36">
        <v>671</v>
      </c>
      <c r="X38" s="36">
        <v>796</v>
      </c>
      <c r="Y38" s="36">
        <v>976</v>
      </c>
    </row>
    <row r="39" spans="1:25" ht="16.2" customHeight="1" x14ac:dyDescent="0.3">
      <c r="A39" s="8" t="s">
        <v>91</v>
      </c>
      <c r="B39" s="8" t="s">
        <v>92</v>
      </c>
      <c r="C39" s="11" t="s">
        <v>2749</v>
      </c>
      <c r="D39" s="45" t="s">
        <v>2714</v>
      </c>
      <c r="E39" s="12" t="s">
        <v>50</v>
      </c>
      <c r="F39" s="40">
        <v>0</v>
      </c>
      <c r="G39" s="64">
        <v>0</v>
      </c>
      <c r="H39" s="36">
        <v>0</v>
      </c>
      <c r="I39" s="17">
        <v>0</v>
      </c>
      <c r="J39" s="36">
        <v>0</v>
      </c>
      <c r="K39" s="36">
        <v>0</v>
      </c>
      <c r="L39" s="36">
        <v>0</v>
      </c>
      <c r="M39" s="36">
        <v>1</v>
      </c>
      <c r="N39" s="36">
        <v>2</v>
      </c>
      <c r="O39" s="36">
        <v>3</v>
      </c>
      <c r="P39" s="36">
        <v>18</v>
      </c>
      <c r="Q39" s="36">
        <v>31</v>
      </c>
      <c r="R39" s="36">
        <v>42</v>
      </c>
      <c r="S39" s="36">
        <v>51</v>
      </c>
      <c r="T39" s="36">
        <v>77</v>
      </c>
      <c r="U39" s="36">
        <v>153</v>
      </c>
      <c r="V39" s="36">
        <v>225</v>
      </c>
      <c r="W39" s="36">
        <v>250</v>
      </c>
      <c r="X39" s="36">
        <v>250</v>
      </c>
      <c r="Y39" s="36">
        <v>179</v>
      </c>
    </row>
    <row r="40" spans="1:25" ht="16.2" customHeight="1" x14ac:dyDescent="0.3">
      <c r="A40" s="8" t="s">
        <v>91</v>
      </c>
      <c r="B40" s="8" t="s">
        <v>92</v>
      </c>
      <c r="C40" s="11" t="s">
        <v>2749</v>
      </c>
      <c r="D40" s="45" t="s">
        <v>2751</v>
      </c>
      <c r="E40" s="12" t="s">
        <v>50</v>
      </c>
      <c r="F40" s="40">
        <v>0</v>
      </c>
      <c r="G40" s="64">
        <v>0</v>
      </c>
      <c r="H40" s="36">
        <v>0</v>
      </c>
      <c r="I40" s="17">
        <v>0</v>
      </c>
      <c r="J40" s="36">
        <v>0</v>
      </c>
      <c r="K40" s="36">
        <v>0</v>
      </c>
      <c r="L40" s="36">
        <v>0</v>
      </c>
      <c r="M40" s="36">
        <v>1</v>
      </c>
      <c r="N40" s="36">
        <v>2</v>
      </c>
      <c r="O40" s="36">
        <v>3</v>
      </c>
      <c r="P40" s="36">
        <v>16</v>
      </c>
      <c r="Q40" s="36">
        <v>29</v>
      </c>
      <c r="R40" s="36">
        <v>40</v>
      </c>
      <c r="S40" s="36">
        <v>48</v>
      </c>
      <c r="T40" s="36">
        <v>75</v>
      </c>
      <c r="U40" s="36">
        <v>141</v>
      </c>
      <c r="V40" s="36">
        <v>215</v>
      </c>
      <c r="W40" s="36">
        <v>245</v>
      </c>
      <c r="X40" s="36">
        <v>245</v>
      </c>
      <c r="Y40" s="36">
        <v>175</v>
      </c>
    </row>
    <row r="41" spans="1:25" ht="16.2" customHeight="1" x14ac:dyDescent="0.3">
      <c r="A41" s="8" t="s">
        <v>91</v>
      </c>
      <c r="B41" s="8" t="s">
        <v>92</v>
      </c>
      <c r="C41" s="11" t="s">
        <v>2749</v>
      </c>
      <c r="D41" s="45" t="s">
        <v>2713</v>
      </c>
      <c r="E41" s="12" t="s">
        <v>50</v>
      </c>
      <c r="F41" s="40">
        <v>6</v>
      </c>
      <c r="G41" s="64">
        <v>1</v>
      </c>
      <c r="H41" s="36">
        <v>0</v>
      </c>
      <c r="I41" s="17">
        <v>1</v>
      </c>
      <c r="J41" s="36">
        <v>4</v>
      </c>
      <c r="K41" s="36">
        <v>20</v>
      </c>
      <c r="L41" s="36">
        <v>25</v>
      </c>
      <c r="M41" s="36">
        <v>15</v>
      </c>
      <c r="N41" s="36">
        <v>36</v>
      </c>
      <c r="O41" s="36">
        <v>44</v>
      </c>
      <c r="P41" s="36">
        <v>81</v>
      </c>
      <c r="Q41" s="36">
        <v>116</v>
      </c>
      <c r="R41" s="36">
        <v>159</v>
      </c>
      <c r="S41" s="36">
        <v>248</v>
      </c>
      <c r="T41" s="36">
        <v>312</v>
      </c>
      <c r="U41" s="36">
        <v>432</v>
      </c>
      <c r="V41" s="36">
        <v>593</v>
      </c>
      <c r="W41" s="36">
        <v>648</v>
      </c>
      <c r="X41" s="36">
        <v>633</v>
      </c>
      <c r="Y41" s="36">
        <v>482</v>
      </c>
    </row>
    <row r="42" spans="1:25" ht="16.2" customHeight="1" x14ac:dyDescent="0.3">
      <c r="A42" s="8" t="s">
        <v>91</v>
      </c>
      <c r="B42" s="8" t="s">
        <v>103</v>
      </c>
      <c r="C42" s="11" t="s">
        <v>2748</v>
      </c>
      <c r="D42" s="74" t="s">
        <v>2714</v>
      </c>
      <c r="E42" s="12" t="s">
        <v>50</v>
      </c>
      <c r="F42" s="40">
        <v>0</v>
      </c>
      <c r="G42" s="72">
        <v>0</v>
      </c>
      <c r="H42" s="36">
        <v>0</v>
      </c>
      <c r="I42" s="17">
        <v>0</v>
      </c>
      <c r="J42" s="36">
        <v>0</v>
      </c>
      <c r="K42" s="36">
        <v>0</v>
      </c>
      <c r="L42" s="36">
        <v>0</v>
      </c>
      <c r="M42" s="36">
        <v>1</v>
      </c>
      <c r="N42" s="36">
        <v>0</v>
      </c>
      <c r="O42" s="36">
        <v>1</v>
      </c>
      <c r="P42" s="36">
        <v>5</v>
      </c>
      <c r="Q42" s="36">
        <v>1</v>
      </c>
      <c r="R42" s="36">
        <v>5</v>
      </c>
      <c r="S42" s="36">
        <v>11</v>
      </c>
      <c r="T42" s="36">
        <v>9</v>
      </c>
      <c r="U42" s="36">
        <v>7</v>
      </c>
      <c r="V42" s="36">
        <v>9</v>
      </c>
      <c r="W42" s="36">
        <v>12</v>
      </c>
      <c r="X42" s="36">
        <v>14</v>
      </c>
      <c r="Y42" s="36">
        <v>16</v>
      </c>
    </row>
    <row r="43" spans="1:25" ht="16.2" customHeight="1" x14ac:dyDescent="0.3">
      <c r="A43" s="8" t="s">
        <v>91</v>
      </c>
      <c r="B43" s="8" t="s">
        <v>103</v>
      </c>
      <c r="C43" s="11" t="s">
        <v>2748</v>
      </c>
      <c r="D43" s="74" t="s">
        <v>2751</v>
      </c>
      <c r="E43" s="12" t="s">
        <v>50</v>
      </c>
      <c r="F43" s="40">
        <v>0</v>
      </c>
      <c r="G43" s="72">
        <v>0</v>
      </c>
      <c r="H43" s="36">
        <v>0</v>
      </c>
      <c r="I43" s="17">
        <v>0</v>
      </c>
      <c r="J43" s="36">
        <v>0</v>
      </c>
      <c r="K43" s="36">
        <v>0</v>
      </c>
      <c r="L43" s="36">
        <v>0</v>
      </c>
      <c r="M43" s="36">
        <v>1</v>
      </c>
      <c r="N43" s="36">
        <v>0</v>
      </c>
      <c r="O43" s="36">
        <v>1</v>
      </c>
      <c r="P43" s="36">
        <v>5</v>
      </c>
      <c r="Q43" s="36">
        <v>1</v>
      </c>
      <c r="R43" s="36">
        <v>4</v>
      </c>
      <c r="S43" s="36">
        <v>9</v>
      </c>
      <c r="T43" s="36">
        <v>6</v>
      </c>
      <c r="U43" s="36">
        <v>6</v>
      </c>
      <c r="V43" s="36">
        <v>3</v>
      </c>
      <c r="W43" s="36">
        <v>5</v>
      </c>
      <c r="X43" s="36">
        <v>7</v>
      </c>
      <c r="Y43" s="36">
        <v>7</v>
      </c>
    </row>
    <row r="44" spans="1:25" ht="16.2" customHeight="1" x14ac:dyDescent="0.3">
      <c r="A44" s="8" t="s">
        <v>91</v>
      </c>
      <c r="B44" s="8" t="s">
        <v>103</v>
      </c>
      <c r="C44" s="11" t="s">
        <v>2748</v>
      </c>
      <c r="D44" s="74" t="s">
        <v>2713</v>
      </c>
      <c r="E44" s="12" t="s">
        <v>50</v>
      </c>
      <c r="F44" s="40">
        <v>13</v>
      </c>
      <c r="G44" s="72">
        <v>2</v>
      </c>
      <c r="H44" s="36">
        <v>2</v>
      </c>
      <c r="I44" s="17">
        <v>1</v>
      </c>
      <c r="J44" s="36">
        <v>2</v>
      </c>
      <c r="K44" s="36">
        <v>12</v>
      </c>
      <c r="L44" s="36">
        <v>22</v>
      </c>
      <c r="M44" s="36">
        <v>23</v>
      </c>
      <c r="N44" s="36">
        <v>45</v>
      </c>
      <c r="O44" s="36">
        <v>72</v>
      </c>
      <c r="P44" s="36">
        <v>97</v>
      </c>
      <c r="Q44" s="36">
        <v>166</v>
      </c>
      <c r="R44" s="36">
        <v>195</v>
      </c>
      <c r="S44" s="36">
        <v>253</v>
      </c>
      <c r="T44" s="36">
        <v>307</v>
      </c>
      <c r="U44" s="36">
        <v>520</v>
      </c>
      <c r="V44" s="36">
        <v>578</v>
      </c>
      <c r="W44" s="36">
        <v>705</v>
      </c>
      <c r="X44" s="36">
        <v>740</v>
      </c>
      <c r="Y44" s="36">
        <v>704</v>
      </c>
    </row>
    <row r="45" spans="1:25" ht="16.2" customHeight="1" x14ac:dyDescent="0.3">
      <c r="A45" s="10" t="s">
        <v>91</v>
      </c>
      <c r="B45" s="10" t="s">
        <v>103</v>
      </c>
      <c r="C45" s="11" t="s">
        <v>2750</v>
      </c>
      <c r="D45" s="74" t="s">
        <v>2714</v>
      </c>
      <c r="E45" s="12" t="s">
        <v>50</v>
      </c>
      <c r="F45" s="38">
        <v>0</v>
      </c>
      <c r="G45" s="124">
        <v>0</v>
      </c>
      <c r="H45" s="2">
        <v>0</v>
      </c>
      <c r="I45" s="17">
        <v>0</v>
      </c>
      <c r="J45" s="2">
        <v>0</v>
      </c>
      <c r="K45" s="36">
        <v>0</v>
      </c>
      <c r="L45" s="36">
        <v>0</v>
      </c>
      <c r="M45" s="36">
        <v>0</v>
      </c>
      <c r="N45" s="36">
        <v>0</v>
      </c>
      <c r="O45" s="36">
        <v>0</v>
      </c>
      <c r="P45" s="36">
        <v>3</v>
      </c>
      <c r="Q45" s="36">
        <v>1</v>
      </c>
      <c r="R45" s="36">
        <v>2</v>
      </c>
      <c r="S45" s="36">
        <v>7</v>
      </c>
      <c r="T45" s="36">
        <v>3</v>
      </c>
      <c r="U45" s="36">
        <v>2</v>
      </c>
      <c r="V45" s="36">
        <v>3</v>
      </c>
      <c r="W45" s="36">
        <v>5</v>
      </c>
      <c r="X45" s="36">
        <v>8</v>
      </c>
      <c r="Y45" s="36">
        <v>10</v>
      </c>
    </row>
    <row r="46" spans="1:25" ht="16.2" customHeight="1" x14ac:dyDescent="0.3">
      <c r="A46" s="10" t="s">
        <v>91</v>
      </c>
      <c r="B46" s="10" t="s">
        <v>103</v>
      </c>
      <c r="C46" s="11" t="s">
        <v>2750</v>
      </c>
      <c r="D46" s="74" t="s">
        <v>2751</v>
      </c>
      <c r="E46" s="12" t="s">
        <v>50</v>
      </c>
      <c r="F46" s="38">
        <v>0</v>
      </c>
      <c r="G46" s="124">
        <v>0</v>
      </c>
      <c r="H46" s="2">
        <v>0</v>
      </c>
      <c r="I46" s="17">
        <v>0</v>
      </c>
      <c r="J46" s="2">
        <v>0</v>
      </c>
      <c r="K46" s="36">
        <v>0</v>
      </c>
      <c r="L46" s="36">
        <v>0</v>
      </c>
      <c r="M46" s="36">
        <v>0</v>
      </c>
      <c r="N46" s="36">
        <v>0</v>
      </c>
      <c r="O46" s="36">
        <v>0</v>
      </c>
      <c r="P46" s="36">
        <v>3</v>
      </c>
      <c r="Q46" s="36">
        <v>1</v>
      </c>
      <c r="R46" s="36">
        <v>2</v>
      </c>
      <c r="S46" s="36">
        <v>6</v>
      </c>
      <c r="T46" s="36">
        <v>2</v>
      </c>
      <c r="U46" s="36">
        <v>2</v>
      </c>
      <c r="V46" s="36">
        <v>0</v>
      </c>
      <c r="W46" s="36">
        <v>3</v>
      </c>
      <c r="X46" s="36">
        <v>4</v>
      </c>
      <c r="Y46" s="36">
        <v>5</v>
      </c>
    </row>
    <row r="47" spans="1:25" ht="16.2" customHeight="1" x14ac:dyDescent="0.3">
      <c r="A47" s="10" t="s">
        <v>91</v>
      </c>
      <c r="B47" s="10" t="s">
        <v>103</v>
      </c>
      <c r="C47" s="11" t="s">
        <v>2750</v>
      </c>
      <c r="D47" s="74" t="s">
        <v>2713</v>
      </c>
      <c r="E47" s="12" t="s">
        <v>50</v>
      </c>
      <c r="F47" s="38">
        <v>5</v>
      </c>
      <c r="G47" s="124">
        <v>1</v>
      </c>
      <c r="H47" s="2">
        <v>0</v>
      </c>
      <c r="I47" s="17">
        <v>0</v>
      </c>
      <c r="J47" s="2">
        <v>1</v>
      </c>
      <c r="K47" s="36">
        <v>5</v>
      </c>
      <c r="L47" s="36">
        <v>8</v>
      </c>
      <c r="M47" s="36">
        <v>5</v>
      </c>
      <c r="N47" s="36">
        <v>18</v>
      </c>
      <c r="O47" s="36">
        <v>32</v>
      </c>
      <c r="P47" s="36">
        <v>41</v>
      </c>
      <c r="Q47" s="36">
        <v>70</v>
      </c>
      <c r="R47" s="36">
        <v>84</v>
      </c>
      <c r="S47" s="36">
        <v>112</v>
      </c>
      <c r="T47" s="36">
        <v>121</v>
      </c>
      <c r="U47" s="36">
        <v>210</v>
      </c>
      <c r="V47" s="36">
        <v>251</v>
      </c>
      <c r="W47" s="36">
        <v>384</v>
      </c>
      <c r="X47" s="36">
        <v>409</v>
      </c>
      <c r="Y47" s="36">
        <v>466</v>
      </c>
    </row>
    <row r="48" spans="1:25" ht="16.2" customHeight="1" x14ac:dyDescent="0.3">
      <c r="A48" s="8" t="s">
        <v>91</v>
      </c>
      <c r="B48" s="8" t="s">
        <v>103</v>
      </c>
      <c r="C48" s="11" t="s">
        <v>2749</v>
      </c>
      <c r="D48" s="74" t="s">
        <v>2714</v>
      </c>
      <c r="E48" s="12" t="s">
        <v>50</v>
      </c>
      <c r="F48" s="40">
        <v>0</v>
      </c>
      <c r="G48" s="64">
        <v>0</v>
      </c>
      <c r="H48" s="36">
        <v>0</v>
      </c>
      <c r="I48" s="17">
        <v>0</v>
      </c>
      <c r="J48" s="36">
        <v>0</v>
      </c>
      <c r="K48" s="36">
        <v>0</v>
      </c>
      <c r="L48" s="36">
        <v>0</v>
      </c>
      <c r="M48" s="36">
        <v>1</v>
      </c>
      <c r="N48" s="36">
        <v>0</v>
      </c>
      <c r="O48" s="36">
        <v>1</v>
      </c>
      <c r="P48" s="36">
        <v>2</v>
      </c>
      <c r="Q48" s="36">
        <v>0</v>
      </c>
      <c r="R48" s="36">
        <v>3</v>
      </c>
      <c r="S48" s="36">
        <v>4</v>
      </c>
      <c r="T48" s="36">
        <v>6</v>
      </c>
      <c r="U48" s="36">
        <v>5</v>
      </c>
      <c r="V48" s="36">
        <v>6</v>
      </c>
      <c r="W48" s="36">
        <v>7</v>
      </c>
      <c r="X48" s="36">
        <v>6</v>
      </c>
      <c r="Y48" s="36">
        <v>6</v>
      </c>
    </row>
    <row r="49" spans="1:25" ht="16.2" customHeight="1" x14ac:dyDescent="0.3">
      <c r="A49" s="8" t="s">
        <v>91</v>
      </c>
      <c r="B49" s="8" t="s">
        <v>103</v>
      </c>
      <c r="C49" s="11" t="s">
        <v>2749</v>
      </c>
      <c r="D49" s="74" t="s">
        <v>2751</v>
      </c>
      <c r="E49" s="12" t="s">
        <v>50</v>
      </c>
      <c r="F49" s="40">
        <v>0</v>
      </c>
      <c r="G49" s="64">
        <v>0</v>
      </c>
      <c r="H49" s="36">
        <v>0</v>
      </c>
      <c r="I49" s="17">
        <v>0</v>
      </c>
      <c r="J49" s="36">
        <v>0</v>
      </c>
      <c r="K49" s="36">
        <v>0</v>
      </c>
      <c r="L49" s="36">
        <v>0</v>
      </c>
      <c r="M49" s="36">
        <v>1</v>
      </c>
      <c r="N49" s="36">
        <v>0</v>
      </c>
      <c r="O49" s="36">
        <v>1</v>
      </c>
      <c r="P49" s="36">
        <v>2</v>
      </c>
      <c r="Q49" s="36">
        <v>0</v>
      </c>
      <c r="R49" s="36">
        <v>2</v>
      </c>
      <c r="S49" s="36">
        <v>3</v>
      </c>
      <c r="T49" s="36">
        <v>4</v>
      </c>
      <c r="U49" s="36">
        <v>4</v>
      </c>
      <c r="V49" s="36">
        <v>3</v>
      </c>
      <c r="W49" s="36">
        <v>2</v>
      </c>
      <c r="X49" s="36">
        <v>3</v>
      </c>
      <c r="Y49" s="36">
        <v>2</v>
      </c>
    </row>
    <row r="50" spans="1:25" ht="16.2" customHeight="1" x14ac:dyDescent="0.3">
      <c r="A50" s="8" t="s">
        <v>91</v>
      </c>
      <c r="B50" s="8" t="s">
        <v>103</v>
      </c>
      <c r="C50" s="11" t="s">
        <v>2749</v>
      </c>
      <c r="D50" s="74" t="s">
        <v>2713</v>
      </c>
      <c r="E50" s="12" t="s">
        <v>50</v>
      </c>
      <c r="F50" s="40">
        <v>8</v>
      </c>
      <c r="G50" s="64">
        <v>1</v>
      </c>
      <c r="H50" s="36">
        <v>2</v>
      </c>
      <c r="I50" s="17">
        <v>1</v>
      </c>
      <c r="J50" s="36">
        <v>1</v>
      </c>
      <c r="K50" s="36">
        <v>7</v>
      </c>
      <c r="L50" s="36">
        <v>14</v>
      </c>
      <c r="M50" s="36">
        <v>18</v>
      </c>
      <c r="N50" s="36">
        <v>27</v>
      </c>
      <c r="O50" s="36">
        <v>40</v>
      </c>
      <c r="P50" s="36">
        <v>56</v>
      </c>
      <c r="Q50" s="36">
        <v>96</v>
      </c>
      <c r="R50" s="36">
        <v>111</v>
      </c>
      <c r="S50" s="36">
        <v>141</v>
      </c>
      <c r="T50" s="36">
        <v>186</v>
      </c>
      <c r="U50" s="36">
        <v>310</v>
      </c>
      <c r="V50" s="36">
        <v>327</v>
      </c>
      <c r="W50" s="36">
        <v>321</v>
      </c>
      <c r="X50" s="36">
        <v>331</v>
      </c>
      <c r="Y50" s="36">
        <v>238</v>
      </c>
    </row>
    <row r="51" spans="1:25" ht="16.2" customHeight="1" x14ac:dyDescent="0.3">
      <c r="A51" s="99" t="s">
        <v>91</v>
      </c>
      <c r="B51" s="99" t="s">
        <v>104</v>
      </c>
      <c r="C51" s="100" t="s">
        <v>2748</v>
      </c>
      <c r="D51" s="111" t="s">
        <v>2714</v>
      </c>
      <c r="E51" s="105" t="s">
        <v>50</v>
      </c>
      <c r="F51" s="40">
        <v>0</v>
      </c>
      <c r="G51" s="72">
        <v>0</v>
      </c>
      <c r="H51" s="36">
        <v>0</v>
      </c>
      <c r="I51" s="17">
        <v>0</v>
      </c>
      <c r="J51" s="36">
        <v>0</v>
      </c>
      <c r="K51" s="36">
        <v>1</v>
      </c>
      <c r="L51" s="36">
        <v>0</v>
      </c>
      <c r="M51" s="36">
        <v>0</v>
      </c>
      <c r="N51" s="36">
        <v>0</v>
      </c>
      <c r="O51" s="36">
        <v>3</v>
      </c>
      <c r="P51" s="36">
        <v>4</v>
      </c>
      <c r="Q51" s="36">
        <v>7</v>
      </c>
      <c r="R51" s="36">
        <v>14</v>
      </c>
      <c r="S51" s="36">
        <v>15</v>
      </c>
      <c r="T51" s="36">
        <v>25</v>
      </c>
      <c r="U51" s="36">
        <v>42</v>
      </c>
      <c r="V51" s="36">
        <v>64</v>
      </c>
      <c r="W51" s="36">
        <v>99</v>
      </c>
      <c r="X51" s="36">
        <v>98</v>
      </c>
      <c r="Y51" s="36">
        <v>123</v>
      </c>
    </row>
    <row r="52" spans="1:25" ht="16.2" customHeight="1" x14ac:dyDescent="0.3">
      <c r="A52" s="99" t="s">
        <v>91</v>
      </c>
      <c r="B52" s="99" t="s">
        <v>104</v>
      </c>
      <c r="C52" s="100" t="s">
        <v>2748</v>
      </c>
      <c r="D52" s="111" t="s">
        <v>2751</v>
      </c>
      <c r="E52" s="105" t="s">
        <v>50</v>
      </c>
      <c r="F52" s="40">
        <v>0</v>
      </c>
      <c r="G52" s="72">
        <v>0</v>
      </c>
      <c r="H52" s="36">
        <v>0</v>
      </c>
      <c r="I52" s="17">
        <v>0</v>
      </c>
      <c r="J52" s="36">
        <v>0</v>
      </c>
      <c r="K52" s="36">
        <v>0</v>
      </c>
      <c r="L52" s="36">
        <v>0</v>
      </c>
      <c r="M52" s="36">
        <v>0</v>
      </c>
      <c r="N52" s="36">
        <v>0</v>
      </c>
      <c r="O52" s="36">
        <v>1</v>
      </c>
      <c r="P52" s="36">
        <v>2</v>
      </c>
      <c r="Q52" s="36">
        <v>3</v>
      </c>
      <c r="R52" s="36">
        <v>8</v>
      </c>
      <c r="S52" s="36">
        <v>7</v>
      </c>
      <c r="T52" s="36">
        <v>12</v>
      </c>
      <c r="U52" s="36">
        <v>21</v>
      </c>
      <c r="V52" s="36">
        <v>35</v>
      </c>
      <c r="W52" s="36">
        <v>53</v>
      </c>
      <c r="X52" s="36">
        <v>55</v>
      </c>
      <c r="Y52" s="36">
        <v>82</v>
      </c>
    </row>
    <row r="53" spans="1:25" ht="16.2" customHeight="1" x14ac:dyDescent="0.3">
      <c r="A53" s="99" t="s">
        <v>91</v>
      </c>
      <c r="B53" s="99" t="s">
        <v>104</v>
      </c>
      <c r="C53" s="100" t="s">
        <v>2748</v>
      </c>
      <c r="D53" s="111" t="s">
        <v>2713</v>
      </c>
      <c r="E53" s="105" t="s">
        <v>50</v>
      </c>
      <c r="F53" s="40">
        <v>13</v>
      </c>
      <c r="G53" s="72">
        <v>2</v>
      </c>
      <c r="H53" s="36">
        <v>0</v>
      </c>
      <c r="I53" s="17">
        <v>3</v>
      </c>
      <c r="J53" s="36">
        <v>10</v>
      </c>
      <c r="K53" s="36">
        <v>14</v>
      </c>
      <c r="L53" s="36">
        <v>23</v>
      </c>
      <c r="M53" s="36">
        <v>29</v>
      </c>
      <c r="N53" s="36">
        <v>43</v>
      </c>
      <c r="O53" s="36">
        <v>54</v>
      </c>
      <c r="P53" s="36">
        <v>89</v>
      </c>
      <c r="Q53" s="36">
        <v>136</v>
      </c>
      <c r="R53" s="36">
        <v>227</v>
      </c>
      <c r="S53" s="36">
        <v>272</v>
      </c>
      <c r="T53" s="36">
        <v>356</v>
      </c>
      <c r="U53" s="36">
        <v>565</v>
      </c>
      <c r="V53" s="36">
        <v>739</v>
      </c>
      <c r="W53" s="36">
        <v>829</v>
      </c>
      <c r="X53" s="36">
        <v>875</v>
      </c>
      <c r="Y53" s="36">
        <v>900</v>
      </c>
    </row>
    <row r="54" spans="1:25" ht="16.2" customHeight="1" x14ac:dyDescent="0.3">
      <c r="A54" s="99" t="s">
        <v>91</v>
      </c>
      <c r="B54" s="99" t="s">
        <v>104</v>
      </c>
      <c r="C54" s="100" t="s">
        <v>2750</v>
      </c>
      <c r="D54" s="111" t="s">
        <v>2714</v>
      </c>
      <c r="E54" s="105" t="s">
        <v>50</v>
      </c>
      <c r="F54" s="40">
        <v>0</v>
      </c>
      <c r="G54" s="72">
        <v>0</v>
      </c>
      <c r="H54" s="36">
        <v>0</v>
      </c>
      <c r="I54" s="17">
        <v>0</v>
      </c>
      <c r="J54" s="36">
        <v>0</v>
      </c>
      <c r="K54" s="36">
        <v>0</v>
      </c>
      <c r="L54" s="36">
        <v>0</v>
      </c>
      <c r="M54" s="36">
        <v>0</v>
      </c>
      <c r="N54" s="36">
        <v>0</v>
      </c>
      <c r="O54" s="36">
        <v>1</v>
      </c>
      <c r="P54" s="36">
        <v>2</v>
      </c>
      <c r="Q54" s="36">
        <v>1</v>
      </c>
      <c r="R54" s="36">
        <v>3</v>
      </c>
      <c r="S54" s="36">
        <v>3</v>
      </c>
      <c r="T54" s="36">
        <v>12</v>
      </c>
      <c r="U54" s="36">
        <v>24</v>
      </c>
      <c r="V54" s="36">
        <v>30</v>
      </c>
      <c r="W54" s="36">
        <v>48</v>
      </c>
      <c r="X54" s="36">
        <v>51</v>
      </c>
      <c r="Y54" s="36">
        <v>74</v>
      </c>
    </row>
    <row r="55" spans="1:25" ht="16.2" customHeight="1" x14ac:dyDescent="0.3">
      <c r="A55" s="99" t="s">
        <v>91</v>
      </c>
      <c r="B55" s="99" t="s">
        <v>104</v>
      </c>
      <c r="C55" s="100" t="s">
        <v>2750</v>
      </c>
      <c r="D55" s="111" t="s">
        <v>2751</v>
      </c>
      <c r="E55" s="105" t="s">
        <v>50</v>
      </c>
      <c r="F55" s="40">
        <v>0</v>
      </c>
      <c r="G55" s="72">
        <v>0</v>
      </c>
      <c r="H55" s="36">
        <v>0</v>
      </c>
      <c r="I55" s="17">
        <v>0</v>
      </c>
      <c r="J55" s="36">
        <v>0</v>
      </c>
      <c r="K55" s="36">
        <v>0</v>
      </c>
      <c r="L55" s="36">
        <v>0</v>
      </c>
      <c r="M55" s="36">
        <v>0</v>
      </c>
      <c r="N55" s="36">
        <v>0</v>
      </c>
      <c r="O55" s="36">
        <v>0</v>
      </c>
      <c r="P55" s="36">
        <v>1</v>
      </c>
      <c r="Q55" s="36">
        <v>0</v>
      </c>
      <c r="R55" s="36">
        <v>2</v>
      </c>
      <c r="S55" s="36">
        <v>3</v>
      </c>
      <c r="T55" s="36">
        <v>8</v>
      </c>
      <c r="U55" s="36">
        <v>13</v>
      </c>
      <c r="V55" s="36">
        <v>15</v>
      </c>
      <c r="W55" s="36">
        <v>29</v>
      </c>
      <c r="X55" s="36">
        <v>27</v>
      </c>
      <c r="Y55" s="36">
        <v>48</v>
      </c>
    </row>
    <row r="56" spans="1:25" ht="16.2" customHeight="1" x14ac:dyDescent="0.3">
      <c r="A56" s="99" t="s">
        <v>91</v>
      </c>
      <c r="B56" s="99" t="s">
        <v>104</v>
      </c>
      <c r="C56" s="100" t="s">
        <v>2750</v>
      </c>
      <c r="D56" s="111" t="s">
        <v>2713</v>
      </c>
      <c r="E56" s="105" t="s">
        <v>50</v>
      </c>
      <c r="F56" s="40">
        <v>3</v>
      </c>
      <c r="G56" s="72">
        <v>1</v>
      </c>
      <c r="H56" s="36">
        <v>0</v>
      </c>
      <c r="I56" s="17">
        <v>1</v>
      </c>
      <c r="J56" s="36">
        <v>4</v>
      </c>
      <c r="K56" s="36">
        <v>4</v>
      </c>
      <c r="L56" s="36">
        <v>12</v>
      </c>
      <c r="M56" s="36">
        <v>11</v>
      </c>
      <c r="N56" s="36">
        <v>11</v>
      </c>
      <c r="O56" s="36">
        <v>21</v>
      </c>
      <c r="P56" s="36">
        <v>37</v>
      </c>
      <c r="Q56" s="36">
        <v>54</v>
      </c>
      <c r="R56" s="36">
        <v>102</v>
      </c>
      <c r="S56" s="36">
        <v>109</v>
      </c>
      <c r="T56" s="36">
        <v>152</v>
      </c>
      <c r="U56" s="36">
        <v>251</v>
      </c>
      <c r="V56" s="36">
        <v>354</v>
      </c>
      <c r="W56" s="36">
        <v>392</v>
      </c>
      <c r="X56" s="36">
        <v>498</v>
      </c>
      <c r="Y56" s="36">
        <v>602</v>
      </c>
    </row>
    <row r="57" spans="1:25" ht="16.2" customHeight="1" x14ac:dyDescent="0.3">
      <c r="A57" s="99" t="s">
        <v>91</v>
      </c>
      <c r="B57" s="99" t="s">
        <v>104</v>
      </c>
      <c r="C57" s="100" t="s">
        <v>2749</v>
      </c>
      <c r="D57" s="111" t="s">
        <v>2714</v>
      </c>
      <c r="E57" s="105" t="s">
        <v>50</v>
      </c>
      <c r="F57" s="40">
        <v>0</v>
      </c>
      <c r="G57" s="72">
        <v>0</v>
      </c>
      <c r="H57" s="36">
        <v>0</v>
      </c>
      <c r="I57" s="17">
        <v>0</v>
      </c>
      <c r="J57" s="36">
        <v>0</v>
      </c>
      <c r="K57" s="36">
        <v>1</v>
      </c>
      <c r="L57" s="36">
        <v>0</v>
      </c>
      <c r="M57" s="36">
        <v>0</v>
      </c>
      <c r="N57" s="36">
        <v>0</v>
      </c>
      <c r="O57" s="36">
        <v>2</v>
      </c>
      <c r="P57" s="36">
        <v>2</v>
      </c>
      <c r="Q57" s="36">
        <v>6</v>
      </c>
      <c r="R57" s="36">
        <v>11</v>
      </c>
      <c r="S57" s="36">
        <v>12</v>
      </c>
      <c r="T57" s="36">
        <v>13</v>
      </c>
      <c r="U57" s="36">
        <v>18</v>
      </c>
      <c r="V57" s="36">
        <v>34</v>
      </c>
      <c r="W57" s="36">
        <v>51</v>
      </c>
      <c r="X57" s="36">
        <v>47</v>
      </c>
      <c r="Y57" s="36">
        <v>49</v>
      </c>
    </row>
    <row r="58" spans="1:25" ht="16.2" customHeight="1" x14ac:dyDescent="0.3">
      <c r="A58" s="99" t="s">
        <v>91</v>
      </c>
      <c r="B58" s="99" t="s">
        <v>104</v>
      </c>
      <c r="C58" s="100" t="s">
        <v>2749</v>
      </c>
      <c r="D58" s="111" t="s">
        <v>2751</v>
      </c>
      <c r="E58" s="105" t="s">
        <v>50</v>
      </c>
      <c r="F58" s="40">
        <v>0</v>
      </c>
      <c r="G58" s="72">
        <v>0</v>
      </c>
      <c r="H58" s="36">
        <v>0</v>
      </c>
      <c r="I58" s="17">
        <v>0</v>
      </c>
      <c r="J58" s="36">
        <v>0</v>
      </c>
      <c r="K58" s="36">
        <v>0</v>
      </c>
      <c r="L58" s="36">
        <v>0</v>
      </c>
      <c r="M58" s="36">
        <v>0</v>
      </c>
      <c r="N58" s="36">
        <v>0</v>
      </c>
      <c r="O58" s="36">
        <v>1</v>
      </c>
      <c r="P58" s="36">
        <v>1</v>
      </c>
      <c r="Q58" s="36">
        <v>3</v>
      </c>
      <c r="R58" s="36">
        <v>6</v>
      </c>
      <c r="S58" s="36">
        <v>4</v>
      </c>
      <c r="T58" s="36">
        <v>4</v>
      </c>
      <c r="U58" s="36">
        <v>8</v>
      </c>
      <c r="V58" s="36">
        <v>20</v>
      </c>
      <c r="W58" s="36">
        <v>24</v>
      </c>
      <c r="X58" s="36">
        <v>28</v>
      </c>
      <c r="Y58" s="36">
        <v>34</v>
      </c>
    </row>
    <row r="59" spans="1:25" ht="16.2" customHeight="1" x14ac:dyDescent="0.3">
      <c r="A59" s="99" t="s">
        <v>91</v>
      </c>
      <c r="B59" s="99" t="s">
        <v>104</v>
      </c>
      <c r="C59" s="100" t="s">
        <v>2749</v>
      </c>
      <c r="D59" s="111" t="s">
        <v>2713</v>
      </c>
      <c r="E59" s="105" t="s">
        <v>50</v>
      </c>
      <c r="F59" s="40">
        <v>10</v>
      </c>
      <c r="G59" s="72">
        <v>1</v>
      </c>
      <c r="H59" s="36">
        <v>0</v>
      </c>
      <c r="I59" s="17">
        <v>2</v>
      </c>
      <c r="J59" s="36">
        <v>6</v>
      </c>
      <c r="K59" s="36">
        <v>10</v>
      </c>
      <c r="L59" s="36">
        <v>11</v>
      </c>
      <c r="M59" s="36">
        <v>18</v>
      </c>
      <c r="N59" s="36">
        <v>32</v>
      </c>
      <c r="O59" s="36">
        <v>33</v>
      </c>
      <c r="P59" s="36">
        <v>52</v>
      </c>
      <c r="Q59" s="36">
        <v>82</v>
      </c>
      <c r="R59" s="36">
        <v>125</v>
      </c>
      <c r="S59" s="36">
        <v>163</v>
      </c>
      <c r="T59" s="36">
        <v>204</v>
      </c>
      <c r="U59" s="36">
        <v>314</v>
      </c>
      <c r="V59" s="36">
        <v>385</v>
      </c>
      <c r="W59" s="36">
        <v>437</v>
      </c>
      <c r="X59" s="36">
        <v>377</v>
      </c>
      <c r="Y59" s="36">
        <v>298</v>
      </c>
    </row>
    <row r="60" spans="1:25" ht="16.2" customHeight="1" x14ac:dyDescent="0.3">
      <c r="A60" s="8" t="s">
        <v>96</v>
      </c>
      <c r="B60" s="8" t="s">
        <v>92</v>
      </c>
      <c r="C60" s="11" t="s">
        <v>2748</v>
      </c>
      <c r="D60" s="45" t="s">
        <v>2714</v>
      </c>
      <c r="E60" s="12" t="s">
        <v>2738</v>
      </c>
      <c r="F60" s="54">
        <v>0</v>
      </c>
      <c r="G60" s="122">
        <v>0</v>
      </c>
      <c r="H60" s="50">
        <v>0</v>
      </c>
      <c r="I60" s="48">
        <v>0</v>
      </c>
      <c r="J60" s="50">
        <v>0</v>
      </c>
      <c r="K60" s="50">
        <v>0</v>
      </c>
      <c r="L60" s="50">
        <v>0</v>
      </c>
      <c r="M60" s="50">
        <v>0</v>
      </c>
      <c r="N60" s="50">
        <v>0</v>
      </c>
      <c r="O60" s="50">
        <v>0</v>
      </c>
      <c r="P60" s="50">
        <v>0</v>
      </c>
      <c r="Q60" s="50">
        <v>0</v>
      </c>
      <c r="R60" s="50">
        <v>2.9550456408758099</v>
      </c>
      <c r="S60" s="50">
        <v>3.3388239060685998</v>
      </c>
      <c r="T60" s="50">
        <v>3.9217405277483599</v>
      </c>
      <c r="U60" s="50">
        <v>4.1236193074015102</v>
      </c>
      <c r="V60" s="50">
        <v>5.9306510978076101</v>
      </c>
      <c r="W60" s="50">
        <v>24.7051733918419</v>
      </c>
      <c r="X60" s="50">
        <v>69.6137608351616</v>
      </c>
      <c r="Y60" s="50">
        <v>161.31985742420099</v>
      </c>
    </row>
    <row r="61" spans="1:25" ht="16.2" customHeight="1" x14ac:dyDescent="0.3">
      <c r="A61" s="8" t="s">
        <v>96</v>
      </c>
      <c r="B61" s="8" t="s">
        <v>92</v>
      </c>
      <c r="C61" s="11" t="s">
        <v>2748</v>
      </c>
      <c r="D61" s="45" t="s">
        <v>2751</v>
      </c>
      <c r="E61" s="12" t="s">
        <v>2738</v>
      </c>
      <c r="F61" s="54">
        <v>0</v>
      </c>
      <c r="G61" s="122">
        <v>0</v>
      </c>
      <c r="H61" s="50">
        <v>0</v>
      </c>
      <c r="I61" s="48">
        <v>0</v>
      </c>
      <c r="J61" s="50">
        <v>0</v>
      </c>
      <c r="K61" s="50">
        <v>0</v>
      </c>
      <c r="L61" s="50">
        <v>0</v>
      </c>
      <c r="M61" s="50">
        <v>0</v>
      </c>
      <c r="N61" s="50">
        <v>0</v>
      </c>
      <c r="O61" s="50">
        <v>0</v>
      </c>
      <c r="P61" s="50">
        <v>0</v>
      </c>
      <c r="Q61" s="50">
        <v>0</v>
      </c>
      <c r="R61" s="50">
        <v>0</v>
      </c>
      <c r="S61" s="50">
        <v>0</v>
      </c>
      <c r="T61" s="50">
        <v>3.9217405277483599</v>
      </c>
      <c r="U61" s="50">
        <v>0</v>
      </c>
      <c r="V61" s="50">
        <v>5.9306510978076101</v>
      </c>
      <c r="W61" s="50">
        <v>16.4701155945613</v>
      </c>
      <c r="X61" s="50">
        <v>27.8455043340646</v>
      </c>
      <c r="Y61" s="50">
        <v>80.659928712100395</v>
      </c>
    </row>
    <row r="62" spans="1:25" ht="16.2" customHeight="1" x14ac:dyDescent="0.3">
      <c r="A62" s="8" t="s">
        <v>96</v>
      </c>
      <c r="B62" s="8" t="s">
        <v>92</v>
      </c>
      <c r="C62" s="11" t="s">
        <v>2748</v>
      </c>
      <c r="D62" s="45" t="s">
        <v>2713</v>
      </c>
      <c r="E62" s="12" t="s">
        <v>2738</v>
      </c>
      <c r="F62" s="54">
        <v>217.06671323622899</v>
      </c>
      <c r="G62" s="122">
        <v>11.004220908078601</v>
      </c>
      <c r="H62" s="50">
        <v>7.9440052006796797</v>
      </c>
      <c r="I62" s="48">
        <v>7.9034714520980698</v>
      </c>
      <c r="J62" s="50">
        <v>33.500017014501701</v>
      </c>
      <c r="K62" s="50">
        <v>65.836697034419302</v>
      </c>
      <c r="L62" s="50">
        <v>59.596271556561099</v>
      </c>
      <c r="M62" s="50">
        <v>110.195847044365</v>
      </c>
      <c r="N62" s="50">
        <v>152.60134357105801</v>
      </c>
      <c r="O62" s="50">
        <v>250.53473592301501</v>
      </c>
      <c r="P62" s="50">
        <v>386.43258114319201</v>
      </c>
      <c r="Q62" s="50">
        <v>387.91965218398701</v>
      </c>
      <c r="R62" s="50">
        <v>582.14399125253601</v>
      </c>
      <c r="S62" s="50">
        <v>878.11068729604096</v>
      </c>
      <c r="T62" s="50">
        <v>1407.90484946166</v>
      </c>
      <c r="U62" s="50">
        <v>2230.87804530422</v>
      </c>
      <c r="V62" s="50">
        <v>3493.1534966086801</v>
      </c>
      <c r="W62" s="50">
        <v>5764.5404580964496</v>
      </c>
      <c r="X62" s="50">
        <v>9425.7032170808798</v>
      </c>
      <c r="Y62" s="50">
        <v>17368.771316005601</v>
      </c>
    </row>
    <row r="63" spans="1:25" ht="16.2" customHeight="1" x14ac:dyDescent="0.3">
      <c r="A63" s="8" t="s">
        <v>96</v>
      </c>
      <c r="B63" s="8" t="s">
        <v>92</v>
      </c>
      <c r="C63" s="11" t="s">
        <v>2750</v>
      </c>
      <c r="D63" s="45" t="s">
        <v>2714</v>
      </c>
      <c r="E63" s="12" t="s">
        <v>2738</v>
      </c>
      <c r="F63" s="54">
        <v>0</v>
      </c>
      <c r="G63" s="71">
        <v>0</v>
      </c>
      <c r="H63" s="50">
        <v>0</v>
      </c>
      <c r="I63" s="48">
        <v>0</v>
      </c>
      <c r="J63" s="50">
        <v>0</v>
      </c>
      <c r="K63" s="50">
        <v>0</v>
      </c>
      <c r="L63" s="50">
        <v>0</v>
      </c>
      <c r="M63" s="50">
        <v>0</v>
      </c>
      <c r="N63" s="50">
        <v>0</v>
      </c>
      <c r="O63" s="50">
        <v>0</v>
      </c>
      <c r="P63" s="50">
        <v>0</v>
      </c>
      <c r="Q63" s="50">
        <v>0</v>
      </c>
      <c r="R63" s="50">
        <v>0</v>
      </c>
      <c r="S63" s="50">
        <v>6.4721600643126598</v>
      </c>
      <c r="T63" s="50">
        <v>7.5576593963378</v>
      </c>
      <c r="U63" s="50">
        <v>0</v>
      </c>
      <c r="V63" s="50">
        <v>10.796524369296</v>
      </c>
      <c r="W63" s="50">
        <v>14.217393268072399</v>
      </c>
      <c r="X63" s="50">
        <v>90.047943693536297</v>
      </c>
      <c r="Y63" s="50">
        <v>195.70039014175001</v>
      </c>
    </row>
    <row r="64" spans="1:25" ht="16.2" customHeight="1" x14ac:dyDescent="0.3">
      <c r="A64" s="8" t="s">
        <v>96</v>
      </c>
      <c r="B64" s="8" t="s">
        <v>92</v>
      </c>
      <c r="C64" s="11" t="s">
        <v>2750</v>
      </c>
      <c r="D64" s="45" t="s">
        <v>2751</v>
      </c>
      <c r="E64" s="12" t="s">
        <v>2738</v>
      </c>
      <c r="F64" s="54">
        <v>0</v>
      </c>
      <c r="G64" s="71">
        <v>0</v>
      </c>
      <c r="H64" s="50">
        <v>0</v>
      </c>
      <c r="I64" s="48">
        <v>0</v>
      </c>
      <c r="J64" s="50">
        <v>0</v>
      </c>
      <c r="K64" s="50">
        <v>0</v>
      </c>
      <c r="L64" s="50">
        <v>0</v>
      </c>
      <c r="M64" s="50">
        <v>0</v>
      </c>
      <c r="N64" s="50">
        <v>0</v>
      </c>
      <c r="O64" s="50">
        <v>0</v>
      </c>
      <c r="P64" s="50">
        <v>0</v>
      </c>
      <c r="Q64" s="50">
        <v>0</v>
      </c>
      <c r="R64" s="50">
        <v>0</v>
      </c>
      <c r="S64" s="50">
        <v>0</v>
      </c>
      <c r="T64" s="50">
        <v>7.5576593963378</v>
      </c>
      <c r="U64" s="50">
        <v>0</v>
      </c>
      <c r="V64" s="50">
        <v>10.796524369296</v>
      </c>
      <c r="W64" s="50">
        <v>14.217393268072399</v>
      </c>
      <c r="X64" s="50">
        <v>45.023971846768099</v>
      </c>
      <c r="Y64" s="50">
        <v>117.42023408505</v>
      </c>
    </row>
    <row r="65" spans="1:25" ht="16.2" customHeight="1" x14ac:dyDescent="0.3">
      <c r="A65" s="8" t="s">
        <v>96</v>
      </c>
      <c r="B65" s="8" t="s">
        <v>92</v>
      </c>
      <c r="C65" s="11" t="s">
        <v>2750</v>
      </c>
      <c r="D65" s="45" t="s">
        <v>2713</v>
      </c>
      <c r="E65" s="12" t="s">
        <v>2738</v>
      </c>
      <c r="F65" s="54">
        <v>247.54578998374501</v>
      </c>
      <c r="G65" s="71">
        <v>11.3590762566776</v>
      </c>
      <c r="H65" s="50">
        <v>16.319765157950702</v>
      </c>
      <c r="I65" s="48">
        <v>16.115571035483299</v>
      </c>
      <c r="J65" s="50">
        <v>0</v>
      </c>
      <c r="K65" s="50">
        <v>42.164847376439603</v>
      </c>
      <c r="L65" s="50">
        <v>50.349648599108598</v>
      </c>
      <c r="M65" s="50">
        <v>62.513069464669698</v>
      </c>
      <c r="N65" s="50">
        <v>71.480894674347098</v>
      </c>
      <c r="O65" s="50">
        <v>185.817361031491</v>
      </c>
      <c r="P65" s="50">
        <v>322.08319047340001</v>
      </c>
      <c r="Q65" s="50">
        <v>272.633076541062</v>
      </c>
      <c r="R65" s="50">
        <v>458.18369422078098</v>
      </c>
      <c r="S65" s="50">
        <v>640.74384636695299</v>
      </c>
      <c r="T65" s="50">
        <v>1133.6489094506701</v>
      </c>
      <c r="U65" s="50">
        <v>1752.6989509094401</v>
      </c>
      <c r="V65" s="50">
        <v>2774.7067629090602</v>
      </c>
      <c r="W65" s="50">
        <v>5146.6963630421897</v>
      </c>
      <c r="X65" s="50">
        <v>8644.6025945794809</v>
      </c>
      <c r="Y65" s="50">
        <v>17025.9339423323</v>
      </c>
    </row>
    <row r="66" spans="1:25" ht="16.2" customHeight="1" x14ac:dyDescent="0.3">
      <c r="A66" s="8" t="s">
        <v>96</v>
      </c>
      <c r="B66" s="8" t="s">
        <v>92</v>
      </c>
      <c r="C66" s="11" t="s">
        <v>2749</v>
      </c>
      <c r="D66" s="45" t="s">
        <v>2714</v>
      </c>
      <c r="E66" s="12" t="s">
        <v>2738</v>
      </c>
      <c r="F66" s="54">
        <v>0</v>
      </c>
      <c r="G66" s="71">
        <v>0</v>
      </c>
      <c r="H66" s="50">
        <v>0</v>
      </c>
      <c r="I66" s="48">
        <v>0</v>
      </c>
      <c r="J66" s="50">
        <v>0</v>
      </c>
      <c r="K66" s="50">
        <v>0</v>
      </c>
      <c r="L66" s="50">
        <v>0</v>
      </c>
      <c r="M66" s="50">
        <v>0</v>
      </c>
      <c r="N66" s="50">
        <v>0</v>
      </c>
      <c r="O66" s="50">
        <v>0</v>
      </c>
      <c r="P66" s="50">
        <v>0</v>
      </c>
      <c r="Q66" s="50">
        <v>0</v>
      </c>
      <c r="R66" s="50">
        <v>6.1049394269816002</v>
      </c>
      <c r="S66" s="50">
        <v>0</v>
      </c>
      <c r="T66" s="50">
        <v>0</v>
      </c>
      <c r="U66" s="50">
        <v>8.6750533835602699</v>
      </c>
      <c r="V66" s="50">
        <v>0</v>
      </c>
      <c r="W66" s="50">
        <v>39.1422566858324</v>
      </c>
      <c r="X66" s="50">
        <v>36.4908919340116</v>
      </c>
      <c r="Y66" s="50">
        <v>85.881656083191004</v>
      </c>
    </row>
    <row r="67" spans="1:25" ht="16.2" customHeight="1" x14ac:dyDescent="0.3">
      <c r="A67" s="8" t="s">
        <v>96</v>
      </c>
      <c r="B67" s="8" t="s">
        <v>92</v>
      </c>
      <c r="C67" s="11" t="s">
        <v>2749</v>
      </c>
      <c r="D67" s="45" t="s">
        <v>2751</v>
      </c>
      <c r="E67" s="12" t="s">
        <v>2738</v>
      </c>
      <c r="F67" s="54">
        <v>0</v>
      </c>
      <c r="G67" s="71">
        <v>0</v>
      </c>
      <c r="H67" s="50">
        <v>0</v>
      </c>
      <c r="I67" s="48">
        <v>0</v>
      </c>
      <c r="J67" s="50">
        <v>0</v>
      </c>
      <c r="K67" s="50">
        <v>0</v>
      </c>
      <c r="L67" s="50">
        <v>0</v>
      </c>
      <c r="M67" s="50">
        <v>0</v>
      </c>
      <c r="N67" s="50">
        <v>0</v>
      </c>
      <c r="O67" s="50">
        <v>0</v>
      </c>
      <c r="P67" s="50">
        <v>0</v>
      </c>
      <c r="Q67" s="50">
        <v>0</v>
      </c>
      <c r="R67" s="50">
        <v>0</v>
      </c>
      <c r="S67" s="50">
        <v>0</v>
      </c>
      <c r="T67" s="50">
        <v>0</v>
      </c>
      <c r="U67" s="50">
        <v>0</v>
      </c>
      <c r="V67" s="50">
        <v>0</v>
      </c>
      <c r="W67" s="50">
        <v>19.5711283429162</v>
      </c>
      <c r="X67" s="50">
        <v>0</v>
      </c>
      <c r="Y67" s="50">
        <v>0</v>
      </c>
    </row>
    <row r="68" spans="1:25" ht="16.2" customHeight="1" x14ac:dyDescent="0.3">
      <c r="A68" s="8" t="s">
        <v>96</v>
      </c>
      <c r="B68" s="8" t="s">
        <v>92</v>
      </c>
      <c r="C68" s="11" t="s">
        <v>2749</v>
      </c>
      <c r="D68" s="45" t="s">
        <v>2713</v>
      </c>
      <c r="E68" s="12" t="s">
        <v>2738</v>
      </c>
      <c r="F68" s="54">
        <v>188.11468604870299</v>
      </c>
      <c r="G68" s="71">
        <v>10.670865141801301</v>
      </c>
      <c r="H68" s="50">
        <v>0</v>
      </c>
      <c r="I68" s="48">
        <v>0</v>
      </c>
      <c r="J68" s="50">
        <v>65.532726264354807</v>
      </c>
      <c r="K68" s="50">
        <v>88.862020724396501</v>
      </c>
      <c r="L68" s="50">
        <v>68.783103563058404</v>
      </c>
      <c r="M68" s="50">
        <v>158.579356185628</v>
      </c>
      <c r="N68" s="50">
        <v>237.20491300862199</v>
      </c>
      <c r="O68" s="50">
        <v>317.36994166200202</v>
      </c>
      <c r="P68" s="50">
        <v>454.954045178706</v>
      </c>
      <c r="Q68" s="50">
        <v>512.019293660274</v>
      </c>
      <c r="R68" s="50">
        <v>714.27791295684699</v>
      </c>
      <c r="S68" s="50">
        <v>1131.0443155366099</v>
      </c>
      <c r="T68" s="50">
        <v>1703.7202055765999</v>
      </c>
      <c r="U68" s="50">
        <v>2758.6669759721599</v>
      </c>
      <c r="V68" s="50">
        <v>4368.8147956602797</v>
      </c>
      <c r="W68" s="50">
        <v>6615.0413799056796</v>
      </c>
      <c r="X68" s="50">
        <v>10691.8313366654</v>
      </c>
      <c r="Y68" s="50">
        <v>18121.0294335533</v>
      </c>
    </row>
    <row r="69" spans="1:25" ht="16.2" customHeight="1" x14ac:dyDescent="0.3">
      <c r="A69" s="99" t="s">
        <v>96</v>
      </c>
      <c r="B69" s="99" t="s">
        <v>103</v>
      </c>
      <c r="C69" s="100" t="s">
        <v>2748</v>
      </c>
      <c r="D69" s="45" t="s">
        <v>2714</v>
      </c>
      <c r="E69" s="105" t="s">
        <v>2738</v>
      </c>
      <c r="F69" s="101">
        <v>0</v>
      </c>
      <c r="G69" s="106">
        <v>0</v>
      </c>
      <c r="H69" s="102">
        <v>0</v>
      </c>
      <c r="I69" s="103">
        <v>0</v>
      </c>
      <c r="J69" s="102">
        <v>4.1832975167967001</v>
      </c>
      <c r="K69" s="102">
        <v>0</v>
      </c>
      <c r="L69" s="102">
        <v>3.1815872015942199</v>
      </c>
      <c r="M69" s="102">
        <v>3.08088119876275</v>
      </c>
      <c r="N69" s="102">
        <v>16.453610587062801</v>
      </c>
      <c r="O69" s="102">
        <v>7.09428019129302</v>
      </c>
      <c r="P69" s="102">
        <v>10.5250464346325</v>
      </c>
      <c r="Q69" s="102">
        <v>24.257437134775401</v>
      </c>
      <c r="R69" s="102">
        <v>44.058498826891601</v>
      </c>
      <c r="S69" s="102">
        <v>65.107255508228604</v>
      </c>
      <c r="T69" s="102">
        <v>69.217552741705603</v>
      </c>
      <c r="U69" s="102">
        <v>102.150598412321</v>
      </c>
      <c r="V69" s="102">
        <v>153.34478355747501</v>
      </c>
      <c r="W69" s="102">
        <v>220.714964817431</v>
      </c>
      <c r="X69" s="102">
        <v>475.97926897615798</v>
      </c>
      <c r="Y69" s="102">
        <v>677.66351012372502</v>
      </c>
    </row>
    <row r="70" spans="1:25" ht="16.2" customHeight="1" x14ac:dyDescent="0.3">
      <c r="A70" s="99" t="s">
        <v>96</v>
      </c>
      <c r="B70" s="99" t="s">
        <v>103</v>
      </c>
      <c r="C70" s="100" t="s">
        <v>2748</v>
      </c>
      <c r="D70" s="45" t="s">
        <v>2751</v>
      </c>
      <c r="E70" s="105" t="s">
        <v>2738</v>
      </c>
      <c r="F70" s="101">
        <v>0</v>
      </c>
      <c r="G70" s="106">
        <v>0</v>
      </c>
      <c r="H70" s="102">
        <v>0</v>
      </c>
      <c r="I70" s="103">
        <v>0</v>
      </c>
      <c r="J70" s="102">
        <v>4.1832975167967001</v>
      </c>
      <c r="K70" s="102">
        <v>0</v>
      </c>
      <c r="L70" s="102">
        <v>3.1815872015942199</v>
      </c>
      <c r="M70" s="102">
        <v>3.08088119876275</v>
      </c>
      <c r="N70" s="102">
        <v>13.1628884696502</v>
      </c>
      <c r="O70" s="102">
        <v>7.09428019129302</v>
      </c>
      <c r="P70" s="102">
        <v>10.5250464346325</v>
      </c>
      <c r="Q70" s="102">
        <v>12.1287185673877</v>
      </c>
      <c r="R70" s="102">
        <v>38.184032316639403</v>
      </c>
      <c r="S70" s="102">
        <v>55.341167181994301</v>
      </c>
      <c r="T70" s="102">
        <v>49.990454757898497</v>
      </c>
      <c r="U70" s="102">
        <v>93.9785505393357</v>
      </c>
      <c r="V70" s="102">
        <v>119.268164989147</v>
      </c>
      <c r="W70" s="102">
        <v>188.01645151114499</v>
      </c>
      <c r="X70" s="102">
        <v>394.38282286596001</v>
      </c>
      <c r="Y70" s="102">
        <v>625.53554780651496</v>
      </c>
    </row>
    <row r="71" spans="1:25" ht="16.2" customHeight="1" x14ac:dyDescent="0.3">
      <c r="A71" s="99" t="s">
        <v>96</v>
      </c>
      <c r="B71" s="8" t="s">
        <v>103</v>
      </c>
      <c r="C71" s="100" t="s">
        <v>2748</v>
      </c>
      <c r="D71" s="45" t="s">
        <v>2713</v>
      </c>
      <c r="E71" s="105" t="s">
        <v>2738</v>
      </c>
      <c r="F71" s="101">
        <v>345.79157186868702</v>
      </c>
      <c r="G71" s="106">
        <v>11.200412962778</v>
      </c>
      <c r="H71" s="102">
        <v>4.0312527098808397</v>
      </c>
      <c r="I71" s="103">
        <v>3.8757684757584299</v>
      </c>
      <c r="J71" s="102">
        <v>29.283082617576898</v>
      </c>
      <c r="K71" s="102">
        <v>46.040489131551404</v>
      </c>
      <c r="L71" s="102">
        <v>69.994918435072805</v>
      </c>
      <c r="M71" s="102">
        <v>104.749960757933</v>
      </c>
      <c r="N71" s="102">
        <v>118.465996226852</v>
      </c>
      <c r="O71" s="102">
        <v>227.01696612137701</v>
      </c>
      <c r="P71" s="102">
        <v>329.78478828515199</v>
      </c>
      <c r="Q71" s="102">
        <v>460.89130556073297</v>
      </c>
      <c r="R71" s="102">
        <v>602.13281730085203</v>
      </c>
      <c r="S71" s="102">
        <v>918.01230266602397</v>
      </c>
      <c r="T71" s="102">
        <v>1526.6315799142899</v>
      </c>
      <c r="U71" s="102">
        <v>2145.1625666587502</v>
      </c>
      <c r="V71" s="102">
        <v>3839.29902536493</v>
      </c>
      <c r="W71" s="102">
        <v>6547.8772895837701</v>
      </c>
      <c r="X71" s="102">
        <v>11355.5054170026</v>
      </c>
      <c r="Y71" s="102">
        <v>21137.8887196285</v>
      </c>
    </row>
    <row r="72" spans="1:25" ht="16.2" customHeight="1" x14ac:dyDescent="0.3">
      <c r="A72" s="8" t="s">
        <v>96</v>
      </c>
      <c r="B72" s="8" t="s">
        <v>103</v>
      </c>
      <c r="C72" s="11" t="s">
        <v>2750</v>
      </c>
      <c r="D72" s="45" t="s">
        <v>2714</v>
      </c>
      <c r="E72" s="12" t="s">
        <v>2738</v>
      </c>
      <c r="F72" s="54">
        <v>0</v>
      </c>
      <c r="G72" s="71">
        <v>0</v>
      </c>
      <c r="H72" s="50">
        <v>0</v>
      </c>
      <c r="I72" s="48">
        <v>0</v>
      </c>
      <c r="J72" s="50">
        <v>8.5637472388761005</v>
      </c>
      <c r="K72" s="50">
        <v>0</v>
      </c>
      <c r="L72" s="50">
        <v>0</v>
      </c>
      <c r="M72" s="50">
        <v>0</v>
      </c>
      <c r="N72" s="50">
        <v>19.354746312464801</v>
      </c>
      <c r="O72" s="50">
        <v>6.97425490172804</v>
      </c>
      <c r="P72" s="50">
        <v>13.6629450323928</v>
      </c>
      <c r="Q72" s="50">
        <v>17.520677048883101</v>
      </c>
      <c r="R72" s="50">
        <v>45.463120482810801</v>
      </c>
      <c r="S72" s="50">
        <v>37.842007134339603</v>
      </c>
      <c r="T72" s="50">
        <v>29.648353464391899</v>
      </c>
      <c r="U72" s="50">
        <v>62.184590790729601</v>
      </c>
      <c r="V72" s="50">
        <v>83.417293345213906</v>
      </c>
      <c r="W72" s="50">
        <v>169.805907758155</v>
      </c>
      <c r="X72" s="50">
        <v>397.798573520741</v>
      </c>
      <c r="Y72" s="50">
        <v>574.52535473000205</v>
      </c>
    </row>
    <row r="73" spans="1:25" ht="16.2" customHeight="1" x14ac:dyDescent="0.3">
      <c r="A73" s="8" t="s">
        <v>96</v>
      </c>
      <c r="B73" s="8" t="s">
        <v>103</v>
      </c>
      <c r="C73" s="11" t="s">
        <v>2750</v>
      </c>
      <c r="D73" s="45" t="s">
        <v>2751</v>
      </c>
      <c r="E73" s="12" t="s">
        <v>2738</v>
      </c>
      <c r="F73" s="54">
        <v>0</v>
      </c>
      <c r="G73" s="71">
        <v>0</v>
      </c>
      <c r="H73" s="50">
        <v>0</v>
      </c>
      <c r="I73" s="48">
        <v>0</v>
      </c>
      <c r="J73" s="50">
        <v>8.5637472388761005</v>
      </c>
      <c r="K73" s="50">
        <v>0</v>
      </c>
      <c r="L73" s="50">
        <v>0</v>
      </c>
      <c r="M73" s="50">
        <v>0</v>
      </c>
      <c r="N73" s="50">
        <v>12.903164208309899</v>
      </c>
      <c r="O73" s="50">
        <v>6.97425490172804</v>
      </c>
      <c r="P73" s="50">
        <v>13.6629450323928</v>
      </c>
      <c r="Q73" s="50">
        <v>11.680451365922099</v>
      </c>
      <c r="R73" s="50">
        <v>34.097340362108099</v>
      </c>
      <c r="S73" s="50">
        <v>37.842007134339603</v>
      </c>
      <c r="T73" s="50">
        <v>14.824176732195999</v>
      </c>
      <c r="U73" s="50">
        <v>54.411516941888401</v>
      </c>
      <c r="V73" s="50">
        <v>52.1358083407587</v>
      </c>
      <c r="W73" s="50">
        <v>155.655415444976</v>
      </c>
      <c r="X73" s="50">
        <v>331.498811267284</v>
      </c>
      <c r="Y73" s="50">
        <v>536.22366441466795</v>
      </c>
    </row>
    <row r="74" spans="1:25" ht="16.2" customHeight="1" x14ac:dyDescent="0.3">
      <c r="A74" s="8" t="s">
        <v>96</v>
      </c>
      <c r="B74" s="8" t="s">
        <v>103</v>
      </c>
      <c r="C74" s="11" t="s">
        <v>2750</v>
      </c>
      <c r="D74" s="45" t="s">
        <v>2713</v>
      </c>
      <c r="E74" s="12" t="s">
        <v>2738</v>
      </c>
      <c r="F74" s="54">
        <v>425.23399999023297</v>
      </c>
      <c r="G74" s="71">
        <v>0</v>
      </c>
      <c r="H74" s="50">
        <v>8.3004193746313693</v>
      </c>
      <c r="I74" s="48">
        <v>0</v>
      </c>
      <c r="J74" s="50">
        <v>34.254988955504402</v>
      </c>
      <c r="K74" s="50">
        <v>35.818781861229901</v>
      </c>
      <c r="L74" s="50">
        <v>57.653752239628503</v>
      </c>
      <c r="M74" s="50">
        <v>67.379712201879798</v>
      </c>
      <c r="N74" s="50">
        <v>103.225313666479</v>
      </c>
      <c r="O74" s="50">
        <v>160.40786273974501</v>
      </c>
      <c r="P74" s="50">
        <v>245.93301058307</v>
      </c>
      <c r="Q74" s="50">
        <v>373.77444370950599</v>
      </c>
      <c r="R74" s="50">
        <v>500.09432531091801</v>
      </c>
      <c r="S74" s="50">
        <v>674.84912722905699</v>
      </c>
      <c r="T74" s="50">
        <v>1082.16490145031</v>
      </c>
      <c r="U74" s="50">
        <v>1842.2185021753601</v>
      </c>
      <c r="V74" s="50">
        <v>3211.5657937907299</v>
      </c>
      <c r="W74" s="50">
        <v>5377.1870790082503</v>
      </c>
      <c r="X74" s="50">
        <v>10077.5638625254</v>
      </c>
      <c r="Y74" s="50">
        <v>20989.3262928027</v>
      </c>
    </row>
    <row r="75" spans="1:25" ht="16.2" customHeight="1" x14ac:dyDescent="0.3">
      <c r="A75" s="8" t="s">
        <v>96</v>
      </c>
      <c r="B75" s="8" t="s">
        <v>103</v>
      </c>
      <c r="C75" s="11" t="s">
        <v>2749</v>
      </c>
      <c r="D75" s="45" t="s">
        <v>2714</v>
      </c>
      <c r="E75" s="12" t="s">
        <v>2738</v>
      </c>
      <c r="F75" s="54">
        <v>0</v>
      </c>
      <c r="G75" s="71">
        <v>0</v>
      </c>
      <c r="H75" s="50">
        <v>0</v>
      </c>
      <c r="I75" s="48">
        <v>0</v>
      </c>
      <c r="J75" s="50">
        <v>0</v>
      </c>
      <c r="K75" s="50">
        <v>0</v>
      </c>
      <c r="L75" s="50">
        <v>6.3209444047098398</v>
      </c>
      <c r="M75" s="50">
        <v>6.1985300278510902</v>
      </c>
      <c r="N75" s="50">
        <v>13.433283354208999</v>
      </c>
      <c r="O75" s="50">
        <v>7.2185090371875296</v>
      </c>
      <c r="P75" s="50">
        <v>7.2122468536881001</v>
      </c>
      <c r="Q75" s="50">
        <v>31.531914292687301</v>
      </c>
      <c r="R75" s="50">
        <v>42.555870592079401</v>
      </c>
      <c r="S75" s="50">
        <v>94.1927048923461</v>
      </c>
      <c r="T75" s="50">
        <v>111.879258711516</v>
      </c>
      <c r="U75" s="50">
        <v>146.441309867288</v>
      </c>
      <c r="V75" s="50">
        <v>236.995103479069</v>
      </c>
      <c r="W75" s="50">
        <v>290.35554245581301</v>
      </c>
      <c r="X75" s="50">
        <v>601.05538406800099</v>
      </c>
      <c r="Y75" s="50">
        <v>897.328065351139</v>
      </c>
    </row>
    <row r="76" spans="1:25" ht="16.2" customHeight="1" x14ac:dyDescent="0.3">
      <c r="A76" s="8" t="s">
        <v>96</v>
      </c>
      <c r="B76" s="8" t="s">
        <v>103</v>
      </c>
      <c r="C76" s="11" t="s">
        <v>2749</v>
      </c>
      <c r="D76" s="45" t="s">
        <v>2751</v>
      </c>
      <c r="E76" s="12" t="s">
        <v>2738</v>
      </c>
      <c r="F76" s="54">
        <v>0</v>
      </c>
      <c r="G76" s="71">
        <v>0</v>
      </c>
      <c r="H76" s="50">
        <v>0</v>
      </c>
      <c r="I76" s="48">
        <v>0</v>
      </c>
      <c r="J76" s="50">
        <v>0</v>
      </c>
      <c r="K76" s="50">
        <v>0</v>
      </c>
      <c r="L76" s="50">
        <v>6.3209444047098398</v>
      </c>
      <c r="M76" s="50">
        <v>6.1985300278510902</v>
      </c>
      <c r="N76" s="50">
        <v>13.433283354208999</v>
      </c>
      <c r="O76" s="50">
        <v>7.2185090371875296</v>
      </c>
      <c r="P76" s="50">
        <v>7.2122468536881001</v>
      </c>
      <c r="Q76" s="50">
        <v>12.6127657170749</v>
      </c>
      <c r="R76" s="50">
        <v>42.555870592079401</v>
      </c>
      <c r="S76" s="50">
        <v>74.008553843986206</v>
      </c>
      <c r="T76" s="50">
        <v>87.905131844762195</v>
      </c>
      <c r="U76" s="50">
        <v>137.82711516921199</v>
      </c>
      <c r="V76" s="50">
        <v>199.574823982374</v>
      </c>
      <c r="W76" s="50">
        <v>232.28443396465099</v>
      </c>
      <c r="X76" s="50">
        <v>494.98678687952997</v>
      </c>
      <c r="Y76" s="50">
        <v>815.75278668285398</v>
      </c>
    </row>
    <row r="77" spans="1:25" ht="16.2" customHeight="1" x14ac:dyDescent="0.3">
      <c r="A77" s="8" t="s">
        <v>96</v>
      </c>
      <c r="B77" s="8" t="s">
        <v>103</v>
      </c>
      <c r="C77" s="11" t="s">
        <v>2749</v>
      </c>
      <c r="D77" s="45" t="s">
        <v>2713</v>
      </c>
      <c r="E77" s="12" t="s">
        <v>2738</v>
      </c>
      <c r="F77" s="54">
        <v>270.10097376951097</v>
      </c>
      <c r="G77" s="71">
        <v>21.8163932036842</v>
      </c>
      <c r="H77" s="50">
        <v>0</v>
      </c>
      <c r="I77" s="48">
        <v>7.59810350150335</v>
      </c>
      <c r="J77" s="50">
        <v>24.5349483489967</v>
      </c>
      <c r="K77" s="50">
        <v>56.034733257167403</v>
      </c>
      <c r="L77" s="50">
        <v>82.172277261227805</v>
      </c>
      <c r="M77" s="50">
        <v>142.566190640575</v>
      </c>
      <c r="N77" s="50">
        <v>134.33283354208999</v>
      </c>
      <c r="O77" s="50">
        <v>295.95887052468902</v>
      </c>
      <c r="P77" s="50">
        <v>418.31031751390998</v>
      </c>
      <c r="Q77" s="50">
        <v>554.96169155129701</v>
      </c>
      <c r="R77" s="50">
        <v>711.29097989618299</v>
      </c>
      <c r="S77" s="50">
        <v>1177.4088111543299</v>
      </c>
      <c r="T77" s="50">
        <v>2005.83528118503</v>
      </c>
      <c r="U77" s="50">
        <v>2480.88807304582</v>
      </c>
      <c r="V77" s="50">
        <v>4590.2209515945897</v>
      </c>
      <c r="W77" s="50">
        <v>8149.3122249264898</v>
      </c>
      <c r="X77" s="50">
        <v>13399.999444810101</v>
      </c>
      <c r="Y77" s="50">
        <v>21454.298289759099</v>
      </c>
    </row>
    <row r="78" spans="1:25" ht="16.2" customHeight="1" x14ac:dyDescent="0.3">
      <c r="A78" s="8" t="s">
        <v>96</v>
      </c>
      <c r="B78" s="8" t="s">
        <v>92</v>
      </c>
      <c r="C78" s="11" t="s">
        <v>2748</v>
      </c>
      <c r="D78" s="45" t="s">
        <v>2714</v>
      </c>
      <c r="E78" s="12" t="s">
        <v>50</v>
      </c>
      <c r="F78" s="40">
        <v>0</v>
      </c>
      <c r="G78" s="72">
        <v>0</v>
      </c>
      <c r="H78" s="36">
        <v>0</v>
      </c>
      <c r="I78" s="17">
        <v>0</v>
      </c>
      <c r="J78" s="36">
        <v>0</v>
      </c>
      <c r="K78" s="36">
        <v>0</v>
      </c>
      <c r="L78" s="36">
        <v>0</v>
      </c>
      <c r="M78" s="36">
        <v>0</v>
      </c>
      <c r="N78" s="36">
        <v>0</v>
      </c>
      <c r="O78" s="36">
        <v>0</v>
      </c>
      <c r="P78" s="36">
        <v>0</v>
      </c>
      <c r="Q78" s="36">
        <v>0</v>
      </c>
      <c r="R78" s="36">
        <v>1</v>
      </c>
      <c r="S78" s="36">
        <v>1</v>
      </c>
      <c r="T78" s="36">
        <v>1</v>
      </c>
      <c r="U78" s="36">
        <v>1</v>
      </c>
      <c r="V78" s="36">
        <v>1</v>
      </c>
      <c r="W78" s="36">
        <v>3</v>
      </c>
      <c r="X78" s="36">
        <v>5</v>
      </c>
      <c r="Y78" s="36">
        <v>6</v>
      </c>
    </row>
    <row r="79" spans="1:25" ht="16.2" customHeight="1" x14ac:dyDescent="0.3">
      <c r="A79" s="8" t="s">
        <v>96</v>
      </c>
      <c r="B79" s="8" t="s">
        <v>92</v>
      </c>
      <c r="C79" s="11" t="s">
        <v>2748</v>
      </c>
      <c r="D79" s="45" t="s">
        <v>2751</v>
      </c>
      <c r="E79" s="12" t="s">
        <v>50</v>
      </c>
      <c r="F79" s="40">
        <v>0</v>
      </c>
      <c r="G79" s="72">
        <v>0</v>
      </c>
      <c r="H79" s="36">
        <v>0</v>
      </c>
      <c r="I79" s="17">
        <v>0</v>
      </c>
      <c r="J79" s="36">
        <v>0</v>
      </c>
      <c r="K79" s="36">
        <v>0</v>
      </c>
      <c r="L79" s="36">
        <v>0</v>
      </c>
      <c r="M79" s="36">
        <v>0</v>
      </c>
      <c r="N79" s="36">
        <v>0</v>
      </c>
      <c r="O79" s="36">
        <v>0</v>
      </c>
      <c r="P79" s="36">
        <v>0</v>
      </c>
      <c r="Q79" s="36">
        <v>0</v>
      </c>
      <c r="R79" s="36">
        <v>0</v>
      </c>
      <c r="S79" s="36">
        <v>0</v>
      </c>
      <c r="T79" s="36">
        <v>1</v>
      </c>
      <c r="U79" s="36">
        <v>0</v>
      </c>
      <c r="V79" s="36">
        <v>1</v>
      </c>
      <c r="W79" s="36">
        <v>2</v>
      </c>
      <c r="X79" s="36">
        <v>2</v>
      </c>
      <c r="Y79" s="36">
        <v>3</v>
      </c>
    </row>
    <row r="80" spans="1:25" ht="16.2" customHeight="1" x14ac:dyDescent="0.3">
      <c r="A80" s="8" t="s">
        <v>96</v>
      </c>
      <c r="B80" s="8" t="s">
        <v>92</v>
      </c>
      <c r="C80" s="11" t="s">
        <v>2748</v>
      </c>
      <c r="D80" s="45" t="s">
        <v>2713</v>
      </c>
      <c r="E80" s="12" t="s">
        <v>50</v>
      </c>
      <c r="F80" s="40">
        <v>9</v>
      </c>
      <c r="G80" s="72">
        <v>2</v>
      </c>
      <c r="H80" s="36">
        <v>2</v>
      </c>
      <c r="I80" s="17">
        <v>2</v>
      </c>
      <c r="J80" s="36">
        <v>8</v>
      </c>
      <c r="K80" s="36">
        <v>19</v>
      </c>
      <c r="L80" s="36">
        <v>19</v>
      </c>
      <c r="M80" s="36">
        <v>35</v>
      </c>
      <c r="N80" s="36">
        <v>46</v>
      </c>
      <c r="O80" s="36">
        <v>69</v>
      </c>
      <c r="P80" s="36">
        <v>114</v>
      </c>
      <c r="Q80" s="36">
        <v>129</v>
      </c>
      <c r="R80" s="36">
        <v>197</v>
      </c>
      <c r="S80" s="36">
        <v>263</v>
      </c>
      <c r="T80" s="36">
        <v>359</v>
      </c>
      <c r="U80" s="36">
        <v>541</v>
      </c>
      <c r="V80" s="36">
        <v>589</v>
      </c>
      <c r="W80" s="36">
        <v>700</v>
      </c>
      <c r="X80" s="36">
        <v>677</v>
      </c>
      <c r="Y80" s="36">
        <v>646</v>
      </c>
    </row>
    <row r="81" spans="1:25" ht="16.2" customHeight="1" x14ac:dyDescent="0.3">
      <c r="A81" s="8" t="s">
        <v>96</v>
      </c>
      <c r="B81" s="8" t="s">
        <v>92</v>
      </c>
      <c r="C81" s="11" t="s">
        <v>2750</v>
      </c>
      <c r="D81" s="74" t="s">
        <v>2714</v>
      </c>
      <c r="E81" s="12" t="s">
        <v>50</v>
      </c>
      <c r="F81" s="40">
        <v>0</v>
      </c>
      <c r="G81" s="64">
        <v>0</v>
      </c>
      <c r="H81" s="36">
        <v>0</v>
      </c>
      <c r="I81" s="17">
        <v>0</v>
      </c>
      <c r="J81" s="36">
        <v>0</v>
      </c>
      <c r="K81" s="36">
        <v>0</v>
      </c>
      <c r="L81" s="36">
        <v>0</v>
      </c>
      <c r="M81" s="36">
        <v>0</v>
      </c>
      <c r="N81" s="36">
        <v>0</v>
      </c>
      <c r="O81" s="36">
        <v>0</v>
      </c>
      <c r="P81" s="36">
        <v>0</v>
      </c>
      <c r="Q81" s="36">
        <v>0</v>
      </c>
      <c r="R81" s="36">
        <v>0</v>
      </c>
      <c r="S81" s="36">
        <v>1</v>
      </c>
      <c r="T81" s="36">
        <v>1</v>
      </c>
      <c r="U81" s="36">
        <v>0</v>
      </c>
      <c r="V81" s="36">
        <v>1</v>
      </c>
      <c r="W81" s="36">
        <v>1</v>
      </c>
      <c r="X81" s="36">
        <v>4</v>
      </c>
      <c r="Y81" s="36">
        <v>5</v>
      </c>
    </row>
    <row r="82" spans="1:25" ht="16.2" customHeight="1" x14ac:dyDescent="0.3">
      <c r="A82" s="8" t="s">
        <v>96</v>
      </c>
      <c r="B82" s="8" t="s">
        <v>92</v>
      </c>
      <c r="C82" s="11" t="s">
        <v>2750</v>
      </c>
      <c r="D82" s="74" t="s">
        <v>2751</v>
      </c>
      <c r="E82" s="12" t="s">
        <v>50</v>
      </c>
      <c r="F82" s="40">
        <v>0</v>
      </c>
      <c r="G82" s="64">
        <v>0</v>
      </c>
      <c r="H82" s="36">
        <v>0</v>
      </c>
      <c r="I82" s="17">
        <v>0</v>
      </c>
      <c r="J82" s="36">
        <v>0</v>
      </c>
      <c r="K82" s="36">
        <v>0</v>
      </c>
      <c r="L82" s="36">
        <v>0</v>
      </c>
      <c r="M82" s="36">
        <v>0</v>
      </c>
      <c r="N82" s="36">
        <v>0</v>
      </c>
      <c r="O82" s="36">
        <v>0</v>
      </c>
      <c r="P82" s="36">
        <v>0</v>
      </c>
      <c r="Q82" s="36">
        <v>0</v>
      </c>
      <c r="R82" s="36">
        <v>0</v>
      </c>
      <c r="S82" s="36">
        <v>0</v>
      </c>
      <c r="T82" s="36">
        <v>1</v>
      </c>
      <c r="U82" s="36">
        <v>0</v>
      </c>
      <c r="V82" s="36">
        <v>1</v>
      </c>
      <c r="W82" s="36">
        <v>1</v>
      </c>
      <c r="X82" s="36">
        <v>2</v>
      </c>
      <c r="Y82" s="36">
        <v>3</v>
      </c>
    </row>
    <row r="83" spans="1:25" ht="16.2" customHeight="1" x14ac:dyDescent="0.3">
      <c r="A83" s="8" t="s">
        <v>96</v>
      </c>
      <c r="B83" s="8" t="s">
        <v>92</v>
      </c>
      <c r="C83" s="11" t="s">
        <v>2750</v>
      </c>
      <c r="D83" s="74" t="s">
        <v>2713</v>
      </c>
      <c r="E83" s="12" t="s">
        <v>50</v>
      </c>
      <c r="F83" s="40">
        <v>5</v>
      </c>
      <c r="G83" s="64">
        <v>1</v>
      </c>
      <c r="H83" s="36">
        <v>2</v>
      </c>
      <c r="I83" s="17">
        <v>2</v>
      </c>
      <c r="J83" s="36">
        <v>0</v>
      </c>
      <c r="K83" s="36">
        <v>6</v>
      </c>
      <c r="L83" s="36">
        <v>8</v>
      </c>
      <c r="M83" s="36">
        <v>10</v>
      </c>
      <c r="N83" s="36">
        <v>11</v>
      </c>
      <c r="O83" s="36">
        <v>26</v>
      </c>
      <c r="P83" s="36">
        <v>49</v>
      </c>
      <c r="Q83" s="36">
        <v>47</v>
      </c>
      <c r="R83" s="36">
        <v>80</v>
      </c>
      <c r="S83" s="36">
        <v>99</v>
      </c>
      <c r="T83" s="36">
        <v>150</v>
      </c>
      <c r="U83" s="36">
        <v>223</v>
      </c>
      <c r="V83" s="36">
        <v>257</v>
      </c>
      <c r="W83" s="36">
        <v>362</v>
      </c>
      <c r="X83" s="36">
        <v>384</v>
      </c>
      <c r="Y83" s="36">
        <v>435</v>
      </c>
    </row>
    <row r="84" spans="1:25" ht="16.2" customHeight="1" x14ac:dyDescent="0.3">
      <c r="A84" s="8" t="s">
        <v>96</v>
      </c>
      <c r="B84" s="8" t="s">
        <v>92</v>
      </c>
      <c r="C84" s="11" t="s">
        <v>2749</v>
      </c>
      <c r="D84" s="74" t="s">
        <v>2714</v>
      </c>
      <c r="E84" s="12" t="s">
        <v>50</v>
      </c>
      <c r="F84" s="40">
        <v>0</v>
      </c>
      <c r="G84" s="64">
        <v>0</v>
      </c>
      <c r="H84" s="36">
        <v>0</v>
      </c>
      <c r="I84" s="17">
        <v>0</v>
      </c>
      <c r="J84" s="36">
        <v>0</v>
      </c>
      <c r="K84" s="36">
        <v>0</v>
      </c>
      <c r="L84" s="36">
        <v>0</v>
      </c>
      <c r="M84" s="36">
        <v>0</v>
      </c>
      <c r="N84" s="36">
        <v>0</v>
      </c>
      <c r="O84" s="36">
        <v>0</v>
      </c>
      <c r="P84" s="36">
        <v>0</v>
      </c>
      <c r="Q84" s="36">
        <v>0</v>
      </c>
      <c r="R84" s="36">
        <v>1</v>
      </c>
      <c r="S84" s="36">
        <v>0</v>
      </c>
      <c r="T84" s="36">
        <v>0</v>
      </c>
      <c r="U84" s="36">
        <v>1</v>
      </c>
      <c r="V84" s="36">
        <v>0</v>
      </c>
      <c r="W84" s="36">
        <v>2</v>
      </c>
      <c r="X84" s="36">
        <v>1</v>
      </c>
      <c r="Y84" s="36">
        <v>1</v>
      </c>
    </row>
    <row r="85" spans="1:25" ht="16.2" customHeight="1" x14ac:dyDescent="0.3">
      <c r="A85" s="8" t="s">
        <v>96</v>
      </c>
      <c r="B85" s="8" t="s">
        <v>92</v>
      </c>
      <c r="C85" s="11" t="s">
        <v>2749</v>
      </c>
      <c r="D85" s="74" t="s">
        <v>2751</v>
      </c>
      <c r="E85" s="12" t="s">
        <v>50</v>
      </c>
      <c r="F85" s="40">
        <v>0</v>
      </c>
      <c r="G85" s="64">
        <v>0</v>
      </c>
      <c r="H85" s="36">
        <v>0</v>
      </c>
      <c r="I85" s="17">
        <v>0</v>
      </c>
      <c r="J85" s="36">
        <v>0</v>
      </c>
      <c r="K85" s="36">
        <v>0</v>
      </c>
      <c r="L85" s="36">
        <v>0</v>
      </c>
      <c r="M85" s="36">
        <v>0</v>
      </c>
      <c r="N85" s="36">
        <v>0</v>
      </c>
      <c r="O85" s="36">
        <v>0</v>
      </c>
      <c r="P85" s="36">
        <v>0</v>
      </c>
      <c r="Q85" s="36">
        <v>0</v>
      </c>
      <c r="R85" s="36">
        <v>0</v>
      </c>
      <c r="S85" s="36">
        <v>0</v>
      </c>
      <c r="T85" s="36">
        <v>0</v>
      </c>
      <c r="U85" s="36">
        <v>0</v>
      </c>
      <c r="V85" s="36">
        <v>0</v>
      </c>
      <c r="W85" s="36">
        <v>1</v>
      </c>
      <c r="X85" s="36">
        <v>0</v>
      </c>
      <c r="Y85" s="36">
        <v>0</v>
      </c>
    </row>
    <row r="86" spans="1:25" ht="16.2" customHeight="1" x14ac:dyDescent="0.3">
      <c r="A86" s="8" t="s">
        <v>96</v>
      </c>
      <c r="B86" s="8" t="s">
        <v>92</v>
      </c>
      <c r="C86" s="11" t="s">
        <v>2749</v>
      </c>
      <c r="D86" s="74" t="s">
        <v>2713</v>
      </c>
      <c r="E86" s="12" t="s">
        <v>50</v>
      </c>
      <c r="F86" s="40">
        <v>4</v>
      </c>
      <c r="G86" s="64">
        <v>1</v>
      </c>
      <c r="H86" s="36">
        <v>0</v>
      </c>
      <c r="I86" s="17">
        <v>0</v>
      </c>
      <c r="J86" s="36">
        <v>8</v>
      </c>
      <c r="K86" s="36">
        <v>13</v>
      </c>
      <c r="L86" s="36">
        <v>11</v>
      </c>
      <c r="M86" s="36">
        <v>25</v>
      </c>
      <c r="N86" s="36">
        <v>35</v>
      </c>
      <c r="O86" s="36">
        <v>43</v>
      </c>
      <c r="P86" s="36">
        <v>65</v>
      </c>
      <c r="Q86" s="36">
        <v>82</v>
      </c>
      <c r="R86" s="36">
        <v>117</v>
      </c>
      <c r="S86" s="36">
        <v>164</v>
      </c>
      <c r="T86" s="36">
        <v>209</v>
      </c>
      <c r="U86" s="36">
        <v>318</v>
      </c>
      <c r="V86" s="36">
        <v>332</v>
      </c>
      <c r="W86" s="36">
        <v>338</v>
      </c>
      <c r="X86" s="36">
        <v>293</v>
      </c>
      <c r="Y86" s="36">
        <v>211</v>
      </c>
    </row>
    <row r="87" spans="1:25" ht="16.2" customHeight="1" x14ac:dyDescent="0.3">
      <c r="A87" s="8" t="s">
        <v>96</v>
      </c>
      <c r="B87" s="8" t="s">
        <v>103</v>
      </c>
      <c r="C87" s="11" t="s">
        <v>2748</v>
      </c>
      <c r="D87" s="74" t="s">
        <v>2714</v>
      </c>
      <c r="E87" s="12" t="s">
        <v>50</v>
      </c>
      <c r="F87" s="40">
        <v>0</v>
      </c>
      <c r="G87" s="72">
        <v>0</v>
      </c>
      <c r="H87" s="36">
        <v>0</v>
      </c>
      <c r="I87" s="17">
        <v>0</v>
      </c>
      <c r="J87" s="36">
        <v>1</v>
      </c>
      <c r="K87" s="36">
        <v>0</v>
      </c>
      <c r="L87" s="36">
        <v>1</v>
      </c>
      <c r="M87" s="36">
        <v>1</v>
      </c>
      <c r="N87" s="36">
        <v>5</v>
      </c>
      <c r="O87" s="36">
        <v>2</v>
      </c>
      <c r="P87" s="36">
        <v>3</v>
      </c>
      <c r="Q87" s="36">
        <v>8</v>
      </c>
      <c r="R87" s="36">
        <v>15</v>
      </c>
      <c r="S87" s="36">
        <v>20</v>
      </c>
      <c r="T87" s="36">
        <v>18</v>
      </c>
      <c r="U87" s="36">
        <v>25</v>
      </c>
      <c r="V87" s="36">
        <v>27</v>
      </c>
      <c r="W87" s="36">
        <v>27</v>
      </c>
      <c r="X87" s="36">
        <v>35</v>
      </c>
      <c r="Y87" s="36">
        <v>26</v>
      </c>
    </row>
    <row r="88" spans="1:25" ht="16.2" customHeight="1" x14ac:dyDescent="0.3">
      <c r="A88" s="8" t="s">
        <v>96</v>
      </c>
      <c r="B88" s="8" t="s">
        <v>103</v>
      </c>
      <c r="C88" s="11" t="s">
        <v>2748</v>
      </c>
      <c r="D88" s="74" t="s">
        <v>2751</v>
      </c>
      <c r="E88" s="12" t="s">
        <v>50</v>
      </c>
      <c r="F88" s="40">
        <v>0</v>
      </c>
      <c r="G88" s="72">
        <v>0</v>
      </c>
      <c r="H88" s="36">
        <v>0</v>
      </c>
      <c r="I88" s="17">
        <v>0</v>
      </c>
      <c r="J88" s="36">
        <v>1</v>
      </c>
      <c r="K88" s="36">
        <v>0</v>
      </c>
      <c r="L88" s="36">
        <v>1</v>
      </c>
      <c r="M88" s="36">
        <v>1</v>
      </c>
      <c r="N88" s="36">
        <v>4</v>
      </c>
      <c r="O88" s="36">
        <v>2</v>
      </c>
      <c r="P88" s="36">
        <v>3</v>
      </c>
      <c r="Q88" s="36">
        <v>4</v>
      </c>
      <c r="R88" s="36">
        <v>13</v>
      </c>
      <c r="S88" s="36">
        <v>17</v>
      </c>
      <c r="T88" s="36">
        <v>13</v>
      </c>
      <c r="U88" s="36">
        <v>23</v>
      </c>
      <c r="V88" s="36">
        <v>21</v>
      </c>
      <c r="W88" s="36">
        <v>23</v>
      </c>
      <c r="X88" s="36">
        <v>29</v>
      </c>
      <c r="Y88" s="36">
        <v>24</v>
      </c>
    </row>
    <row r="89" spans="1:25" ht="16.2" customHeight="1" x14ac:dyDescent="0.3">
      <c r="A89" s="8" t="s">
        <v>96</v>
      </c>
      <c r="B89" s="8" t="s">
        <v>103</v>
      </c>
      <c r="C89" s="11" t="s">
        <v>2748</v>
      </c>
      <c r="D89" s="74" t="s">
        <v>2713</v>
      </c>
      <c r="E89" s="12" t="s">
        <v>50</v>
      </c>
      <c r="F89" s="40">
        <v>15</v>
      </c>
      <c r="G89" s="72">
        <v>2</v>
      </c>
      <c r="H89" s="36">
        <v>1</v>
      </c>
      <c r="I89" s="17">
        <v>1</v>
      </c>
      <c r="J89" s="36">
        <v>7</v>
      </c>
      <c r="K89" s="36">
        <v>13</v>
      </c>
      <c r="L89" s="36">
        <v>22</v>
      </c>
      <c r="M89" s="36">
        <v>34</v>
      </c>
      <c r="N89" s="36">
        <v>36</v>
      </c>
      <c r="O89" s="36">
        <v>64</v>
      </c>
      <c r="P89" s="36">
        <v>94</v>
      </c>
      <c r="Q89" s="36">
        <v>152</v>
      </c>
      <c r="R89" s="36">
        <v>205</v>
      </c>
      <c r="S89" s="36">
        <v>282</v>
      </c>
      <c r="T89" s="36">
        <v>397</v>
      </c>
      <c r="U89" s="36">
        <v>525</v>
      </c>
      <c r="V89" s="36">
        <v>676</v>
      </c>
      <c r="W89" s="36">
        <v>801</v>
      </c>
      <c r="X89" s="36">
        <v>835</v>
      </c>
      <c r="Y89" s="36">
        <v>811</v>
      </c>
    </row>
    <row r="90" spans="1:25" ht="16.2" customHeight="1" x14ac:dyDescent="0.3">
      <c r="A90" s="8" t="s">
        <v>96</v>
      </c>
      <c r="B90" s="8" t="s">
        <v>103</v>
      </c>
      <c r="C90" s="11" t="s">
        <v>2750</v>
      </c>
      <c r="D90" s="74" t="s">
        <v>2714</v>
      </c>
      <c r="E90" s="12" t="s">
        <v>50</v>
      </c>
      <c r="F90" s="40">
        <v>0</v>
      </c>
      <c r="G90" s="64">
        <v>0</v>
      </c>
      <c r="H90" s="36">
        <v>0</v>
      </c>
      <c r="I90" s="17">
        <v>0</v>
      </c>
      <c r="J90" s="36">
        <v>1</v>
      </c>
      <c r="K90" s="36">
        <v>0</v>
      </c>
      <c r="L90" s="36">
        <v>0</v>
      </c>
      <c r="M90" s="36">
        <v>0</v>
      </c>
      <c r="N90" s="36">
        <v>3</v>
      </c>
      <c r="O90" s="36">
        <v>1</v>
      </c>
      <c r="P90" s="36">
        <v>2</v>
      </c>
      <c r="Q90" s="36">
        <v>3</v>
      </c>
      <c r="R90" s="36">
        <v>8</v>
      </c>
      <c r="S90" s="36">
        <v>6</v>
      </c>
      <c r="T90" s="36">
        <v>4</v>
      </c>
      <c r="U90" s="36">
        <v>8</v>
      </c>
      <c r="V90" s="36">
        <v>8</v>
      </c>
      <c r="W90" s="36">
        <v>12</v>
      </c>
      <c r="X90" s="36">
        <v>18</v>
      </c>
      <c r="Y90" s="36">
        <v>15</v>
      </c>
    </row>
    <row r="91" spans="1:25" ht="16.2" customHeight="1" x14ac:dyDescent="0.3">
      <c r="A91" s="8" t="s">
        <v>96</v>
      </c>
      <c r="B91" s="8" t="s">
        <v>103</v>
      </c>
      <c r="C91" s="11" t="s">
        <v>2750</v>
      </c>
      <c r="D91" s="74" t="s">
        <v>2751</v>
      </c>
      <c r="E91" s="12" t="s">
        <v>50</v>
      </c>
      <c r="F91" s="40">
        <v>0</v>
      </c>
      <c r="G91" s="64">
        <v>0</v>
      </c>
      <c r="H91" s="36">
        <v>0</v>
      </c>
      <c r="I91" s="17">
        <v>0</v>
      </c>
      <c r="J91" s="36">
        <v>1</v>
      </c>
      <c r="K91" s="36">
        <v>0</v>
      </c>
      <c r="L91" s="36">
        <v>0</v>
      </c>
      <c r="M91" s="36">
        <v>0</v>
      </c>
      <c r="N91" s="36">
        <v>2</v>
      </c>
      <c r="O91" s="36">
        <v>1</v>
      </c>
      <c r="P91" s="36">
        <v>2</v>
      </c>
      <c r="Q91" s="36">
        <v>2</v>
      </c>
      <c r="R91" s="36">
        <v>6</v>
      </c>
      <c r="S91" s="36">
        <v>6</v>
      </c>
      <c r="T91" s="36">
        <v>2</v>
      </c>
      <c r="U91" s="36">
        <v>7</v>
      </c>
      <c r="V91" s="36">
        <v>5</v>
      </c>
      <c r="W91" s="36">
        <v>11</v>
      </c>
      <c r="X91" s="36">
        <v>15</v>
      </c>
      <c r="Y91" s="36">
        <v>14</v>
      </c>
    </row>
    <row r="92" spans="1:25" ht="16.2" customHeight="1" x14ac:dyDescent="0.3">
      <c r="A92" s="8" t="s">
        <v>96</v>
      </c>
      <c r="B92" s="8" t="s">
        <v>103</v>
      </c>
      <c r="C92" s="11" t="s">
        <v>2750</v>
      </c>
      <c r="D92" s="74" t="s">
        <v>2713</v>
      </c>
      <c r="E92" s="12" t="s">
        <v>50</v>
      </c>
      <c r="F92" s="40">
        <v>9</v>
      </c>
      <c r="G92" s="64">
        <v>0</v>
      </c>
      <c r="H92" s="36">
        <v>1</v>
      </c>
      <c r="I92" s="17">
        <v>0</v>
      </c>
      <c r="J92" s="36">
        <v>4</v>
      </c>
      <c r="K92" s="36">
        <v>5</v>
      </c>
      <c r="L92" s="36">
        <v>9</v>
      </c>
      <c r="M92" s="36">
        <v>11</v>
      </c>
      <c r="N92" s="36">
        <v>16</v>
      </c>
      <c r="O92" s="36">
        <v>23</v>
      </c>
      <c r="P92" s="36">
        <v>36</v>
      </c>
      <c r="Q92" s="36">
        <v>64</v>
      </c>
      <c r="R92" s="36">
        <v>88</v>
      </c>
      <c r="S92" s="36">
        <v>107</v>
      </c>
      <c r="T92" s="36">
        <v>146</v>
      </c>
      <c r="U92" s="36">
        <v>237</v>
      </c>
      <c r="V92" s="36">
        <v>308</v>
      </c>
      <c r="W92" s="36">
        <v>380</v>
      </c>
      <c r="X92" s="36">
        <v>456</v>
      </c>
      <c r="Y92" s="36">
        <v>548</v>
      </c>
    </row>
    <row r="93" spans="1:25" ht="16.2" customHeight="1" x14ac:dyDescent="0.3">
      <c r="A93" s="8" t="s">
        <v>96</v>
      </c>
      <c r="B93" s="8" t="s">
        <v>103</v>
      </c>
      <c r="C93" s="11" t="s">
        <v>2749</v>
      </c>
      <c r="D93" s="74" t="s">
        <v>2714</v>
      </c>
      <c r="E93" s="12" t="s">
        <v>50</v>
      </c>
      <c r="F93" s="40">
        <v>0</v>
      </c>
      <c r="G93" s="64">
        <v>0</v>
      </c>
      <c r="H93" s="36">
        <v>0</v>
      </c>
      <c r="I93" s="17">
        <v>0</v>
      </c>
      <c r="J93" s="36">
        <v>0</v>
      </c>
      <c r="K93" s="36">
        <v>0</v>
      </c>
      <c r="L93" s="36">
        <v>1</v>
      </c>
      <c r="M93" s="36">
        <v>1</v>
      </c>
      <c r="N93" s="36">
        <v>2</v>
      </c>
      <c r="O93" s="36">
        <v>1</v>
      </c>
      <c r="P93" s="36">
        <v>1</v>
      </c>
      <c r="Q93" s="36">
        <v>5</v>
      </c>
      <c r="R93" s="36">
        <v>7</v>
      </c>
      <c r="S93" s="36">
        <v>14</v>
      </c>
      <c r="T93" s="36">
        <v>14</v>
      </c>
      <c r="U93" s="36">
        <v>17</v>
      </c>
      <c r="V93" s="36">
        <v>19</v>
      </c>
      <c r="W93" s="36">
        <v>15</v>
      </c>
      <c r="X93" s="36">
        <v>17</v>
      </c>
      <c r="Y93" s="36">
        <v>11</v>
      </c>
    </row>
    <row r="94" spans="1:25" ht="16.2" customHeight="1" x14ac:dyDescent="0.3">
      <c r="A94" s="8" t="s">
        <v>96</v>
      </c>
      <c r="B94" s="8" t="s">
        <v>103</v>
      </c>
      <c r="C94" s="11" t="s">
        <v>2749</v>
      </c>
      <c r="D94" s="74" t="s">
        <v>2751</v>
      </c>
      <c r="E94" s="12" t="s">
        <v>50</v>
      </c>
      <c r="F94" s="40">
        <v>0</v>
      </c>
      <c r="G94" s="64">
        <v>0</v>
      </c>
      <c r="H94" s="36">
        <v>0</v>
      </c>
      <c r="I94" s="17">
        <v>0</v>
      </c>
      <c r="J94" s="36">
        <v>0</v>
      </c>
      <c r="K94" s="36">
        <v>0</v>
      </c>
      <c r="L94" s="36">
        <v>1</v>
      </c>
      <c r="M94" s="36">
        <v>1</v>
      </c>
      <c r="N94" s="36">
        <v>2</v>
      </c>
      <c r="O94" s="36">
        <v>1</v>
      </c>
      <c r="P94" s="36">
        <v>1</v>
      </c>
      <c r="Q94" s="36">
        <v>2</v>
      </c>
      <c r="R94" s="36">
        <v>7</v>
      </c>
      <c r="S94" s="36">
        <v>11</v>
      </c>
      <c r="T94" s="36">
        <v>11</v>
      </c>
      <c r="U94" s="36">
        <v>16</v>
      </c>
      <c r="V94" s="36">
        <v>16</v>
      </c>
      <c r="W94" s="36">
        <v>12</v>
      </c>
      <c r="X94" s="36">
        <v>14</v>
      </c>
      <c r="Y94" s="36">
        <v>10</v>
      </c>
    </row>
    <row r="95" spans="1:25" ht="16.2" customHeight="1" x14ac:dyDescent="0.3">
      <c r="A95" s="8" t="s">
        <v>96</v>
      </c>
      <c r="B95" s="8" t="s">
        <v>103</v>
      </c>
      <c r="C95" s="11" t="s">
        <v>2749</v>
      </c>
      <c r="D95" s="74" t="s">
        <v>2713</v>
      </c>
      <c r="E95" s="12" t="s">
        <v>50</v>
      </c>
      <c r="F95" s="40">
        <v>6</v>
      </c>
      <c r="G95" s="64">
        <v>2</v>
      </c>
      <c r="H95" s="36">
        <v>0</v>
      </c>
      <c r="I95" s="17">
        <v>1</v>
      </c>
      <c r="J95" s="36">
        <v>3</v>
      </c>
      <c r="K95" s="36">
        <v>8</v>
      </c>
      <c r="L95" s="36">
        <v>13</v>
      </c>
      <c r="M95" s="36">
        <v>23</v>
      </c>
      <c r="N95" s="36">
        <v>20</v>
      </c>
      <c r="O95" s="36">
        <v>41</v>
      </c>
      <c r="P95" s="36">
        <v>58</v>
      </c>
      <c r="Q95" s="36">
        <v>88</v>
      </c>
      <c r="R95" s="36">
        <v>117</v>
      </c>
      <c r="S95" s="36">
        <v>175</v>
      </c>
      <c r="T95" s="36">
        <v>251</v>
      </c>
      <c r="U95" s="36">
        <v>288</v>
      </c>
      <c r="V95" s="36">
        <v>368</v>
      </c>
      <c r="W95" s="36">
        <v>421</v>
      </c>
      <c r="X95" s="36">
        <v>379</v>
      </c>
      <c r="Y95" s="36">
        <v>263</v>
      </c>
    </row>
    <row r="96" spans="1:25" ht="16.2" customHeight="1" x14ac:dyDescent="0.3">
      <c r="A96" s="8" t="s">
        <v>100</v>
      </c>
      <c r="B96" s="8" t="s">
        <v>92</v>
      </c>
      <c r="C96" s="11" t="s">
        <v>2748</v>
      </c>
      <c r="D96" s="45" t="s">
        <v>2714</v>
      </c>
      <c r="E96" s="12" t="s">
        <v>2738</v>
      </c>
      <c r="F96" s="54">
        <v>23.7200543587943</v>
      </c>
      <c r="G96" s="122">
        <v>0</v>
      </c>
      <c r="H96" s="50">
        <v>0</v>
      </c>
      <c r="I96" s="48">
        <v>0</v>
      </c>
      <c r="J96" s="50">
        <v>0</v>
      </c>
      <c r="K96" s="50">
        <v>3.49247417714232</v>
      </c>
      <c r="L96" s="50">
        <v>0</v>
      </c>
      <c r="M96" s="50">
        <v>0</v>
      </c>
      <c r="N96" s="50">
        <v>6.6238971267654998</v>
      </c>
      <c r="O96" s="50">
        <v>0</v>
      </c>
      <c r="P96" s="50">
        <v>48.038905617886201</v>
      </c>
      <c r="Q96" s="50">
        <v>51.289933394616497</v>
      </c>
      <c r="R96" s="50">
        <v>67.881665313623301</v>
      </c>
      <c r="S96" s="50">
        <v>132.539079079716</v>
      </c>
      <c r="T96" s="50">
        <v>218.452828290128</v>
      </c>
      <c r="U96" s="50">
        <v>496.78326939528102</v>
      </c>
      <c r="V96" s="50">
        <v>733.06208181524198</v>
      </c>
      <c r="W96" s="50">
        <v>1653.08659649212</v>
      </c>
      <c r="X96" s="50">
        <v>3192.9241322442599</v>
      </c>
      <c r="Y96" s="50">
        <v>4899.9415923017395</v>
      </c>
    </row>
    <row r="97" spans="1:25" ht="16.2" customHeight="1" x14ac:dyDescent="0.3">
      <c r="A97" s="8" t="s">
        <v>100</v>
      </c>
      <c r="B97" s="8" t="s">
        <v>92</v>
      </c>
      <c r="C97" s="11" t="s">
        <v>2748</v>
      </c>
      <c r="D97" s="45" t="s">
        <v>2751</v>
      </c>
      <c r="E97" s="12" t="s">
        <v>2738</v>
      </c>
      <c r="F97" s="54">
        <v>0</v>
      </c>
      <c r="G97" s="122">
        <v>0</v>
      </c>
      <c r="H97" s="50">
        <v>0</v>
      </c>
      <c r="I97" s="48">
        <v>0</v>
      </c>
      <c r="J97" s="50">
        <v>0</v>
      </c>
      <c r="K97" s="50">
        <v>3.49247417714232</v>
      </c>
      <c r="L97" s="50">
        <v>0</v>
      </c>
      <c r="M97" s="50">
        <v>0</v>
      </c>
      <c r="N97" s="50">
        <v>6.6238971267654998</v>
      </c>
      <c r="O97" s="50">
        <v>0</v>
      </c>
      <c r="P97" s="50">
        <v>37.7448544140534</v>
      </c>
      <c r="Q97" s="50">
        <v>42.238768677919502</v>
      </c>
      <c r="R97" s="50">
        <v>56.076158302558397</v>
      </c>
      <c r="S97" s="50">
        <v>109.344740240766</v>
      </c>
      <c r="T97" s="50">
        <v>148.235847768301</v>
      </c>
      <c r="U97" s="50">
        <v>406.45903859613901</v>
      </c>
      <c r="V97" s="50">
        <v>639.230135342891</v>
      </c>
      <c r="W97" s="50">
        <v>1439.2544994334401</v>
      </c>
      <c r="X97" s="50">
        <v>2640.0368366175499</v>
      </c>
      <c r="Y97" s="50">
        <v>4154.29830651669</v>
      </c>
    </row>
    <row r="98" spans="1:25" ht="16.2" customHeight="1" x14ac:dyDescent="0.3">
      <c r="A98" s="8" t="s">
        <v>100</v>
      </c>
      <c r="B98" s="8" t="s">
        <v>92</v>
      </c>
      <c r="C98" s="11" t="s">
        <v>2748</v>
      </c>
      <c r="D98" s="45" t="s">
        <v>2713</v>
      </c>
      <c r="E98" s="12" t="s">
        <v>2738</v>
      </c>
      <c r="F98" s="54">
        <v>213.48048922914899</v>
      </c>
      <c r="G98" s="122">
        <v>22.1668053467539</v>
      </c>
      <c r="H98" s="50">
        <v>3.9950709361399701</v>
      </c>
      <c r="I98" s="48">
        <v>3.9283488017370498</v>
      </c>
      <c r="J98" s="50">
        <v>58.719652124153797</v>
      </c>
      <c r="K98" s="50">
        <v>55.879586834276999</v>
      </c>
      <c r="L98" s="50">
        <v>85.159424619704296</v>
      </c>
      <c r="M98" s="50">
        <v>103.239206266972</v>
      </c>
      <c r="N98" s="50">
        <v>195.404965239582</v>
      </c>
      <c r="O98" s="50">
        <v>252.55967978443201</v>
      </c>
      <c r="P98" s="50">
        <v>432.35015056097598</v>
      </c>
      <c r="Q98" s="50">
        <v>609.44509092426699</v>
      </c>
      <c r="R98" s="50">
        <v>734.892811438791</v>
      </c>
      <c r="S98" s="50">
        <v>1163.0304189245101</v>
      </c>
      <c r="T98" s="50">
        <v>1665.7028157122199</v>
      </c>
      <c r="U98" s="50">
        <v>2775.4172736463602</v>
      </c>
      <c r="V98" s="50">
        <v>4574.3073905271103</v>
      </c>
      <c r="W98" s="50">
        <v>8438.1435223926201</v>
      </c>
      <c r="X98" s="50">
        <v>14209.203497606501</v>
      </c>
      <c r="Y98" s="50">
        <v>26470.3366453692</v>
      </c>
    </row>
    <row r="99" spans="1:25" ht="16.2" customHeight="1" x14ac:dyDescent="0.3">
      <c r="A99" s="8" t="s">
        <v>100</v>
      </c>
      <c r="B99" s="8" t="s">
        <v>92</v>
      </c>
      <c r="C99" s="11" t="s">
        <v>2750</v>
      </c>
      <c r="D99" s="45" t="s">
        <v>2714</v>
      </c>
      <c r="E99" s="12" t="s">
        <v>2738</v>
      </c>
      <c r="F99" s="54">
        <v>48.661638563743402</v>
      </c>
      <c r="G99" s="71">
        <v>0</v>
      </c>
      <c r="H99" s="50">
        <v>0</v>
      </c>
      <c r="I99" s="48">
        <v>0</v>
      </c>
      <c r="J99" s="50">
        <v>0</v>
      </c>
      <c r="K99" s="50">
        <v>7.0765458147520803</v>
      </c>
      <c r="L99" s="50">
        <v>0</v>
      </c>
      <c r="M99" s="50">
        <v>0</v>
      </c>
      <c r="N99" s="50">
        <v>0</v>
      </c>
      <c r="O99" s="50">
        <v>0</v>
      </c>
      <c r="P99" s="50">
        <v>53.302167638096599</v>
      </c>
      <c r="Q99" s="50">
        <v>40.720832437879203</v>
      </c>
      <c r="R99" s="50">
        <v>62.8834250402059</v>
      </c>
      <c r="S99" s="50">
        <v>77.061686123903598</v>
      </c>
      <c r="T99" s="50">
        <v>157.886135770317</v>
      </c>
      <c r="U99" s="50">
        <v>375.34107605645198</v>
      </c>
      <c r="V99" s="50">
        <v>631.74360770996896</v>
      </c>
      <c r="W99" s="50">
        <v>1207.8626831812401</v>
      </c>
      <c r="X99" s="50">
        <v>2619.61676207657</v>
      </c>
      <c r="Y99" s="50">
        <v>4550.1755129270996</v>
      </c>
    </row>
    <row r="100" spans="1:25" ht="16.2" customHeight="1" x14ac:dyDescent="0.3">
      <c r="A100" s="8" t="s">
        <v>100</v>
      </c>
      <c r="B100" s="8" t="s">
        <v>92</v>
      </c>
      <c r="C100" s="11" t="s">
        <v>2750</v>
      </c>
      <c r="D100" s="45" t="s">
        <v>2751</v>
      </c>
      <c r="E100" s="12" t="s">
        <v>2738</v>
      </c>
      <c r="F100" s="54">
        <v>0</v>
      </c>
      <c r="G100" s="71">
        <v>0</v>
      </c>
      <c r="H100" s="50">
        <v>0</v>
      </c>
      <c r="I100" s="48">
        <v>0</v>
      </c>
      <c r="J100" s="50">
        <v>0</v>
      </c>
      <c r="K100" s="50">
        <v>7.0765458147520803</v>
      </c>
      <c r="L100" s="50">
        <v>0</v>
      </c>
      <c r="M100" s="50">
        <v>0</v>
      </c>
      <c r="N100" s="50">
        <v>0</v>
      </c>
      <c r="O100" s="50">
        <v>0</v>
      </c>
      <c r="P100" s="50">
        <v>46.639396683334503</v>
      </c>
      <c r="Q100" s="50">
        <v>40.720832437879203</v>
      </c>
      <c r="R100" s="50">
        <v>51.450075032895697</v>
      </c>
      <c r="S100" s="50">
        <v>57.796264592927699</v>
      </c>
      <c r="T100" s="50">
        <v>97.739036429244095</v>
      </c>
      <c r="U100" s="50">
        <v>312.78423004704302</v>
      </c>
      <c r="V100" s="50">
        <v>556.79097628675197</v>
      </c>
      <c r="W100" s="50">
        <v>994.71044497278501</v>
      </c>
      <c r="X100" s="50">
        <v>2127.03925125876</v>
      </c>
      <c r="Y100" s="50">
        <v>3850.1485109383202</v>
      </c>
    </row>
    <row r="101" spans="1:25" ht="16.2" customHeight="1" x14ac:dyDescent="0.3">
      <c r="A101" s="8" t="s">
        <v>100</v>
      </c>
      <c r="B101" s="8" t="s">
        <v>92</v>
      </c>
      <c r="C101" s="11" t="s">
        <v>2750</v>
      </c>
      <c r="D101" s="45" t="s">
        <v>2713</v>
      </c>
      <c r="E101" s="12" t="s">
        <v>2738</v>
      </c>
      <c r="F101" s="54">
        <v>97.323277127486705</v>
      </c>
      <c r="G101" s="71">
        <v>22.844531165074301</v>
      </c>
      <c r="H101" s="50">
        <v>8.2139652771192306</v>
      </c>
      <c r="I101" s="48">
        <v>0</v>
      </c>
      <c r="J101" s="50">
        <v>25.747475396602201</v>
      </c>
      <c r="K101" s="50">
        <v>35.382729073760402</v>
      </c>
      <c r="L101" s="50">
        <v>25.340889478481699</v>
      </c>
      <c r="M101" s="50">
        <v>68.358753923493595</v>
      </c>
      <c r="N101" s="50">
        <v>116.803087112401</v>
      </c>
      <c r="O101" s="50">
        <v>177.502935829336</v>
      </c>
      <c r="P101" s="50">
        <v>313.15023487381802</v>
      </c>
      <c r="Q101" s="50">
        <v>471.19820392403102</v>
      </c>
      <c r="R101" s="50">
        <v>611.68422539109395</v>
      </c>
      <c r="S101" s="50">
        <v>924.74023348684398</v>
      </c>
      <c r="T101" s="50">
        <v>1308.1994106683401</v>
      </c>
      <c r="U101" s="50">
        <v>2236.40724483636</v>
      </c>
      <c r="V101" s="50">
        <v>3929.6593903315002</v>
      </c>
      <c r="W101" s="50">
        <v>7232.96594987353</v>
      </c>
      <c r="X101" s="50">
        <v>13254.8130183704</v>
      </c>
      <c r="Y101" s="50">
        <v>25434.3144055925</v>
      </c>
    </row>
    <row r="102" spans="1:25" ht="16.2" customHeight="1" x14ac:dyDescent="0.3">
      <c r="A102" s="8" t="s">
        <v>100</v>
      </c>
      <c r="B102" s="8" t="s">
        <v>92</v>
      </c>
      <c r="C102" s="11" t="s">
        <v>2749</v>
      </c>
      <c r="D102" s="45" t="s">
        <v>2714</v>
      </c>
      <c r="E102" s="12" t="s">
        <v>2738</v>
      </c>
      <c r="F102" s="54">
        <v>0</v>
      </c>
      <c r="G102" s="71">
        <v>0</v>
      </c>
      <c r="H102" s="50">
        <v>0</v>
      </c>
      <c r="I102" s="48">
        <v>0</v>
      </c>
      <c r="J102" s="50">
        <v>0</v>
      </c>
      <c r="K102" s="50">
        <v>0</v>
      </c>
      <c r="L102" s="50">
        <v>0</v>
      </c>
      <c r="M102" s="50">
        <v>0</v>
      </c>
      <c r="N102" s="50">
        <v>13.5289126675303</v>
      </c>
      <c r="O102" s="50">
        <v>0</v>
      </c>
      <c r="P102" s="50">
        <v>42.4500025499758</v>
      </c>
      <c r="Q102" s="50">
        <v>62.677505582964599</v>
      </c>
      <c r="R102" s="50">
        <v>73.216240035522603</v>
      </c>
      <c r="S102" s="50">
        <v>191.677926137447</v>
      </c>
      <c r="T102" s="50">
        <v>283.76613612586698</v>
      </c>
      <c r="U102" s="50">
        <v>631.033209407551</v>
      </c>
      <c r="V102" s="50">
        <v>855.750320208885</v>
      </c>
      <c r="W102" s="50">
        <v>2264.8071686851799</v>
      </c>
      <c r="X102" s="50">
        <v>4117.83454074781</v>
      </c>
      <c r="Y102" s="50">
        <v>5659.6565484281</v>
      </c>
    </row>
    <row r="103" spans="1:25" ht="16.2" customHeight="1" x14ac:dyDescent="0.3">
      <c r="A103" s="8" t="s">
        <v>100</v>
      </c>
      <c r="B103" s="8" t="s">
        <v>92</v>
      </c>
      <c r="C103" s="11" t="s">
        <v>2749</v>
      </c>
      <c r="D103" s="45" t="s">
        <v>2751</v>
      </c>
      <c r="E103" s="12" t="s">
        <v>2738</v>
      </c>
      <c r="F103" s="54">
        <v>0</v>
      </c>
      <c r="G103" s="71">
        <v>0</v>
      </c>
      <c r="H103" s="50">
        <v>0</v>
      </c>
      <c r="I103" s="48">
        <v>0</v>
      </c>
      <c r="J103" s="50">
        <v>0</v>
      </c>
      <c r="K103" s="50">
        <v>0</v>
      </c>
      <c r="L103" s="50">
        <v>0</v>
      </c>
      <c r="M103" s="50">
        <v>0</v>
      </c>
      <c r="N103" s="50">
        <v>13.5289126675303</v>
      </c>
      <c r="O103" s="50">
        <v>0</v>
      </c>
      <c r="P103" s="50">
        <v>28.300001699983898</v>
      </c>
      <c r="Q103" s="50">
        <v>43.874253908075197</v>
      </c>
      <c r="R103" s="50">
        <v>61.013533362935497</v>
      </c>
      <c r="S103" s="50">
        <v>164.295365260669</v>
      </c>
      <c r="T103" s="50">
        <v>202.69009723276201</v>
      </c>
      <c r="U103" s="50">
        <v>510.01314184993799</v>
      </c>
      <c r="V103" s="50">
        <v>739.05709472585499</v>
      </c>
      <c r="W103" s="50">
        <v>2050.0409716546901</v>
      </c>
      <c r="X103" s="50">
        <v>3467.6501395771002</v>
      </c>
      <c r="Y103" s="50">
        <v>4814.93169045375</v>
      </c>
    </row>
    <row r="104" spans="1:25" ht="16.2" customHeight="1" x14ac:dyDescent="0.3">
      <c r="A104" s="8" t="s">
        <v>100</v>
      </c>
      <c r="B104" s="8" t="s">
        <v>92</v>
      </c>
      <c r="C104" s="11" t="s">
        <v>2749</v>
      </c>
      <c r="D104" s="45" t="s">
        <v>2713</v>
      </c>
      <c r="E104" s="12" t="s">
        <v>2738</v>
      </c>
      <c r="F104" s="54">
        <v>323.94882847244099</v>
      </c>
      <c r="G104" s="71">
        <v>21.5281329479368</v>
      </c>
      <c r="H104" s="50">
        <v>0</v>
      </c>
      <c r="I104" s="48">
        <v>7.7064804271755802</v>
      </c>
      <c r="J104" s="50">
        <v>90.234381551930099</v>
      </c>
      <c r="K104" s="50">
        <v>75.852610166172099</v>
      </c>
      <c r="L104" s="50">
        <v>144.46805617794101</v>
      </c>
      <c r="M104" s="50">
        <v>138.599912606814</v>
      </c>
      <c r="N104" s="50">
        <v>277.34270968437198</v>
      </c>
      <c r="O104" s="50">
        <v>330.106909877372</v>
      </c>
      <c r="P104" s="50">
        <v>558.92503357468104</v>
      </c>
      <c r="Q104" s="50">
        <v>758.39781755387105</v>
      </c>
      <c r="R104" s="50">
        <v>866.39217375368401</v>
      </c>
      <c r="S104" s="50">
        <v>1417.04752537327</v>
      </c>
      <c r="T104" s="50">
        <v>2051.2237839955501</v>
      </c>
      <c r="U104" s="50">
        <v>3371.2733105334901</v>
      </c>
      <c r="V104" s="50">
        <v>5354.9224582768102</v>
      </c>
      <c r="W104" s="50">
        <v>10094.011260433101</v>
      </c>
      <c r="X104" s="50">
        <v>15748.9110505793</v>
      </c>
      <c r="Y104" s="50">
        <v>28720.6451711277</v>
      </c>
    </row>
    <row r="105" spans="1:25" ht="16.2" customHeight="1" x14ac:dyDescent="0.3">
      <c r="A105" s="8" t="s">
        <v>100</v>
      </c>
      <c r="B105" s="8" t="s">
        <v>103</v>
      </c>
      <c r="C105" s="11" t="s">
        <v>2748</v>
      </c>
      <c r="D105" s="45" t="s">
        <v>2714</v>
      </c>
      <c r="E105" s="12" t="s">
        <v>2738</v>
      </c>
      <c r="F105" s="54">
        <v>0</v>
      </c>
      <c r="G105" s="122">
        <v>0</v>
      </c>
      <c r="H105" s="50">
        <v>0</v>
      </c>
      <c r="I105" s="48">
        <v>0</v>
      </c>
      <c r="J105" s="50">
        <v>0</v>
      </c>
      <c r="K105" s="50">
        <v>0</v>
      </c>
      <c r="L105" s="50">
        <v>6.4035557374943499</v>
      </c>
      <c r="M105" s="50">
        <v>0</v>
      </c>
      <c r="N105" s="50">
        <v>9.8457599374567994</v>
      </c>
      <c r="O105" s="50">
        <v>14.038615726545499</v>
      </c>
      <c r="P105" s="50">
        <v>21.322876599272799</v>
      </c>
      <c r="Q105" s="50">
        <v>45.767247604458802</v>
      </c>
      <c r="R105" s="50">
        <v>61.671510877904197</v>
      </c>
      <c r="S105" s="50">
        <v>87.267202832071604</v>
      </c>
      <c r="T105" s="50">
        <v>114.451030414418</v>
      </c>
      <c r="U105" s="50">
        <v>132.461794341417</v>
      </c>
      <c r="V105" s="50">
        <v>237.18999773873401</v>
      </c>
      <c r="W105" s="50">
        <v>423.74136093225201</v>
      </c>
      <c r="X105" s="50">
        <v>446.56166577678499</v>
      </c>
      <c r="Y105" s="50">
        <v>1239.9425372298399</v>
      </c>
    </row>
    <row r="106" spans="1:25" ht="16.2" customHeight="1" x14ac:dyDescent="0.3">
      <c r="A106" s="8" t="s">
        <v>100</v>
      </c>
      <c r="B106" s="8" t="s">
        <v>103</v>
      </c>
      <c r="C106" s="11" t="s">
        <v>2748</v>
      </c>
      <c r="D106" s="45" t="s">
        <v>2751</v>
      </c>
      <c r="E106" s="12" t="s">
        <v>2738</v>
      </c>
      <c r="F106" s="54">
        <v>0</v>
      </c>
      <c r="G106" s="122">
        <v>0</v>
      </c>
      <c r="H106" s="50">
        <v>0</v>
      </c>
      <c r="I106" s="48">
        <v>0</v>
      </c>
      <c r="J106" s="50">
        <v>0</v>
      </c>
      <c r="K106" s="50">
        <v>0</v>
      </c>
      <c r="L106" s="50">
        <v>6.4035557374943499</v>
      </c>
      <c r="M106" s="50">
        <v>0</v>
      </c>
      <c r="N106" s="50">
        <v>9.8457599374567994</v>
      </c>
      <c r="O106" s="50">
        <v>7.0193078632727701</v>
      </c>
      <c r="P106" s="50">
        <v>17.769063832727301</v>
      </c>
      <c r="Q106" s="50">
        <v>39.664947923864297</v>
      </c>
      <c r="R106" s="50">
        <v>46.987817811736598</v>
      </c>
      <c r="S106" s="50">
        <v>74.338728338431395</v>
      </c>
      <c r="T106" s="50">
        <v>87.745789984386903</v>
      </c>
      <c r="U106" s="50">
        <v>86.928052536554901</v>
      </c>
      <c r="V106" s="50">
        <v>170.99744023024999</v>
      </c>
      <c r="W106" s="50">
        <v>366.69925465290999</v>
      </c>
      <c r="X106" s="50">
        <v>338.30429225514001</v>
      </c>
      <c r="Y106" s="50">
        <v>852.46049434551401</v>
      </c>
    </row>
    <row r="107" spans="1:25" ht="16.2" customHeight="1" x14ac:dyDescent="0.3">
      <c r="A107" s="8" t="s">
        <v>100</v>
      </c>
      <c r="B107" s="8" t="s">
        <v>103</v>
      </c>
      <c r="C107" s="11" t="s">
        <v>2748</v>
      </c>
      <c r="D107" s="45" t="s">
        <v>2713</v>
      </c>
      <c r="E107" s="12" t="s">
        <v>2738</v>
      </c>
      <c r="F107" s="54">
        <v>253.92945863117899</v>
      </c>
      <c r="G107" s="122">
        <v>22.491433306805298</v>
      </c>
      <c r="H107" s="50">
        <v>4.0558059413835403</v>
      </c>
      <c r="I107" s="48">
        <v>11.590374547833401</v>
      </c>
      <c r="J107" s="50">
        <v>24.938732357766799</v>
      </c>
      <c r="K107" s="50">
        <v>42.929178566569703</v>
      </c>
      <c r="L107" s="50">
        <v>80.044446718679396</v>
      </c>
      <c r="M107" s="50">
        <v>113.29108486515101</v>
      </c>
      <c r="N107" s="50">
        <v>157.53215899930899</v>
      </c>
      <c r="O107" s="50">
        <v>249.185429146183</v>
      </c>
      <c r="P107" s="50">
        <v>358.93508942109202</v>
      </c>
      <c r="Q107" s="50">
        <v>521.74662269083001</v>
      </c>
      <c r="R107" s="50">
        <v>745.93160776131799</v>
      </c>
      <c r="S107" s="50">
        <v>1098.9203319594201</v>
      </c>
      <c r="T107" s="50">
        <v>1625.2046318847299</v>
      </c>
      <c r="U107" s="50">
        <v>2707.1879218527101</v>
      </c>
      <c r="V107" s="50">
        <v>4341.1285632647296</v>
      </c>
      <c r="W107" s="50">
        <v>8059.2347300384099</v>
      </c>
      <c r="X107" s="50">
        <v>13247.9960847113</v>
      </c>
      <c r="Y107" s="50">
        <v>26090.4575542112</v>
      </c>
    </row>
    <row r="108" spans="1:25" ht="16.2" customHeight="1" x14ac:dyDescent="0.3">
      <c r="A108" s="8" t="s">
        <v>100</v>
      </c>
      <c r="B108" s="8" t="s">
        <v>103</v>
      </c>
      <c r="C108" s="11" t="s">
        <v>2750</v>
      </c>
      <c r="D108" s="45" t="s">
        <v>2714</v>
      </c>
      <c r="E108" s="12" t="s">
        <v>2738</v>
      </c>
      <c r="F108" s="54">
        <v>0</v>
      </c>
      <c r="G108" s="71">
        <v>0</v>
      </c>
      <c r="H108" s="50">
        <v>0</v>
      </c>
      <c r="I108" s="48">
        <v>0</v>
      </c>
      <c r="J108" s="50">
        <v>0</v>
      </c>
      <c r="K108" s="50">
        <v>0</v>
      </c>
      <c r="L108" s="50">
        <v>6.4585789090099599</v>
      </c>
      <c r="M108" s="50">
        <v>0</v>
      </c>
      <c r="N108" s="50">
        <v>6.4386813150342004</v>
      </c>
      <c r="O108" s="50">
        <v>13.7824396226184</v>
      </c>
      <c r="P108" s="50">
        <v>13.8603767650949</v>
      </c>
      <c r="Q108" s="50">
        <v>52.844317089151801</v>
      </c>
      <c r="R108" s="50">
        <v>28.399605911144601</v>
      </c>
      <c r="S108" s="50">
        <v>87.657523481195398</v>
      </c>
      <c r="T108" s="50">
        <v>117.63378290329899</v>
      </c>
      <c r="U108" s="50">
        <v>70.872065814019507</v>
      </c>
      <c r="V108" s="50">
        <v>223.301914497338</v>
      </c>
      <c r="W108" s="50">
        <v>423.80145037087601</v>
      </c>
      <c r="X108" s="50">
        <v>396.17554051251398</v>
      </c>
      <c r="Y108" s="50">
        <v>990.02030041077603</v>
      </c>
    </row>
    <row r="109" spans="1:25" ht="16.2" customHeight="1" x14ac:dyDescent="0.3">
      <c r="A109" s="8" t="s">
        <v>100</v>
      </c>
      <c r="B109" s="8" t="s">
        <v>103</v>
      </c>
      <c r="C109" s="11" t="s">
        <v>2750</v>
      </c>
      <c r="D109" s="45" t="s">
        <v>2751</v>
      </c>
      <c r="E109" s="12" t="s">
        <v>2738</v>
      </c>
      <c r="F109" s="54">
        <v>0</v>
      </c>
      <c r="G109" s="71">
        <v>0</v>
      </c>
      <c r="H109" s="50">
        <v>0</v>
      </c>
      <c r="I109" s="48">
        <v>0</v>
      </c>
      <c r="J109" s="50">
        <v>0</v>
      </c>
      <c r="K109" s="50">
        <v>0</v>
      </c>
      <c r="L109" s="50">
        <v>6.4585789090099599</v>
      </c>
      <c r="M109" s="50">
        <v>0</v>
      </c>
      <c r="N109" s="50">
        <v>6.4386813150342004</v>
      </c>
      <c r="O109" s="50">
        <v>6.8912198113091803</v>
      </c>
      <c r="P109" s="50">
        <v>13.8603767650949</v>
      </c>
      <c r="Q109" s="50">
        <v>46.972726301468299</v>
      </c>
      <c r="R109" s="50">
        <v>22.719684728915599</v>
      </c>
      <c r="S109" s="50">
        <v>75.135020126738894</v>
      </c>
      <c r="T109" s="50">
        <v>88.225337177473904</v>
      </c>
      <c r="U109" s="50">
        <v>62.997391834684002</v>
      </c>
      <c r="V109" s="50">
        <v>162.401392361701</v>
      </c>
      <c r="W109" s="50">
        <v>353.16787530906402</v>
      </c>
      <c r="X109" s="50">
        <v>286.12677925903802</v>
      </c>
      <c r="Y109" s="50">
        <v>685.39866951515205</v>
      </c>
    </row>
    <row r="110" spans="1:25" ht="16.2" customHeight="1" x14ac:dyDescent="0.3">
      <c r="A110" s="8" t="s">
        <v>100</v>
      </c>
      <c r="B110" s="8" t="s">
        <v>103</v>
      </c>
      <c r="C110" s="11" t="s">
        <v>2750</v>
      </c>
      <c r="D110" s="45" t="s">
        <v>2713</v>
      </c>
      <c r="E110" s="12" t="s">
        <v>2738</v>
      </c>
      <c r="F110" s="54">
        <v>283.87770963777598</v>
      </c>
      <c r="G110" s="71">
        <v>11.5462884777008</v>
      </c>
      <c r="H110" s="50">
        <v>0</v>
      </c>
      <c r="I110" s="48">
        <v>7.88946548605142</v>
      </c>
      <c r="J110" s="50">
        <v>17.021189488747499</v>
      </c>
      <c r="K110" s="50">
        <v>28.929241464523798</v>
      </c>
      <c r="L110" s="50">
        <v>77.502946908119497</v>
      </c>
      <c r="M110" s="50">
        <v>66.995849795741293</v>
      </c>
      <c r="N110" s="50">
        <v>83.7028570954446</v>
      </c>
      <c r="O110" s="50">
        <v>199.84537452796599</v>
      </c>
      <c r="P110" s="50">
        <v>291.06791206699199</v>
      </c>
      <c r="Q110" s="50">
        <v>434.49771828858098</v>
      </c>
      <c r="R110" s="50">
        <v>607.75156649849396</v>
      </c>
      <c r="S110" s="50">
        <v>920.40399655255101</v>
      </c>
      <c r="T110" s="50">
        <v>1396.90117197667</v>
      </c>
      <c r="U110" s="50">
        <v>2220.6580621726098</v>
      </c>
      <c r="V110" s="50">
        <v>3552.5304579121998</v>
      </c>
      <c r="W110" s="50">
        <v>7176.37122628017</v>
      </c>
      <c r="X110" s="50">
        <v>12369.480764890701</v>
      </c>
      <c r="Y110" s="50">
        <v>24445.8858793738</v>
      </c>
    </row>
    <row r="111" spans="1:25" ht="16.2" customHeight="1" x14ac:dyDescent="0.3">
      <c r="A111" s="10" t="s">
        <v>100</v>
      </c>
      <c r="B111" s="10" t="s">
        <v>103</v>
      </c>
      <c r="C111" s="11" t="s">
        <v>2749</v>
      </c>
      <c r="D111" s="45" t="s">
        <v>2714</v>
      </c>
      <c r="E111" s="12" t="s">
        <v>2738</v>
      </c>
      <c r="F111" s="53">
        <v>0</v>
      </c>
      <c r="G111" s="70">
        <v>0</v>
      </c>
      <c r="H111" s="49">
        <v>0</v>
      </c>
      <c r="I111" s="48">
        <v>0</v>
      </c>
      <c r="J111" s="49">
        <v>0</v>
      </c>
      <c r="K111" s="50">
        <v>0</v>
      </c>
      <c r="L111" s="50">
        <v>6.3494621743171802</v>
      </c>
      <c r="M111" s="50">
        <v>0</v>
      </c>
      <c r="N111" s="50">
        <v>13.3879217329564</v>
      </c>
      <c r="O111" s="50">
        <v>14.3044953522373</v>
      </c>
      <c r="P111" s="50">
        <v>29.177549833895899</v>
      </c>
      <c r="Q111" s="50">
        <v>38.111281806626998</v>
      </c>
      <c r="R111" s="50">
        <v>97.291046068922896</v>
      </c>
      <c r="S111" s="50">
        <v>86.850726362824304</v>
      </c>
      <c r="T111" s="50">
        <v>111.01816486636</v>
      </c>
      <c r="U111" s="50">
        <v>200.71610670045999</v>
      </c>
      <c r="V111" s="50">
        <v>253.72142670136699</v>
      </c>
      <c r="W111" s="50">
        <v>423.65944824415902</v>
      </c>
      <c r="X111" s="50">
        <v>526.98952995516504</v>
      </c>
      <c r="Y111" s="50">
        <v>1767.1557651624701</v>
      </c>
    </row>
    <row r="112" spans="1:25" ht="16.2" customHeight="1" x14ac:dyDescent="0.3">
      <c r="A112" s="10" t="s">
        <v>100</v>
      </c>
      <c r="B112" s="10" t="s">
        <v>103</v>
      </c>
      <c r="C112" s="11" t="s">
        <v>2749</v>
      </c>
      <c r="D112" s="45" t="s">
        <v>2751</v>
      </c>
      <c r="E112" s="12" t="s">
        <v>2738</v>
      </c>
      <c r="F112" s="53">
        <v>0</v>
      </c>
      <c r="G112" s="70">
        <v>0</v>
      </c>
      <c r="H112" s="49">
        <v>0</v>
      </c>
      <c r="I112" s="48">
        <v>0</v>
      </c>
      <c r="J112" s="49">
        <v>0</v>
      </c>
      <c r="K112" s="50">
        <v>0</v>
      </c>
      <c r="L112" s="50">
        <v>6.3494621743171802</v>
      </c>
      <c r="M112" s="50">
        <v>0</v>
      </c>
      <c r="N112" s="50">
        <v>13.3879217329564</v>
      </c>
      <c r="O112" s="50">
        <v>7.1522476761186402</v>
      </c>
      <c r="P112" s="50">
        <v>21.8831623754219</v>
      </c>
      <c r="Q112" s="50">
        <v>31.759401505522501</v>
      </c>
      <c r="R112" s="50">
        <v>72.968284551692093</v>
      </c>
      <c r="S112" s="50">
        <v>73.489076153159004</v>
      </c>
      <c r="T112" s="50">
        <v>87.228558109282702</v>
      </c>
      <c r="U112" s="50">
        <v>113.448234221999</v>
      </c>
      <c r="V112" s="50">
        <v>181.229590500977</v>
      </c>
      <c r="W112" s="50">
        <v>385.14495294923603</v>
      </c>
      <c r="X112" s="50">
        <v>421.591623964132</v>
      </c>
      <c r="Y112" s="50">
        <v>1204.8789307925899</v>
      </c>
    </row>
    <row r="113" spans="1:25" ht="16.2" customHeight="1" x14ac:dyDescent="0.3">
      <c r="A113" s="10" t="s">
        <v>100</v>
      </c>
      <c r="B113" s="10" t="s">
        <v>103</v>
      </c>
      <c r="C113" s="11" t="s">
        <v>2749</v>
      </c>
      <c r="D113" s="45" t="s">
        <v>2713</v>
      </c>
      <c r="E113" s="12" t="s">
        <v>2738</v>
      </c>
      <c r="F113" s="52">
        <v>225.39522988000701</v>
      </c>
      <c r="G113" s="69">
        <v>32.881190115011698</v>
      </c>
      <c r="H113" s="49">
        <v>7.88331497595426</v>
      </c>
      <c r="I113" s="48">
        <v>15.1418602556768</v>
      </c>
      <c r="J113" s="49">
        <v>32.496807812163802</v>
      </c>
      <c r="K113" s="50">
        <v>56.632455509337298</v>
      </c>
      <c r="L113" s="50">
        <v>82.543008266123294</v>
      </c>
      <c r="M113" s="50">
        <v>160.09550498655699</v>
      </c>
      <c r="N113" s="50">
        <v>234.28863032673701</v>
      </c>
      <c r="O113" s="50">
        <v>300.39440239698303</v>
      </c>
      <c r="P113" s="50">
        <v>430.36886004996398</v>
      </c>
      <c r="Q113" s="50">
        <v>616.13238920713604</v>
      </c>
      <c r="R113" s="50">
        <v>893.86148575822904</v>
      </c>
      <c r="S113" s="50">
        <v>1289.3992452327</v>
      </c>
      <c r="T113" s="50">
        <v>1871.4490648900701</v>
      </c>
      <c r="U113" s="50">
        <v>3246.3648561987502</v>
      </c>
      <c r="V113" s="50">
        <v>5279.8220699284502</v>
      </c>
      <c r="W113" s="50">
        <v>9262.7361184291094</v>
      </c>
      <c r="X113" s="50">
        <v>14650.3089327536</v>
      </c>
      <c r="Y113" s="50">
        <v>29559.696435444901</v>
      </c>
    </row>
    <row r="114" spans="1:25" ht="16.2" customHeight="1" x14ac:dyDescent="0.3">
      <c r="A114" s="8" t="s">
        <v>100</v>
      </c>
      <c r="B114" s="8" t="s">
        <v>92</v>
      </c>
      <c r="C114" s="11" t="s">
        <v>2748</v>
      </c>
      <c r="D114" s="74" t="s">
        <v>2714</v>
      </c>
      <c r="E114" s="12" t="s">
        <v>50</v>
      </c>
      <c r="F114" s="40">
        <v>1</v>
      </c>
      <c r="G114" s="72">
        <v>0</v>
      </c>
      <c r="H114" s="36">
        <v>0</v>
      </c>
      <c r="I114" s="17">
        <v>0</v>
      </c>
      <c r="J114" s="36">
        <v>0</v>
      </c>
      <c r="K114" s="36">
        <v>1</v>
      </c>
      <c r="L114" s="36">
        <v>0</v>
      </c>
      <c r="M114" s="36">
        <v>0</v>
      </c>
      <c r="N114" s="36">
        <v>2</v>
      </c>
      <c r="O114" s="36">
        <v>0</v>
      </c>
      <c r="P114" s="36">
        <v>14</v>
      </c>
      <c r="Q114" s="36">
        <v>17</v>
      </c>
      <c r="R114" s="36">
        <v>23</v>
      </c>
      <c r="S114" s="36">
        <v>40</v>
      </c>
      <c r="T114" s="36">
        <v>56</v>
      </c>
      <c r="U114" s="36">
        <v>121</v>
      </c>
      <c r="V114" s="36">
        <v>125</v>
      </c>
      <c r="W114" s="36">
        <v>201</v>
      </c>
      <c r="X114" s="36">
        <v>231</v>
      </c>
      <c r="Y114" s="36">
        <v>184</v>
      </c>
    </row>
    <row r="115" spans="1:25" ht="16.2" customHeight="1" x14ac:dyDescent="0.3">
      <c r="A115" s="8" t="s">
        <v>100</v>
      </c>
      <c r="B115" s="8" t="s">
        <v>92</v>
      </c>
      <c r="C115" s="11" t="s">
        <v>2748</v>
      </c>
      <c r="D115" s="74" t="s">
        <v>2751</v>
      </c>
      <c r="E115" s="12" t="s">
        <v>50</v>
      </c>
      <c r="F115" s="40">
        <v>0</v>
      </c>
      <c r="G115" s="72">
        <v>0</v>
      </c>
      <c r="H115" s="36">
        <v>0</v>
      </c>
      <c r="I115" s="17">
        <v>0</v>
      </c>
      <c r="J115" s="36">
        <v>0</v>
      </c>
      <c r="K115" s="36">
        <v>1</v>
      </c>
      <c r="L115" s="36">
        <v>0</v>
      </c>
      <c r="M115" s="36">
        <v>0</v>
      </c>
      <c r="N115" s="36">
        <v>2</v>
      </c>
      <c r="O115" s="36">
        <v>0</v>
      </c>
      <c r="P115" s="36">
        <v>11</v>
      </c>
      <c r="Q115" s="36">
        <v>14</v>
      </c>
      <c r="R115" s="36">
        <v>19</v>
      </c>
      <c r="S115" s="36">
        <v>33</v>
      </c>
      <c r="T115" s="36">
        <v>38</v>
      </c>
      <c r="U115" s="36">
        <v>99</v>
      </c>
      <c r="V115" s="36">
        <v>109</v>
      </c>
      <c r="W115" s="36">
        <v>175</v>
      </c>
      <c r="X115" s="36">
        <v>191</v>
      </c>
      <c r="Y115" s="36">
        <v>156</v>
      </c>
    </row>
    <row r="116" spans="1:25" ht="16.2" customHeight="1" x14ac:dyDescent="0.3">
      <c r="A116" s="8" t="s">
        <v>100</v>
      </c>
      <c r="B116" s="8" t="s">
        <v>92</v>
      </c>
      <c r="C116" s="11" t="s">
        <v>2748</v>
      </c>
      <c r="D116" s="74" t="s">
        <v>2713</v>
      </c>
      <c r="E116" s="12" t="s">
        <v>50</v>
      </c>
      <c r="F116" s="40">
        <v>9</v>
      </c>
      <c r="G116" s="72">
        <v>4</v>
      </c>
      <c r="H116" s="36">
        <v>1</v>
      </c>
      <c r="I116" s="17">
        <v>1</v>
      </c>
      <c r="J116" s="36">
        <v>14</v>
      </c>
      <c r="K116" s="36">
        <v>16</v>
      </c>
      <c r="L116" s="36">
        <v>27</v>
      </c>
      <c r="M116" s="36">
        <v>33</v>
      </c>
      <c r="N116" s="36">
        <v>59</v>
      </c>
      <c r="O116" s="36">
        <v>70</v>
      </c>
      <c r="P116" s="36">
        <v>126</v>
      </c>
      <c r="Q116" s="36">
        <v>202</v>
      </c>
      <c r="R116" s="36">
        <v>249</v>
      </c>
      <c r="S116" s="36">
        <v>351</v>
      </c>
      <c r="T116" s="36">
        <v>427</v>
      </c>
      <c r="U116" s="36">
        <v>676</v>
      </c>
      <c r="V116" s="36">
        <v>780</v>
      </c>
      <c r="W116" s="36">
        <v>1026</v>
      </c>
      <c r="X116" s="36">
        <v>1028</v>
      </c>
      <c r="Y116" s="36">
        <v>994</v>
      </c>
    </row>
    <row r="117" spans="1:25" ht="16.2" customHeight="1" x14ac:dyDescent="0.3">
      <c r="A117" s="10" t="s">
        <v>100</v>
      </c>
      <c r="B117" s="10" t="s">
        <v>92</v>
      </c>
      <c r="C117" s="11" t="s">
        <v>2750</v>
      </c>
      <c r="D117" s="74" t="s">
        <v>2714</v>
      </c>
      <c r="E117" s="12" t="s">
        <v>50</v>
      </c>
      <c r="F117" s="39">
        <v>1</v>
      </c>
      <c r="G117" s="123">
        <v>0</v>
      </c>
      <c r="H117" s="14">
        <v>0</v>
      </c>
      <c r="I117" s="17">
        <v>0</v>
      </c>
      <c r="J117" s="14">
        <v>0</v>
      </c>
      <c r="K117" s="36">
        <v>1</v>
      </c>
      <c r="L117" s="36">
        <v>0</v>
      </c>
      <c r="M117" s="36">
        <v>0</v>
      </c>
      <c r="N117" s="36">
        <v>0</v>
      </c>
      <c r="O117" s="36">
        <v>0</v>
      </c>
      <c r="P117" s="36">
        <v>8</v>
      </c>
      <c r="Q117" s="36">
        <v>7</v>
      </c>
      <c r="R117" s="36">
        <v>11</v>
      </c>
      <c r="S117" s="36">
        <v>12</v>
      </c>
      <c r="T117" s="36">
        <v>21</v>
      </c>
      <c r="U117" s="36">
        <v>48</v>
      </c>
      <c r="V117" s="36">
        <v>59</v>
      </c>
      <c r="W117" s="36">
        <v>85</v>
      </c>
      <c r="X117" s="36">
        <v>117</v>
      </c>
      <c r="Y117" s="36">
        <v>117</v>
      </c>
    </row>
    <row r="118" spans="1:25" ht="16.2" customHeight="1" x14ac:dyDescent="0.3">
      <c r="A118" s="10" t="s">
        <v>100</v>
      </c>
      <c r="B118" s="8" t="s">
        <v>92</v>
      </c>
      <c r="C118" s="11" t="s">
        <v>2750</v>
      </c>
      <c r="D118" s="74" t="s">
        <v>2751</v>
      </c>
      <c r="E118" s="12" t="s">
        <v>50</v>
      </c>
      <c r="F118" s="39">
        <v>0</v>
      </c>
      <c r="G118" s="123">
        <v>0</v>
      </c>
      <c r="H118" s="14">
        <v>0</v>
      </c>
      <c r="I118" s="17">
        <v>0</v>
      </c>
      <c r="J118" s="14">
        <v>0</v>
      </c>
      <c r="K118" s="36">
        <v>1</v>
      </c>
      <c r="L118" s="36">
        <v>0</v>
      </c>
      <c r="M118" s="36">
        <v>0</v>
      </c>
      <c r="N118" s="36">
        <v>0</v>
      </c>
      <c r="O118" s="36">
        <v>0</v>
      </c>
      <c r="P118" s="36">
        <v>7</v>
      </c>
      <c r="Q118" s="36">
        <v>7</v>
      </c>
      <c r="R118" s="36">
        <v>9</v>
      </c>
      <c r="S118" s="36">
        <v>9</v>
      </c>
      <c r="T118" s="36">
        <v>13</v>
      </c>
      <c r="U118" s="36">
        <v>40</v>
      </c>
      <c r="V118" s="36">
        <v>52</v>
      </c>
      <c r="W118" s="36">
        <v>70</v>
      </c>
      <c r="X118" s="36">
        <v>95</v>
      </c>
      <c r="Y118" s="36">
        <v>99</v>
      </c>
    </row>
    <row r="119" spans="1:25" ht="16.2" customHeight="1" x14ac:dyDescent="0.3">
      <c r="A119" s="10" t="s">
        <v>100</v>
      </c>
      <c r="B119" s="10" t="s">
        <v>92</v>
      </c>
      <c r="C119" s="11" t="s">
        <v>2750</v>
      </c>
      <c r="D119" s="74" t="s">
        <v>2713</v>
      </c>
      <c r="E119" s="12" t="s">
        <v>50</v>
      </c>
      <c r="F119" s="39">
        <v>2</v>
      </c>
      <c r="G119" s="123">
        <v>2</v>
      </c>
      <c r="H119" s="14">
        <v>1</v>
      </c>
      <c r="I119" s="17">
        <v>0</v>
      </c>
      <c r="J119" s="14">
        <v>3</v>
      </c>
      <c r="K119" s="36">
        <v>5</v>
      </c>
      <c r="L119" s="36">
        <v>4</v>
      </c>
      <c r="M119" s="36">
        <v>11</v>
      </c>
      <c r="N119" s="36">
        <v>18</v>
      </c>
      <c r="O119" s="36">
        <v>25</v>
      </c>
      <c r="P119" s="36">
        <v>47</v>
      </c>
      <c r="Q119" s="36">
        <v>81</v>
      </c>
      <c r="R119" s="36">
        <v>107</v>
      </c>
      <c r="S119" s="36">
        <v>144</v>
      </c>
      <c r="T119" s="36">
        <v>174</v>
      </c>
      <c r="U119" s="36">
        <v>286</v>
      </c>
      <c r="V119" s="36">
        <v>367</v>
      </c>
      <c r="W119" s="36">
        <v>509</v>
      </c>
      <c r="X119" s="36">
        <v>592</v>
      </c>
      <c r="Y119" s="36">
        <v>654</v>
      </c>
    </row>
    <row r="120" spans="1:25" ht="16.2" customHeight="1" x14ac:dyDescent="0.3">
      <c r="A120" s="8" t="s">
        <v>100</v>
      </c>
      <c r="B120" s="8" t="s">
        <v>92</v>
      </c>
      <c r="C120" s="11" t="s">
        <v>2749</v>
      </c>
      <c r="D120" s="74" t="s">
        <v>2714</v>
      </c>
      <c r="E120" s="12" t="s">
        <v>50</v>
      </c>
      <c r="F120" s="40">
        <v>0</v>
      </c>
      <c r="G120" s="64">
        <v>0</v>
      </c>
      <c r="H120" s="36">
        <v>0</v>
      </c>
      <c r="I120" s="17">
        <v>0</v>
      </c>
      <c r="J120" s="36">
        <v>0</v>
      </c>
      <c r="K120" s="36">
        <v>0</v>
      </c>
      <c r="L120" s="36">
        <v>0</v>
      </c>
      <c r="M120" s="36">
        <v>0</v>
      </c>
      <c r="N120" s="36">
        <v>2</v>
      </c>
      <c r="O120" s="36">
        <v>0</v>
      </c>
      <c r="P120" s="36">
        <v>6</v>
      </c>
      <c r="Q120" s="36">
        <v>10</v>
      </c>
      <c r="R120" s="36">
        <v>12</v>
      </c>
      <c r="S120" s="36">
        <v>28</v>
      </c>
      <c r="T120" s="36">
        <v>35</v>
      </c>
      <c r="U120" s="36">
        <v>73</v>
      </c>
      <c r="V120" s="36">
        <v>66</v>
      </c>
      <c r="W120" s="36">
        <v>116</v>
      </c>
      <c r="X120" s="36">
        <v>114</v>
      </c>
      <c r="Y120" s="36">
        <v>67</v>
      </c>
    </row>
    <row r="121" spans="1:25" ht="16.2" customHeight="1" x14ac:dyDescent="0.3">
      <c r="A121" s="8" t="s">
        <v>100</v>
      </c>
      <c r="B121" s="8" t="s">
        <v>92</v>
      </c>
      <c r="C121" s="11" t="s">
        <v>2749</v>
      </c>
      <c r="D121" s="74" t="s">
        <v>2751</v>
      </c>
      <c r="E121" s="12" t="s">
        <v>50</v>
      </c>
      <c r="F121" s="40">
        <v>0</v>
      </c>
      <c r="G121" s="64">
        <v>0</v>
      </c>
      <c r="H121" s="36">
        <v>0</v>
      </c>
      <c r="I121" s="17">
        <v>0</v>
      </c>
      <c r="J121" s="36">
        <v>0</v>
      </c>
      <c r="K121" s="36">
        <v>0</v>
      </c>
      <c r="L121" s="36">
        <v>0</v>
      </c>
      <c r="M121" s="36">
        <v>0</v>
      </c>
      <c r="N121" s="36">
        <v>2</v>
      </c>
      <c r="O121" s="36">
        <v>0</v>
      </c>
      <c r="P121" s="36">
        <v>4</v>
      </c>
      <c r="Q121" s="36">
        <v>7</v>
      </c>
      <c r="R121" s="36">
        <v>10</v>
      </c>
      <c r="S121" s="36">
        <v>24</v>
      </c>
      <c r="T121" s="36">
        <v>25</v>
      </c>
      <c r="U121" s="36">
        <v>59</v>
      </c>
      <c r="V121" s="36">
        <v>57</v>
      </c>
      <c r="W121" s="36">
        <v>105</v>
      </c>
      <c r="X121" s="36">
        <v>96</v>
      </c>
      <c r="Y121" s="36">
        <v>57</v>
      </c>
    </row>
    <row r="122" spans="1:25" ht="16.2" customHeight="1" x14ac:dyDescent="0.3">
      <c r="A122" s="8" t="s">
        <v>100</v>
      </c>
      <c r="B122" s="8" t="s">
        <v>92</v>
      </c>
      <c r="C122" s="11" t="s">
        <v>2749</v>
      </c>
      <c r="D122" s="74" t="s">
        <v>2713</v>
      </c>
      <c r="E122" s="12" t="s">
        <v>50</v>
      </c>
      <c r="F122" s="40">
        <v>7</v>
      </c>
      <c r="G122" s="64">
        <v>2</v>
      </c>
      <c r="H122" s="36">
        <v>0</v>
      </c>
      <c r="I122" s="17">
        <v>1</v>
      </c>
      <c r="J122" s="36">
        <v>11</v>
      </c>
      <c r="K122" s="36">
        <v>11</v>
      </c>
      <c r="L122" s="36">
        <v>23</v>
      </c>
      <c r="M122" s="36">
        <v>22</v>
      </c>
      <c r="N122" s="36">
        <v>41</v>
      </c>
      <c r="O122" s="36">
        <v>45</v>
      </c>
      <c r="P122" s="36">
        <v>79</v>
      </c>
      <c r="Q122" s="36">
        <v>121</v>
      </c>
      <c r="R122" s="36">
        <v>142</v>
      </c>
      <c r="S122" s="36">
        <v>207</v>
      </c>
      <c r="T122" s="36">
        <v>253</v>
      </c>
      <c r="U122" s="36">
        <v>390</v>
      </c>
      <c r="V122" s="36">
        <v>413</v>
      </c>
      <c r="W122" s="36">
        <v>517</v>
      </c>
      <c r="X122" s="36">
        <v>436</v>
      </c>
      <c r="Y122" s="36">
        <v>340</v>
      </c>
    </row>
    <row r="123" spans="1:25" ht="16.2" customHeight="1" x14ac:dyDescent="0.3">
      <c r="A123" s="8" t="s">
        <v>100</v>
      </c>
      <c r="B123" s="8" t="s">
        <v>103</v>
      </c>
      <c r="C123" s="11" t="s">
        <v>2748</v>
      </c>
      <c r="D123" s="74" t="s">
        <v>2714</v>
      </c>
      <c r="E123" s="12" t="s">
        <v>50</v>
      </c>
      <c r="F123" s="40">
        <v>0</v>
      </c>
      <c r="G123" s="72">
        <v>0</v>
      </c>
      <c r="H123" s="36">
        <v>0</v>
      </c>
      <c r="I123" s="17">
        <v>0</v>
      </c>
      <c r="J123" s="36">
        <v>0</v>
      </c>
      <c r="K123" s="36">
        <v>0</v>
      </c>
      <c r="L123" s="36">
        <v>2</v>
      </c>
      <c r="M123" s="36">
        <v>0</v>
      </c>
      <c r="N123" s="36">
        <v>3</v>
      </c>
      <c r="O123" s="36">
        <v>4</v>
      </c>
      <c r="P123" s="36">
        <v>6</v>
      </c>
      <c r="Q123" s="36">
        <v>15</v>
      </c>
      <c r="R123" s="36">
        <v>21</v>
      </c>
      <c r="S123" s="36">
        <v>27</v>
      </c>
      <c r="T123" s="36">
        <v>30</v>
      </c>
      <c r="U123" s="36">
        <v>32</v>
      </c>
      <c r="V123" s="36">
        <v>43</v>
      </c>
      <c r="W123" s="36">
        <v>52</v>
      </c>
      <c r="X123" s="36">
        <v>33</v>
      </c>
      <c r="Y123" s="36">
        <v>48</v>
      </c>
    </row>
    <row r="124" spans="1:25" ht="16.2" customHeight="1" x14ac:dyDescent="0.3">
      <c r="A124" s="8" t="s">
        <v>100</v>
      </c>
      <c r="B124" s="8" t="s">
        <v>103</v>
      </c>
      <c r="C124" s="11" t="s">
        <v>2748</v>
      </c>
      <c r="D124" s="74" t="s">
        <v>2751</v>
      </c>
      <c r="E124" s="12" t="s">
        <v>50</v>
      </c>
      <c r="F124" s="40">
        <v>0</v>
      </c>
      <c r="G124" s="72">
        <v>0</v>
      </c>
      <c r="H124" s="36">
        <v>0</v>
      </c>
      <c r="I124" s="17">
        <v>0</v>
      </c>
      <c r="J124" s="36">
        <v>0</v>
      </c>
      <c r="K124" s="36">
        <v>0</v>
      </c>
      <c r="L124" s="36">
        <v>2</v>
      </c>
      <c r="M124" s="36">
        <v>0</v>
      </c>
      <c r="N124" s="36">
        <v>3</v>
      </c>
      <c r="O124" s="36">
        <v>2</v>
      </c>
      <c r="P124" s="36">
        <v>5</v>
      </c>
      <c r="Q124" s="36">
        <v>13</v>
      </c>
      <c r="R124" s="36">
        <v>16</v>
      </c>
      <c r="S124" s="36">
        <v>23</v>
      </c>
      <c r="T124" s="36">
        <v>23</v>
      </c>
      <c r="U124" s="36">
        <v>21</v>
      </c>
      <c r="V124" s="36">
        <v>31</v>
      </c>
      <c r="W124" s="36">
        <v>45</v>
      </c>
      <c r="X124" s="36">
        <v>25</v>
      </c>
      <c r="Y124" s="36">
        <v>33</v>
      </c>
    </row>
    <row r="125" spans="1:25" ht="16.2" customHeight="1" x14ac:dyDescent="0.3">
      <c r="A125" s="8" t="s">
        <v>100</v>
      </c>
      <c r="B125" s="8" t="s">
        <v>103</v>
      </c>
      <c r="C125" s="11" t="s">
        <v>2748</v>
      </c>
      <c r="D125" s="74" t="s">
        <v>2713</v>
      </c>
      <c r="E125" s="12" t="s">
        <v>50</v>
      </c>
      <c r="F125" s="40">
        <v>11</v>
      </c>
      <c r="G125" s="72">
        <v>4</v>
      </c>
      <c r="H125" s="36">
        <v>1</v>
      </c>
      <c r="I125" s="17">
        <v>3</v>
      </c>
      <c r="J125" s="36">
        <v>6</v>
      </c>
      <c r="K125" s="36">
        <v>12</v>
      </c>
      <c r="L125" s="36">
        <v>25</v>
      </c>
      <c r="M125" s="36">
        <v>37</v>
      </c>
      <c r="N125" s="36">
        <v>48</v>
      </c>
      <c r="O125" s="36">
        <v>71</v>
      </c>
      <c r="P125" s="36">
        <v>101</v>
      </c>
      <c r="Q125" s="36">
        <v>171</v>
      </c>
      <c r="R125" s="36">
        <v>254</v>
      </c>
      <c r="S125" s="36">
        <v>340</v>
      </c>
      <c r="T125" s="36">
        <v>426</v>
      </c>
      <c r="U125" s="36">
        <v>654</v>
      </c>
      <c r="V125" s="36">
        <v>787</v>
      </c>
      <c r="W125" s="36">
        <v>989</v>
      </c>
      <c r="X125" s="36">
        <v>979</v>
      </c>
      <c r="Y125" s="36">
        <v>1010</v>
      </c>
    </row>
    <row r="126" spans="1:25" ht="16.2" customHeight="1" x14ac:dyDescent="0.3">
      <c r="A126" s="10" t="s">
        <v>100</v>
      </c>
      <c r="B126" s="10" t="s">
        <v>103</v>
      </c>
      <c r="C126" s="11" t="s">
        <v>2750</v>
      </c>
      <c r="D126" s="74" t="s">
        <v>2714</v>
      </c>
      <c r="E126" s="12" t="s">
        <v>50</v>
      </c>
      <c r="F126" s="39">
        <v>0</v>
      </c>
      <c r="G126" s="123">
        <v>0</v>
      </c>
      <c r="H126" s="14">
        <v>0</v>
      </c>
      <c r="I126" s="17">
        <v>0</v>
      </c>
      <c r="J126" s="14">
        <v>0</v>
      </c>
      <c r="K126" s="36">
        <v>0</v>
      </c>
      <c r="L126" s="36">
        <v>1</v>
      </c>
      <c r="M126" s="36">
        <v>0</v>
      </c>
      <c r="N126" s="36">
        <v>1</v>
      </c>
      <c r="O126" s="36">
        <v>2</v>
      </c>
      <c r="P126" s="36">
        <v>2</v>
      </c>
      <c r="Q126" s="36">
        <v>9</v>
      </c>
      <c r="R126" s="36">
        <v>5</v>
      </c>
      <c r="S126" s="36">
        <v>14</v>
      </c>
      <c r="T126" s="36">
        <v>16</v>
      </c>
      <c r="U126" s="36">
        <v>9</v>
      </c>
      <c r="V126" s="36">
        <v>22</v>
      </c>
      <c r="W126" s="36">
        <v>30</v>
      </c>
      <c r="X126" s="36">
        <v>18</v>
      </c>
      <c r="Y126" s="36">
        <v>26</v>
      </c>
    </row>
    <row r="127" spans="1:25" ht="16.2" customHeight="1" x14ac:dyDescent="0.3">
      <c r="A127" s="10" t="s">
        <v>100</v>
      </c>
      <c r="B127" s="10" t="s">
        <v>103</v>
      </c>
      <c r="C127" s="11" t="s">
        <v>2750</v>
      </c>
      <c r="D127" s="74" t="s">
        <v>2751</v>
      </c>
      <c r="E127" s="12" t="s">
        <v>50</v>
      </c>
      <c r="F127" s="39">
        <v>0</v>
      </c>
      <c r="G127" s="123">
        <v>0</v>
      </c>
      <c r="H127" s="14">
        <v>0</v>
      </c>
      <c r="I127" s="17">
        <v>0</v>
      </c>
      <c r="J127" s="14">
        <v>0</v>
      </c>
      <c r="K127" s="36">
        <v>0</v>
      </c>
      <c r="L127" s="36">
        <v>1</v>
      </c>
      <c r="M127" s="36">
        <v>0</v>
      </c>
      <c r="N127" s="36">
        <v>1</v>
      </c>
      <c r="O127" s="36">
        <v>1</v>
      </c>
      <c r="P127" s="36">
        <v>2</v>
      </c>
      <c r="Q127" s="36">
        <v>8</v>
      </c>
      <c r="R127" s="36">
        <v>4</v>
      </c>
      <c r="S127" s="36">
        <v>12</v>
      </c>
      <c r="T127" s="36">
        <v>12</v>
      </c>
      <c r="U127" s="36">
        <v>8</v>
      </c>
      <c r="V127" s="36">
        <v>16</v>
      </c>
      <c r="W127" s="36">
        <v>25</v>
      </c>
      <c r="X127" s="36">
        <v>13</v>
      </c>
      <c r="Y127" s="36">
        <v>18</v>
      </c>
    </row>
    <row r="128" spans="1:25" ht="16.2" customHeight="1" x14ac:dyDescent="0.3">
      <c r="A128" s="10" t="s">
        <v>100</v>
      </c>
      <c r="B128" s="10" t="s">
        <v>103</v>
      </c>
      <c r="C128" s="11" t="s">
        <v>2750</v>
      </c>
      <c r="D128" s="74" t="s">
        <v>2713</v>
      </c>
      <c r="E128" s="12" t="s">
        <v>50</v>
      </c>
      <c r="F128" s="39">
        <v>6</v>
      </c>
      <c r="G128" s="123">
        <v>1</v>
      </c>
      <c r="H128" s="14">
        <v>0</v>
      </c>
      <c r="I128" s="17">
        <v>1</v>
      </c>
      <c r="J128" s="14">
        <v>2</v>
      </c>
      <c r="K128" s="36">
        <v>4</v>
      </c>
      <c r="L128" s="36">
        <v>12</v>
      </c>
      <c r="M128" s="36">
        <v>11</v>
      </c>
      <c r="N128" s="36">
        <v>13</v>
      </c>
      <c r="O128" s="36">
        <v>29</v>
      </c>
      <c r="P128" s="36">
        <v>42</v>
      </c>
      <c r="Q128" s="36">
        <v>74</v>
      </c>
      <c r="R128" s="36">
        <v>107</v>
      </c>
      <c r="S128" s="36">
        <v>147</v>
      </c>
      <c r="T128" s="36">
        <v>190</v>
      </c>
      <c r="U128" s="36">
        <v>282</v>
      </c>
      <c r="V128" s="36">
        <v>350</v>
      </c>
      <c r="W128" s="36">
        <v>508</v>
      </c>
      <c r="X128" s="36">
        <v>562</v>
      </c>
      <c r="Y128" s="36">
        <v>642</v>
      </c>
    </row>
    <row r="129" spans="1:25" ht="16.2" customHeight="1" x14ac:dyDescent="0.3">
      <c r="A129" s="8" t="s">
        <v>100</v>
      </c>
      <c r="B129" s="8" t="s">
        <v>103</v>
      </c>
      <c r="C129" s="11" t="s">
        <v>2749</v>
      </c>
      <c r="D129" s="74" t="s">
        <v>2714</v>
      </c>
      <c r="E129" s="12" t="s">
        <v>50</v>
      </c>
      <c r="F129" s="40">
        <v>0</v>
      </c>
      <c r="G129" s="72">
        <v>0</v>
      </c>
      <c r="H129" s="36">
        <v>0</v>
      </c>
      <c r="I129" s="17">
        <v>0</v>
      </c>
      <c r="J129" s="36">
        <v>0</v>
      </c>
      <c r="K129" s="36">
        <v>0</v>
      </c>
      <c r="L129" s="36">
        <v>1</v>
      </c>
      <c r="M129" s="36">
        <v>0</v>
      </c>
      <c r="N129" s="36">
        <v>2</v>
      </c>
      <c r="O129" s="36">
        <v>2</v>
      </c>
      <c r="P129" s="36">
        <v>4</v>
      </c>
      <c r="Q129" s="36">
        <v>6</v>
      </c>
      <c r="R129" s="36">
        <v>16</v>
      </c>
      <c r="S129" s="36">
        <v>13</v>
      </c>
      <c r="T129" s="36">
        <v>14</v>
      </c>
      <c r="U129" s="36">
        <v>23</v>
      </c>
      <c r="V129" s="36">
        <v>21</v>
      </c>
      <c r="W129" s="36">
        <v>22</v>
      </c>
      <c r="X129" s="36">
        <v>15</v>
      </c>
      <c r="Y129" s="36">
        <v>22</v>
      </c>
    </row>
    <row r="130" spans="1:25" ht="16.2" customHeight="1" x14ac:dyDescent="0.3">
      <c r="A130" s="8" t="s">
        <v>100</v>
      </c>
      <c r="B130" s="8" t="s">
        <v>103</v>
      </c>
      <c r="C130" s="11" t="s">
        <v>2749</v>
      </c>
      <c r="D130" s="74" t="s">
        <v>2751</v>
      </c>
      <c r="E130" s="12" t="s">
        <v>50</v>
      </c>
      <c r="F130" s="40">
        <v>0</v>
      </c>
      <c r="G130" s="72">
        <v>0</v>
      </c>
      <c r="H130" s="36">
        <v>0</v>
      </c>
      <c r="I130" s="17">
        <v>0</v>
      </c>
      <c r="J130" s="36">
        <v>0</v>
      </c>
      <c r="K130" s="36">
        <v>0</v>
      </c>
      <c r="L130" s="36">
        <v>1</v>
      </c>
      <c r="M130" s="36">
        <v>0</v>
      </c>
      <c r="N130" s="36">
        <v>2</v>
      </c>
      <c r="O130" s="36">
        <v>1</v>
      </c>
      <c r="P130" s="36">
        <v>3</v>
      </c>
      <c r="Q130" s="36">
        <v>5</v>
      </c>
      <c r="R130" s="36">
        <v>12</v>
      </c>
      <c r="S130" s="36">
        <v>11</v>
      </c>
      <c r="T130" s="36">
        <v>11</v>
      </c>
      <c r="U130" s="36">
        <v>13</v>
      </c>
      <c r="V130" s="36">
        <v>15</v>
      </c>
      <c r="W130" s="36">
        <v>20</v>
      </c>
      <c r="X130" s="36">
        <v>12</v>
      </c>
      <c r="Y130" s="36">
        <v>15</v>
      </c>
    </row>
    <row r="131" spans="1:25" ht="16.2" customHeight="1" x14ac:dyDescent="0.3">
      <c r="A131" s="8" t="s">
        <v>100</v>
      </c>
      <c r="B131" s="8" t="s">
        <v>103</v>
      </c>
      <c r="C131" s="11" t="s">
        <v>2749</v>
      </c>
      <c r="D131" s="74" t="s">
        <v>2713</v>
      </c>
      <c r="E131" s="12" t="s">
        <v>50</v>
      </c>
      <c r="F131" s="40">
        <v>5</v>
      </c>
      <c r="G131" s="72">
        <v>3</v>
      </c>
      <c r="H131" s="36">
        <v>1</v>
      </c>
      <c r="I131" s="17">
        <v>2</v>
      </c>
      <c r="J131" s="36">
        <v>4</v>
      </c>
      <c r="K131" s="36">
        <v>8</v>
      </c>
      <c r="L131" s="36">
        <v>13</v>
      </c>
      <c r="M131" s="36">
        <v>26</v>
      </c>
      <c r="N131" s="36">
        <v>35</v>
      </c>
      <c r="O131" s="36">
        <v>42</v>
      </c>
      <c r="P131" s="36">
        <v>59</v>
      </c>
      <c r="Q131" s="36">
        <v>97</v>
      </c>
      <c r="R131" s="36">
        <v>147</v>
      </c>
      <c r="S131" s="36">
        <v>193</v>
      </c>
      <c r="T131" s="36">
        <v>236</v>
      </c>
      <c r="U131" s="36">
        <v>372</v>
      </c>
      <c r="V131" s="36">
        <v>437</v>
      </c>
      <c r="W131" s="36">
        <v>481</v>
      </c>
      <c r="X131" s="36">
        <v>417</v>
      </c>
      <c r="Y131" s="36">
        <v>368</v>
      </c>
    </row>
    <row r="132" spans="1:25" ht="16.2" customHeight="1" x14ac:dyDescent="0.3">
      <c r="A132" s="8" t="s">
        <v>102</v>
      </c>
      <c r="B132" s="8" t="s">
        <v>103</v>
      </c>
      <c r="C132" s="11" t="s">
        <v>2748</v>
      </c>
      <c r="D132" s="74" t="s">
        <v>2714</v>
      </c>
      <c r="E132" s="12" t="s">
        <v>2738</v>
      </c>
      <c r="F132" s="54">
        <v>25.9764643113778</v>
      </c>
      <c r="G132" s="71">
        <v>0</v>
      </c>
      <c r="H132" s="50">
        <v>4.4237968904174201</v>
      </c>
      <c r="I132" s="48">
        <v>0</v>
      </c>
      <c r="J132" s="50">
        <v>0</v>
      </c>
      <c r="K132" s="50">
        <v>3.8713073466949499</v>
      </c>
      <c r="L132" s="50">
        <v>0</v>
      </c>
      <c r="M132" s="50">
        <v>3.44332409549463</v>
      </c>
      <c r="N132" s="50">
        <v>3.6537866363163398</v>
      </c>
      <c r="O132" s="50">
        <v>35.740642920089797</v>
      </c>
      <c r="P132" s="50">
        <v>26.683001931350599</v>
      </c>
      <c r="Q132" s="50">
        <v>70.069804900978497</v>
      </c>
      <c r="R132" s="50">
        <v>127.00968157822</v>
      </c>
      <c r="S132" s="50">
        <v>244.19617913831701</v>
      </c>
      <c r="T132" s="50">
        <v>335.07088049142101</v>
      </c>
      <c r="U132" s="50">
        <v>551.84516663089698</v>
      </c>
      <c r="V132" s="50">
        <v>1043.18284595927</v>
      </c>
      <c r="W132" s="50">
        <v>1687.89873579461</v>
      </c>
      <c r="X132" s="50">
        <v>3010.93291714215</v>
      </c>
      <c r="Y132" s="50">
        <v>5238.2626619959101</v>
      </c>
    </row>
    <row r="133" spans="1:25" ht="16.2" customHeight="1" x14ac:dyDescent="0.3">
      <c r="A133" s="8" t="s">
        <v>102</v>
      </c>
      <c r="B133" s="8" t="s">
        <v>103</v>
      </c>
      <c r="C133" s="11" t="s">
        <v>2748</v>
      </c>
      <c r="D133" s="74" t="s">
        <v>2751</v>
      </c>
      <c r="E133" s="12" t="s">
        <v>2738</v>
      </c>
      <c r="F133" s="54">
        <v>0</v>
      </c>
      <c r="G133" s="71">
        <v>0</v>
      </c>
      <c r="H133" s="50">
        <v>0</v>
      </c>
      <c r="I133" s="48">
        <v>0</v>
      </c>
      <c r="J133" s="50">
        <v>0</v>
      </c>
      <c r="K133" s="50">
        <v>3.8713073466949499</v>
      </c>
      <c r="L133" s="50">
        <v>0</v>
      </c>
      <c r="M133" s="50">
        <v>3.44332409549463</v>
      </c>
      <c r="N133" s="50">
        <v>3.6537866363163398</v>
      </c>
      <c r="O133" s="50">
        <v>35.740642920089797</v>
      </c>
      <c r="P133" s="50">
        <v>19.059287093821901</v>
      </c>
      <c r="Q133" s="50">
        <v>66.733147524741497</v>
      </c>
      <c r="R133" s="50">
        <v>104.21307206418</v>
      </c>
      <c r="S133" s="50">
        <v>215.03842640538301</v>
      </c>
      <c r="T133" s="50">
        <v>283.52151426197202</v>
      </c>
      <c r="U133" s="50">
        <v>456.85542483377498</v>
      </c>
      <c r="V133" s="50">
        <v>882.19783886679295</v>
      </c>
      <c r="W133" s="50">
        <v>1379.35810667087</v>
      </c>
      <c r="X133" s="50">
        <v>2478.6973004756101</v>
      </c>
      <c r="Y133" s="50">
        <v>4243.2853965888698</v>
      </c>
    </row>
    <row r="134" spans="1:25" ht="16.2" customHeight="1" x14ac:dyDescent="0.3">
      <c r="A134" s="8" t="s">
        <v>102</v>
      </c>
      <c r="B134" s="8" t="s">
        <v>103</v>
      </c>
      <c r="C134" s="11" t="s">
        <v>2748</v>
      </c>
      <c r="D134" s="74" t="s">
        <v>2713</v>
      </c>
      <c r="E134" s="12" t="s">
        <v>2738</v>
      </c>
      <c r="F134" s="54">
        <v>285.74110742515597</v>
      </c>
      <c r="G134" s="71">
        <v>18.421948006432299</v>
      </c>
      <c r="H134" s="50">
        <v>8.8475937808348295</v>
      </c>
      <c r="I134" s="48">
        <v>4.3246413883359098</v>
      </c>
      <c r="J134" s="50">
        <v>55.616109598592402</v>
      </c>
      <c r="K134" s="50">
        <v>54.198302853729302</v>
      </c>
      <c r="L134" s="50">
        <v>52.381148026358701</v>
      </c>
      <c r="M134" s="50">
        <v>113.62969515132301</v>
      </c>
      <c r="N134" s="50">
        <v>131.53631890738799</v>
      </c>
      <c r="O134" s="50">
        <v>238.27095280059899</v>
      </c>
      <c r="P134" s="50">
        <v>365.93831220137997</v>
      </c>
      <c r="Q134" s="50">
        <v>540.53849495040595</v>
      </c>
      <c r="R134" s="50">
        <v>742.51813845728395</v>
      </c>
      <c r="S134" s="50">
        <v>1220.9808956915799</v>
      </c>
      <c r="T134" s="50">
        <v>1804.2278180307301</v>
      </c>
      <c r="U134" s="50">
        <v>2718.5159438128599</v>
      </c>
      <c r="V134" s="50">
        <v>4906.8230161787997</v>
      </c>
      <c r="W134" s="50">
        <v>7967.6080109014501</v>
      </c>
      <c r="X134" s="50">
        <v>13260.2702209493</v>
      </c>
      <c r="Y134" s="50">
        <v>26220.577347197399</v>
      </c>
    </row>
    <row r="135" spans="1:25" ht="16.2" customHeight="1" x14ac:dyDescent="0.3">
      <c r="A135" s="8" t="s">
        <v>102</v>
      </c>
      <c r="B135" s="8" t="s">
        <v>103</v>
      </c>
      <c r="C135" s="11" t="s">
        <v>2750</v>
      </c>
      <c r="D135" s="74" t="s">
        <v>2714</v>
      </c>
      <c r="E135" s="12" t="s">
        <v>2738</v>
      </c>
      <c r="F135" s="54">
        <v>53.2749781609579</v>
      </c>
      <c r="G135" s="122">
        <v>0</v>
      </c>
      <c r="H135" s="50">
        <v>0</v>
      </c>
      <c r="I135" s="48">
        <v>0</v>
      </c>
      <c r="J135" s="50">
        <v>0</v>
      </c>
      <c r="K135" s="50">
        <v>0</v>
      </c>
      <c r="L135" s="50">
        <v>0</v>
      </c>
      <c r="M135" s="50">
        <v>0</v>
      </c>
      <c r="N135" s="50">
        <v>0</v>
      </c>
      <c r="O135" s="50">
        <v>46.883943052751597</v>
      </c>
      <c r="P135" s="50">
        <v>7.4066823624768796</v>
      </c>
      <c r="Q135" s="50">
        <v>51.4565341200679</v>
      </c>
      <c r="R135" s="50">
        <v>145.03964522208699</v>
      </c>
      <c r="S135" s="50">
        <v>169.51499178944999</v>
      </c>
      <c r="T135" s="50">
        <v>223.55473812504999</v>
      </c>
      <c r="U135" s="50">
        <v>447.82239657874101</v>
      </c>
      <c r="V135" s="50">
        <v>824.18888368925195</v>
      </c>
      <c r="W135" s="50">
        <v>1474.4565605339601</v>
      </c>
      <c r="X135" s="50">
        <v>2712.0084913833002</v>
      </c>
      <c r="Y135" s="50">
        <v>4922.4458331517499</v>
      </c>
    </row>
    <row r="136" spans="1:25" ht="16.2" customHeight="1" x14ac:dyDescent="0.3">
      <c r="A136" s="8" t="s">
        <v>102</v>
      </c>
      <c r="B136" s="8" t="s">
        <v>103</v>
      </c>
      <c r="C136" s="11" t="s">
        <v>2750</v>
      </c>
      <c r="D136" s="74" t="s">
        <v>2751</v>
      </c>
      <c r="E136" s="12" t="s">
        <v>2738</v>
      </c>
      <c r="F136" s="54">
        <v>0</v>
      </c>
      <c r="G136" s="122">
        <v>0</v>
      </c>
      <c r="H136" s="50">
        <v>0</v>
      </c>
      <c r="I136" s="48">
        <v>0</v>
      </c>
      <c r="J136" s="50">
        <v>0</v>
      </c>
      <c r="K136" s="50">
        <v>0</v>
      </c>
      <c r="L136" s="50">
        <v>0</v>
      </c>
      <c r="M136" s="50">
        <v>0</v>
      </c>
      <c r="N136" s="50">
        <v>0</v>
      </c>
      <c r="O136" s="50">
        <v>46.883943052751597</v>
      </c>
      <c r="P136" s="50">
        <v>7.4066823624768796</v>
      </c>
      <c r="Q136" s="50">
        <v>51.4565341200679</v>
      </c>
      <c r="R136" s="50">
        <v>119.815359096506</v>
      </c>
      <c r="S136" s="50">
        <v>148.325617815768</v>
      </c>
      <c r="T136" s="50">
        <v>190.43551766207901</v>
      </c>
      <c r="U136" s="50">
        <v>387.53861242391099</v>
      </c>
      <c r="V136" s="50">
        <v>718.22174150063404</v>
      </c>
      <c r="W136" s="50">
        <v>1254.85664726294</v>
      </c>
      <c r="X136" s="50">
        <v>2218.9160384045199</v>
      </c>
      <c r="Y136" s="50">
        <v>4023.5644201414302</v>
      </c>
    </row>
    <row r="137" spans="1:25" ht="16.2" customHeight="1" x14ac:dyDescent="0.3">
      <c r="A137" s="8" t="s">
        <v>102</v>
      </c>
      <c r="B137" s="8" t="s">
        <v>103</v>
      </c>
      <c r="C137" s="11" t="s">
        <v>2750</v>
      </c>
      <c r="D137" s="74" t="s">
        <v>2713</v>
      </c>
      <c r="E137" s="12" t="s">
        <v>2738</v>
      </c>
      <c r="F137" s="54">
        <v>266.37489080479003</v>
      </c>
      <c r="G137" s="122">
        <v>0</v>
      </c>
      <c r="H137" s="50">
        <v>0</v>
      </c>
      <c r="I137" s="48">
        <v>0</v>
      </c>
      <c r="J137" s="50">
        <v>37.938822029832998</v>
      </c>
      <c r="K137" s="50">
        <v>23.5216437258326</v>
      </c>
      <c r="L137" s="50">
        <v>14.035674784073599</v>
      </c>
      <c r="M137" s="50">
        <v>75.255521992646294</v>
      </c>
      <c r="N137" s="50">
        <v>107.39473275642899</v>
      </c>
      <c r="O137" s="50">
        <v>203.16375322859</v>
      </c>
      <c r="P137" s="50">
        <v>318.48734158650598</v>
      </c>
      <c r="Q137" s="50">
        <v>437.38054002057697</v>
      </c>
      <c r="R137" s="50">
        <v>611.68893854532098</v>
      </c>
      <c r="S137" s="50">
        <v>1024.1530753945899</v>
      </c>
      <c r="T137" s="50">
        <v>1399.2870645605001</v>
      </c>
      <c r="U137" s="50">
        <v>2290.7837978835601</v>
      </c>
      <c r="V137" s="50">
        <v>4050.2996569871798</v>
      </c>
      <c r="W137" s="50">
        <v>6854.6544356738204</v>
      </c>
      <c r="X137" s="50">
        <v>12253.347456522701</v>
      </c>
      <c r="Y137" s="50">
        <v>24997.464057048899</v>
      </c>
    </row>
    <row r="138" spans="1:25" ht="16.2" customHeight="1" x14ac:dyDescent="0.3">
      <c r="A138" s="8" t="s">
        <v>102</v>
      </c>
      <c r="B138" s="8" t="s">
        <v>103</v>
      </c>
      <c r="C138" s="11" t="s">
        <v>2749</v>
      </c>
      <c r="D138" s="74" t="s">
        <v>2714</v>
      </c>
      <c r="E138" s="12" t="s">
        <v>2738</v>
      </c>
      <c r="F138" s="54">
        <v>0</v>
      </c>
      <c r="G138" s="122">
        <v>0</v>
      </c>
      <c r="H138" s="50">
        <v>8.6095673293976098</v>
      </c>
      <c r="I138" s="48">
        <v>0</v>
      </c>
      <c r="J138" s="50">
        <v>0</v>
      </c>
      <c r="K138" s="50">
        <v>7.6470977879123003</v>
      </c>
      <c r="L138" s="50">
        <v>0</v>
      </c>
      <c r="M138" s="50">
        <v>6.9324875115419902</v>
      </c>
      <c r="N138" s="50">
        <v>7.4617391365557904</v>
      </c>
      <c r="O138" s="50">
        <v>24.2250846524195</v>
      </c>
      <c r="P138" s="50">
        <v>47.1231020490494</v>
      </c>
      <c r="Q138" s="50">
        <v>90.133744576393795</v>
      </c>
      <c r="R138" s="50">
        <v>107.754358069811</v>
      </c>
      <c r="S138" s="50">
        <v>323.82159047049498</v>
      </c>
      <c r="T138" s="50">
        <v>455.31332888171602</v>
      </c>
      <c r="U138" s="50">
        <v>666.92681943793696</v>
      </c>
      <c r="V138" s="50">
        <v>1307.5243730130101</v>
      </c>
      <c r="W138" s="50">
        <v>1980.88522605513</v>
      </c>
      <c r="X138" s="50">
        <v>3492.0629095797399</v>
      </c>
      <c r="Y138" s="50">
        <v>5920.8464821669504</v>
      </c>
    </row>
    <row r="139" spans="1:25" ht="16.2" customHeight="1" x14ac:dyDescent="0.3">
      <c r="A139" s="8" t="s">
        <v>102</v>
      </c>
      <c r="B139" s="8" t="s">
        <v>103</v>
      </c>
      <c r="C139" s="11" t="s">
        <v>2749</v>
      </c>
      <c r="D139" s="74" t="s">
        <v>2751</v>
      </c>
      <c r="E139" s="12" t="s">
        <v>2738</v>
      </c>
      <c r="F139" s="54">
        <v>0</v>
      </c>
      <c r="G139" s="122">
        <v>0</v>
      </c>
      <c r="H139" s="50">
        <v>0</v>
      </c>
      <c r="I139" s="48">
        <v>0</v>
      </c>
      <c r="J139" s="50">
        <v>0</v>
      </c>
      <c r="K139" s="50">
        <v>7.6470977879123003</v>
      </c>
      <c r="L139" s="50">
        <v>0</v>
      </c>
      <c r="M139" s="50">
        <v>6.9324875115419902</v>
      </c>
      <c r="N139" s="50">
        <v>7.4617391365557904</v>
      </c>
      <c r="O139" s="50">
        <v>24.2250846524195</v>
      </c>
      <c r="P139" s="50">
        <v>31.415401366032899</v>
      </c>
      <c r="Q139" s="50">
        <v>83.200379608978906</v>
      </c>
      <c r="R139" s="50">
        <v>87.550415931721005</v>
      </c>
      <c r="S139" s="50">
        <v>286.16791715997198</v>
      </c>
      <c r="T139" s="50">
        <v>383.89163023360402</v>
      </c>
      <c r="U139" s="50">
        <v>533.54145555034995</v>
      </c>
      <c r="V139" s="50">
        <v>1080.1288298803099</v>
      </c>
      <c r="W139" s="50">
        <v>1550.25800299967</v>
      </c>
      <c r="X139" s="50">
        <v>2896.8249136286499</v>
      </c>
      <c r="Y139" s="50">
        <v>4718.1745404767898</v>
      </c>
    </row>
    <row r="140" spans="1:25" ht="16.2" customHeight="1" x14ac:dyDescent="0.3">
      <c r="A140" s="8" t="s">
        <v>102</v>
      </c>
      <c r="B140" s="8" t="s">
        <v>103</v>
      </c>
      <c r="C140" s="11" t="s">
        <v>2749</v>
      </c>
      <c r="D140" s="74" t="s">
        <v>2713</v>
      </c>
      <c r="E140" s="12" t="s">
        <v>2738</v>
      </c>
      <c r="F140" s="54">
        <v>304.16943058067102</v>
      </c>
      <c r="G140" s="122">
        <v>35.809824273668298</v>
      </c>
      <c r="H140" s="50">
        <v>17.219134658795198</v>
      </c>
      <c r="I140" s="48">
        <v>8.4825125603455707</v>
      </c>
      <c r="J140" s="50">
        <v>72.508479716352198</v>
      </c>
      <c r="K140" s="50">
        <v>84.118075667035299</v>
      </c>
      <c r="L140" s="50">
        <v>90.360277289342207</v>
      </c>
      <c r="M140" s="50">
        <v>152.51472525392401</v>
      </c>
      <c r="N140" s="50">
        <v>156.696521867672</v>
      </c>
      <c r="O140" s="50">
        <v>274.55095939408699</v>
      </c>
      <c r="P140" s="50">
        <v>416.25406809993598</v>
      </c>
      <c r="Q140" s="50">
        <v>651.73630693700102</v>
      </c>
      <c r="R140" s="50">
        <v>882.23880669657399</v>
      </c>
      <c r="S140" s="50">
        <v>1430.8395857998601</v>
      </c>
      <c r="T140" s="50">
        <v>2240.8557950845202</v>
      </c>
      <c r="U140" s="50">
        <v>3191.72120731013</v>
      </c>
      <c r="V140" s="50">
        <v>5940.7085643417204</v>
      </c>
      <c r="W140" s="50">
        <v>9495.3302683729598</v>
      </c>
      <c r="X140" s="50">
        <v>14880.9498987773</v>
      </c>
      <c r="Y140" s="50">
        <v>28864.126600563901</v>
      </c>
    </row>
    <row r="141" spans="1:25" ht="16.2" customHeight="1" x14ac:dyDescent="0.3">
      <c r="A141" s="10" t="s">
        <v>102</v>
      </c>
      <c r="B141" s="8" t="s">
        <v>104</v>
      </c>
      <c r="C141" s="11" t="s">
        <v>2748</v>
      </c>
      <c r="D141" s="74" t="s">
        <v>2714</v>
      </c>
      <c r="E141" s="12" t="s">
        <v>2738</v>
      </c>
      <c r="F141" s="54">
        <v>0</v>
      </c>
      <c r="G141" s="71">
        <v>0</v>
      </c>
      <c r="H141" s="50">
        <v>0</v>
      </c>
      <c r="I141" s="48">
        <v>0</v>
      </c>
      <c r="J141" s="50">
        <v>0</v>
      </c>
      <c r="K141" s="50">
        <v>0</v>
      </c>
      <c r="L141" s="50">
        <v>0</v>
      </c>
      <c r="M141" s="50">
        <v>0</v>
      </c>
      <c r="N141" s="50">
        <v>3.6287806287211901</v>
      </c>
      <c r="O141" s="50">
        <v>11.596791964096999</v>
      </c>
      <c r="P141" s="50">
        <v>7.9196300310278298</v>
      </c>
      <c r="Q141" s="50">
        <v>3.3884846598017999</v>
      </c>
      <c r="R141" s="50">
        <v>22.757839410750101</v>
      </c>
      <c r="S141" s="50">
        <v>42.790740364506497</v>
      </c>
      <c r="T141" s="50">
        <v>117.80825377403799</v>
      </c>
      <c r="U141" s="50">
        <v>138.37776719752</v>
      </c>
      <c r="V141" s="50">
        <v>313.13625449834399</v>
      </c>
      <c r="W141" s="50">
        <v>495.44041534689899</v>
      </c>
      <c r="X141" s="50">
        <v>1091.0365983715301</v>
      </c>
      <c r="Y141" s="50">
        <v>2192.5976520805998</v>
      </c>
    </row>
    <row r="142" spans="1:25" ht="16.2" customHeight="1" x14ac:dyDescent="0.3">
      <c r="A142" s="10" t="s">
        <v>102</v>
      </c>
      <c r="B142" s="10" t="s">
        <v>104</v>
      </c>
      <c r="C142" s="11" t="s">
        <v>2748</v>
      </c>
      <c r="D142" s="74" t="s">
        <v>2751</v>
      </c>
      <c r="E142" s="12" t="s">
        <v>2738</v>
      </c>
      <c r="F142" s="54">
        <v>0</v>
      </c>
      <c r="G142" s="71">
        <v>0</v>
      </c>
      <c r="H142" s="50">
        <v>0</v>
      </c>
      <c r="I142" s="48">
        <v>0</v>
      </c>
      <c r="J142" s="50">
        <v>0</v>
      </c>
      <c r="K142" s="50">
        <v>0</v>
      </c>
      <c r="L142" s="50">
        <v>0</v>
      </c>
      <c r="M142" s="50">
        <v>0</v>
      </c>
      <c r="N142" s="50">
        <v>0</v>
      </c>
      <c r="O142" s="50">
        <v>7.7311946427313298</v>
      </c>
      <c r="P142" s="50">
        <v>3.95981501551391</v>
      </c>
      <c r="Q142" s="50">
        <v>3.3884846598017999</v>
      </c>
      <c r="R142" s="50">
        <v>19.5067194949286</v>
      </c>
      <c r="S142" s="50">
        <v>35.658950303755397</v>
      </c>
      <c r="T142" s="50">
        <v>46.281813982657802</v>
      </c>
      <c r="U142" s="50">
        <v>69.188883598759801</v>
      </c>
      <c r="V142" s="50">
        <v>132.48072305699199</v>
      </c>
      <c r="W142" s="50">
        <v>270.24022655285398</v>
      </c>
      <c r="X142" s="50">
        <v>612.77397990729798</v>
      </c>
      <c r="Y142" s="50">
        <v>1566.14118005757</v>
      </c>
    </row>
    <row r="143" spans="1:25" ht="16.2" customHeight="1" x14ac:dyDescent="0.3">
      <c r="A143" s="10" t="s">
        <v>102</v>
      </c>
      <c r="B143" s="10" t="s">
        <v>104</v>
      </c>
      <c r="C143" s="11" t="s">
        <v>2748</v>
      </c>
      <c r="D143" s="74" t="s">
        <v>2713</v>
      </c>
      <c r="E143" s="12" t="s">
        <v>2738</v>
      </c>
      <c r="F143" s="54">
        <v>306.90173569661698</v>
      </c>
      <c r="G143" s="71">
        <v>6.2377158551212499</v>
      </c>
      <c r="H143" s="48">
        <v>0</v>
      </c>
      <c r="I143" s="48">
        <v>17.082915720851499</v>
      </c>
      <c r="J143" s="48">
        <v>13.7619417551611</v>
      </c>
      <c r="K143" s="50">
        <v>47.7665675433852</v>
      </c>
      <c r="L143" s="50">
        <v>42.671083799747898</v>
      </c>
      <c r="M143" s="50">
        <v>94.633141282574002</v>
      </c>
      <c r="N143" s="50">
        <v>116.120980119078</v>
      </c>
      <c r="O143" s="50">
        <v>204.87665803237999</v>
      </c>
      <c r="P143" s="50">
        <v>308.86557121008502</v>
      </c>
      <c r="Q143" s="50">
        <v>440.503005774234</v>
      </c>
      <c r="R143" s="50">
        <v>666.47958274339499</v>
      </c>
      <c r="S143" s="50">
        <v>1016.28008365703</v>
      </c>
      <c r="T143" s="50">
        <v>1661.9378657408899</v>
      </c>
      <c r="U143" s="50">
        <v>2398.54796475701</v>
      </c>
      <c r="V143" s="50">
        <v>4022.5965000941101</v>
      </c>
      <c r="W143" s="50">
        <v>6855.0937468907196</v>
      </c>
      <c r="X143" s="50">
        <v>12001.402582086799</v>
      </c>
      <c r="Y143" s="50">
        <v>21726.6494615259</v>
      </c>
    </row>
    <row r="144" spans="1:25" ht="16.2" customHeight="1" x14ac:dyDescent="0.3">
      <c r="A144" s="8" t="s">
        <v>102</v>
      </c>
      <c r="B144" s="8" t="s">
        <v>104</v>
      </c>
      <c r="C144" s="11" t="s">
        <v>2750</v>
      </c>
      <c r="D144" s="74" t="s">
        <v>2714</v>
      </c>
      <c r="E144" s="12" t="s">
        <v>2738</v>
      </c>
      <c r="F144" s="54">
        <v>0</v>
      </c>
      <c r="G144" s="122">
        <v>0</v>
      </c>
      <c r="H144" s="50">
        <v>0</v>
      </c>
      <c r="I144" s="48">
        <v>0</v>
      </c>
      <c r="J144" s="50">
        <v>0</v>
      </c>
      <c r="K144" s="50">
        <v>0</v>
      </c>
      <c r="L144" s="50">
        <v>0</v>
      </c>
      <c r="M144" s="50">
        <v>0</v>
      </c>
      <c r="N144" s="50">
        <v>0</v>
      </c>
      <c r="O144" s="50">
        <v>0</v>
      </c>
      <c r="P144" s="50">
        <v>15.4552519788436</v>
      </c>
      <c r="Q144" s="50">
        <v>0</v>
      </c>
      <c r="R144" s="50">
        <v>12.5737377637334</v>
      </c>
      <c r="S144" s="50">
        <v>13.8149164505377</v>
      </c>
      <c r="T144" s="50">
        <v>97.290876956997707</v>
      </c>
      <c r="U144" s="50">
        <v>122.847139043431</v>
      </c>
      <c r="V144" s="50">
        <v>188.574769192209</v>
      </c>
      <c r="W144" s="50">
        <v>328.174925203952</v>
      </c>
      <c r="X144" s="50">
        <v>997.08481349849603</v>
      </c>
      <c r="Y144" s="50">
        <v>2143.86450572491</v>
      </c>
    </row>
    <row r="145" spans="1:25" ht="16.2" customHeight="1" x14ac:dyDescent="0.3">
      <c r="A145" s="8" t="s">
        <v>102</v>
      </c>
      <c r="B145" s="8" t="s">
        <v>104</v>
      </c>
      <c r="C145" s="11" t="s">
        <v>2750</v>
      </c>
      <c r="D145" s="74" t="s">
        <v>2751</v>
      </c>
      <c r="E145" s="12" t="s">
        <v>2738</v>
      </c>
      <c r="F145" s="54">
        <v>0</v>
      </c>
      <c r="G145" s="122">
        <v>0</v>
      </c>
      <c r="H145" s="50">
        <v>0</v>
      </c>
      <c r="I145" s="48">
        <v>0</v>
      </c>
      <c r="J145" s="50">
        <v>0</v>
      </c>
      <c r="K145" s="50">
        <v>0</v>
      </c>
      <c r="L145" s="50">
        <v>0</v>
      </c>
      <c r="M145" s="50">
        <v>0</v>
      </c>
      <c r="N145" s="50">
        <v>0</v>
      </c>
      <c r="O145" s="50">
        <v>0</v>
      </c>
      <c r="P145" s="50">
        <v>7.7276259894218002</v>
      </c>
      <c r="Q145" s="50">
        <v>0</v>
      </c>
      <c r="R145" s="50">
        <v>12.5737377637334</v>
      </c>
      <c r="S145" s="50">
        <v>6.9074582252688304</v>
      </c>
      <c r="T145" s="50">
        <v>32.4302923189992</v>
      </c>
      <c r="U145" s="50">
        <v>78.973160813634394</v>
      </c>
      <c r="V145" s="50">
        <v>77.648434373262603</v>
      </c>
      <c r="W145" s="50">
        <v>140.64639651598</v>
      </c>
      <c r="X145" s="50">
        <v>583.65940302350998</v>
      </c>
      <c r="Y145" s="50">
        <v>1471.2795627523899</v>
      </c>
    </row>
    <row r="146" spans="1:25" ht="16.2" customHeight="1" x14ac:dyDescent="0.3">
      <c r="A146" s="8" t="s">
        <v>102</v>
      </c>
      <c r="B146" s="8" t="s">
        <v>104</v>
      </c>
      <c r="C146" s="11" t="s">
        <v>2750</v>
      </c>
      <c r="D146" s="74" t="s">
        <v>2713</v>
      </c>
      <c r="E146" s="12" t="s">
        <v>2738</v>
      </c>
      <c r="F146" s="54">
        <v>471.75762081988</v>
      </c>
      <c r="G146" s="122">
        <v>12.803948436496301</v>
      </c>
      <c r="H146" s="50">
        <v>0</v>
      </c>
      <c r="I146" s="48">
        <v>0</v>
      </c>
      <c r="J146" s="50">
        <v>0</v>
      </c>
      <c r="K146" s="50">
        <v>56.315445014559003</v>
      </c>
      <c r="L146" s="50">
        <v>14.3591317259547</v>
      </c>
      <c r="M146" s="50">
        <v>67.242487468418005</v>
      </c>
      <c r="N146" s="50">
        <v>85.458438320470805</v>
      </c>
      <c r="O146" s="50">
        <v>144.11786580937201</v>
      </c>
      <c r="P146" s="50">
        <v>316.832665566294</v>
      </c>
      <c r="Q146" s="50">
        <v>358.48478484089998</v>
      </c>
      <c r="R146" s="50">
        <v>559.53133048613802</v>
      </c>
      <c r="S146" s="50">
        <v>752.91294655430295</v>
      </c>
      <c r="T146" s="50">
        <v>1467.4707274347199</v>
      </c>
      <c r="U146" s="50">
        <v>2009.4282029246999</v>
      </c>
      <c r="V146" s="50">
        <v>3361.0679450140801</v>
      </c>
      <c r="W146" s="50">
        <v>5719.6201249831702</v>
      </c>
      <c r="X146" s="50">
        <v>10967.9329484835</v>
      </c>
      <c r="Y146" s="50">
        <v>21102.352585762801</v>
      </c>
    </row>
    <row r="147" spans="1:25" ht="16.2" customHeight="1" x14ac:dyDescent="0.3">
      <c r="A147" s="8" t="s">
        <v>102</v>
      </c>
      <c r="B147" s="8" t="s">
        <v>104</v>
      </c>
      <c r="C147" s="11" t="s">
        <v>2749</v>
      </c>
      <c r="D147" s="74" t="s">
        <v>2714</v>
      </c>
      <c r="E147" s="12" t="s">
        <v>2738</v>
      </c>
      <c r="F147" s="54">
        <v>0</v>
      </c>
      <c r="G147" s="122">
        <v>0</v>
      </c>
      <c r="H147" s="50">
        <v>0</v>
      </c>
      <c r="I147" s="48">
        <v>0</v>
      </c>
      <c r="J147" s="50">
        <v>0</v>
      </c>
      <c r="K147" s="50">
        <v>0</v>
      </c>
      <c r="L147" s="50">
        <v>0</v>
      </c>
      <c r="M147" s="50">
        <v>0</v>
      </c>
      <c r="N147" s="50">
        <v>7.3988834460924497</v>
      </c>
      <c r="O147" s="50">
        <v>23.648918065741</v>
      </c>
      <c r="P147" s="50">
        <v>0</v>
      </c>
      <c r="Q147" s="50">
        <v>7.05747967646625</v>
      </c>
      <c r="R147" s="50">
        <v>33.664451274806297</v>
      </c>
      <c r="S147" s="50">
        <v>73.711821448282905</v>
      </c>
      <c r="T147" s="50">
        <v>139.942250042967</v>
      </c>
      <c r="U147" s="50">
        <v>155.588952696191</v>
      </c>
      <c r="V147" s="50">
        <v>461.06031170687902</v>
      </c>
      <c r="W147" s="50">
        <v>723.06462052450001</v>
      </c>
      <c r="X147" s="50">
        <v>1240.8403616380201</v>
      </c>
      <c r="Y147" s="50">
        <v>2294.9251786216801</v>
      </c>
    </row>
    <row r="148" spans="1:25" ht="16.2" customHeight="1" x14ac:dyDescent="0.3">
      <c r="A148" s="8" t="s">
        <v>102</v>
      </c>
      <c r="B148" s="8" t="s">
        <v>104</v>
      </c>
      <c r="C148" s="11" t="s">
        <v>2749</v>
      </c>
      <c r="D148" s="74" t="s">
        <v>2751</v>
      </c>
      <c r="E148" s="12" t="s">
        <v>2738</v>
      </c>
      <c r="F148" s="54">
        <v>0</v>
      </c>
      <c r="G148" s="122">
        <v>0</v>
      </c>
      <c r="H148" s="50">
        <v>0</v>
      </c>
      <c r="I148" s="48">
        <v>0</v>
      </c>
      <c r="J148" s="50">
        <v>0</v>
      </c>
      <c r="K148" s="50">
        <v>0</v>
      </c>
      <c r="L148" s="50">
        <v>0</v>
      </c>
      <c r="M148" s="50">
        <v>0</v>
      </c>
      <c r="N148" s="50">
        <v>0</v>
      </c>
      <c r="O148" s="50">
        <v>15.765945377160699</v>
      </c>
      <c r="P148" s="50">
        <v>0</v>
      </c>
      <c r="Q148" s="50">
        <v>7.05747967646625</v>
      </c>
      <c r="R148" s="50">
        <v>26.931561019844999</v>
      </c>
      <c r="S148" s="50">
        <v>66.340639303454594</v>
      </c>
      <c r="T148" s="50">
        <v>61.224734393798002</v>
      </c>
      <c r="U148" s="50">
        <v>58.345857261071501</v>
      </c>
      <c r="V148" s="50">
        <v>197.59727644580499</v>
      </c>
      <c r="W148" s="50">
        <v>446.59873620630901</v>
      </c>
      <c r="X148" s="50">
        <v>659.19644212019898</v>
      </c>
      <c r="Y148" s="50">
        <v>1765.3270604782199</v>
      </c>
    </row>
    <row r="149" spans="1:25" ht="16.2" customHeight="1" x14ac:dyDescent="0.3">
      <c r="A149" s="8" t="s">
        <v>102</v>
      </c>
      <c r="B149" s="8" t="s">
        <v>104</v>
      </c>
      <c r="C149" s="11" t="s">
        <v>2749</v>
      </c>
      <c r="D149" s="74" t="s">
        <v>2713</v>
      </c>
      <c r="E149" s="12" t="s">
        <v>2738</v>
      </c>
      <c r="F149" s="54">
        <v>149.82867179944299</v>
      </c>
      <c r="G149" s="122">
        <v>0</v>
      </c>
      <c r="H149" s="50">
        <v>0</v>
      </c>
      <c r="I149" s="48">
        <v>33.469536825223102</v>
      </c>
      <c r="J149" s="50">
        <v>26.896431282370798</v>
      </c>
      <c r="K149" s="50">
        <v>39.394301628773398</v>
      </c>
      <c r="L149" s="50">
        <v>70.453942602733804</v>
      </c>
      <c r="M149" s="50">
        <v>122.312577607319</v>
      </c>
      <c r="N149" s="50">
        <v>147.97766892184899</v>
      </c>
      <c r="O149" s="50">
        <v>268.02107141173201</v>
      </c>
      <c r="P149" s="50">
        <v>300.49248134963301</v>
      </c>
      <c r="Q149" s="50">
        <v>529.31097573496902</v>
      </c>
      <c r="R149" s="50">
        <v>781.01526957550504</v>
      </c>
      <c r="S149" s="50">
        <v>1297.3280574897799</v>
      </c>
      <c r="T149" s="50">
        <v>1871.72759432468</v>
      </c>
      <c r="U149" s="50">
        <v>2829.7740771619701</v>
      </c>
      <c r="V149" s="50">
        <v>4808.2003935146004</v>
      </c>
      <c r="W149" s="50">
        <v>8400.3095619758096</v>
      </c>
      <c r="X149" s="50">
        <v>13649.243978018199</v>
      </c>
      <c r="Y149" s="50">
        <v>23037.518139240699</v>
      </c>
    </row>
    <row r="150" spans="1:25" ht="16.2" customHeight="1" x14ac:dyDescent="0.3">
      <c r="A150" s="8" t="s">
        <v>102</v>
      </c>
      <c r="B150" s="8" t="s">
        <v>103</v>
      </c>
      <c r="C150" s="11" t="s">
        <v>2748</v>
      </c>
      <c r="D150" s="74" t="s">
        <v>2714</v>
      </c>
      <c r="E150" s="12" t="s">
        <v>50</v>
      </c>
      <c r="F150" s="40">
        <v>1</v>
      </c>
      <c r="G150" s="64">
        <v>0</v>
      </c>
      <c r="H150" s="36">
        <v>1</v>
      </c>
      <c r="I150" s="17">
        <v>0</v>
      </c>
      <c r="J150" s="36">
        <v>0</v>
      </c>
      <c r="K150" s="36">
        <v>1</v>
      </c>
      <c r="L150" s="36">
        <v>0</v>
      </c>
      <c r="M150" s="36">
        <v>1</v>
      </c>
      <c r="N150" s="36">
        <v>1</v>
      </c>
      <c r="O150" s="36">
        <v>9</v>
      </c>
      <c r="P150" s="36">
        <v>7</v>
      </c>
      <c r="Q150" s="36">
        <v>21</v>
      </c>
      <c r="R150" s="36">
        <v>39</v>
      </c>
      <c r="S150" s="36">
        <v>67</v>
      </c>
      <c r="T150" s="36">
        <v>78</v>
      </c>
      <c r="U150" s="36">
        <v>122</v>
      </c>
      <c r="V150" s="36">
        <v>162</v>
      </c>
      <c r="W150" s="36">
        <v>186</v>
      </c>
      <c r="X150" s="36">
        <v>198</v>
      </c>
      <c r="Y150" s="36">
        <v>179</v>
      </c>
    </row>
    <row r="151" spans="1:25" ht="16.2" customHeight="1" x14ac:dyDescent="0.3">
      <c r="A151" s="8" t="s">
        <v>102</v>
      </c>
      <c r="B151" s="8" t="s">
        <v>103</v>
      </c>
      <c r="C151" s="11" t="s">
        <v>2748</v>
      </c>
      <c r="D151" s="74" t="s">
        <v>2751</v>
      </c>
      <c r="E151" s="12" t="s">
        <v>50</v>
      </c>
      <c r="F151" s="40">
        <v>0</v>
      </c>
      <c r="G151" s="64">
        <v>0</v>
      </c>
      <c r="H151" s="36">
        <v>0</v>
      </c>
      <c r="I151" s="17">
        <v>0</v>
      </c>
      <c r="J151" s="36">
        <v>0</v>
      </c>
      <c r="K151" s="36">
        <v>1</v>
      </c>
      <c r="L151" s="36">
        <v>0</v>
      </c>
      <c r="M151" s="36">
        <v>1</v>
      </c>
      <c r="N151" s="36">
        <v>1</v>
      </c>
      <c r="O151" s="36">
        <v>9</v>
      </c>
      <c r="P151" s="36">
        <v>5</v>
      </c>
      <c r="Q151" s="36">
        <v>20</v>
      </c>
      <c r="R151" s="36">
        <v>32</v>
      </c>
      <c r="S151" s="36">
        <v>59</v>
      </c>
      <c r="T151" s="36">
        <v>66</v>
      </c>
      <c r="U151" s="36">
        <v>101</v>
      </c>
      <c r="V151" s="36">
        <v>137</v>
      </c>
      <c r="W151" s="36">
        <v>152</v>
      </c>
      <c r="X151" s="36">
        <v>163</v>
      </c>
      <c r="Y151" s="36">
        <v>145</v>
      </c>
    </row>
    <row r="152" spans="1:25" ht="16.2" customHeight="1" x14ac:dyDescent="0.3">
      <c r="A152" s="8" t="s">
        <v>102</v>
      </c>
      <c r="B152" s="8" t="s">
        <v>103</v>
      </c>
      <c r="C152" s="11" t="s">
        <v>2748</v>
      </c>
      <c r="D152" s="74" t="s">
        <v>2713</v>
      </c>
      <c r="E152" s="12" t="s">
        <v>50</v>
      </c>
      <c r="F152" s="40">
        <v>11</v>
      </c>
      <c r="G152" s="64">
        <v>3</v>
      </c>
      <c r="H152" s="36">
        <v>2</v>
      </c>
      <c r="I152" s="17">
        <v>1</v>
      </c>
      <c r="J152" s="36">
        <v>12</v>
      </c>
      <c r="K152" s="36">
        <v>14</v>
      </c>
      <c r="L152" s="36">
        <v>15</v>
      </c>
      <c r="M152" s="36">
        <v>33</v>
      </c>
      <c r="N152" s="36">
        <v>36</v>
      </c>
      <c r="O152" s="36">
        <v>60</v>
      </c>
      <c r="P152" s="36">
        <v>96</v>
      </c>
      <c r="Q152" s="36">
        <v>162</v>
      </c>
      <c r="R152" s="36">
        <v>228</v>
      </c>
      <c r="S152" s="36">
        <v>335</v>
      </c>
      <c r="T152" s="36">
        <v>420</v>
      </c>
      <c r="U152" s="36">
        <v>601</v>
      </c>
      <c r="V152" s="36">
        <v>762</v>
      </c>
      <c r="W152" s="36">
        <v>878</v>
      </c>
      <c r="X152" s="36">
        <v>872</v>
      </c>
      <c r="Y152" s="36">
        <v>896</v>
      </c>
    </row>
    <row r="153" spans="1:25" ht="16.2" customHeight="1" x14ac:dyDescent="0.3">
      <c r="A153" s="8" t="s">
        <v>102</v>
      </c>
      <c r="B153" s="8" t="s">
        <v>103</v>
      </c>
      <c r="C153" s="11" t="s">
        <v>2750</v>
      </c>
      <c r="D153" s="74" t="s">
        <v>2714</v>
      </c>
      <c r="E153" s="12" t="s">
        <v>50</v>
      </c>
      <c r="F153" s="40">
        <v>1</v>
      </c>
      <c r="G153" s="72">
        <v>0</v>
      </c>
      <c r="H153" s="36">
        <v>0</v>
      </c>
      <c r="I153" s="17">
        <v>0</v>
      </c>
      <c r="J153" s="36">
        <v>0</v>
      </c>
      <c r="K153" s="36">
        <v>0</v>
      </c>
      <c r="L153" s="36">
        <v>0</v>
      </c>
      <c r="M153" s="36">
        <v>0</v>
      </c>
      <c r="N153" s="36">
        <v>0</v>
      </c>
      <c r="O153" s="36">
        <v>6</v>
      </c>
      <c r="P153" s="36">
        <v>1</v>
      </c>
      <c r="Q153" s="36">
        <v>8</v>
      </c>
      <c r="R153" s="36">
        <v>23</v>
      </c>
      <c r="S153" s="36">
        <v>24</v>
      </c>
      <c r="T153" s="36">
        <v>27</v>
      </c>
      <c r="U153" s="36">
        <v>52</v>
      </c>
      <c r="V153" s="36">
        <v>70</v>
      </c>
      <c r="W153" s="36">
        <v>94</v>
      </c>
      <c r="X153" s="36">
        <v>110</v>
      </c>
      <c r="Y153" s="36">
        <v>115</v>
      </c>
    </row>
    <row r="154" spans="1:25" ht="16.2" customHeight="1" x14ac:dyDescent="0.3">
      <c r="A154" s="8" t="s">
        <v>102</v>
      </c>
      <c r="B154" s="8" t="s">
        <v>103</v>
      </c>
      <c r="C154" s="11" t="s">
        <v>2750</v>
      </c>
      <c r="D154" s="74" t="s">
        <v>2751</v>
      </c>
      <c r="E154" s="12" t="s">
        <v>50</v>
      </c>
      <c r="F154" s="40">
        <v>0</v>
      </c>
      <c r="G154" s="72">
        <v>0</v>
      </c>
      <c r="H154" s="36">
        <v>0</v>
      </c>
      <c r="I154" s="17">
        <v>0</v>
      </c>
      <c r="J154" s="36">
        <v>0</v>
      </c>
      <c r="K154" s="36">
        <v>0</v>
      </c>
      <c r="L154" s="36">
        <v>0</v>
      </c>
      <c r="M154" s="36">
        <v>0</v>
      </c>
      <c r="N154" s="36">
        <v>0</v>
      </c>
      <c r="O154" s="36">
        <v>6</v>
      </c>
      <c r="P154" s="36">
        <v>1</v>
      </c>
      <c r="Q154" s="36">
        <v>8</v>
      </c>
      <c r="R154" s="36">
        <v>19</v>
      </c>
      <c r="S154" s="36">
        <v>21</v>
      </c>
      <c r="T154" s="36">
        <v>23</v>
      </c>
      <c r="U154" s="36">
        <v>45</v>
      </c>
      <c r="V154" s="36">
        <v>61</v>
      </c>
      <c r="W154" s="36">
        <v>80</v>
      </c>
      <c r="X154" s="36">
        <v>90</v>
      </c>
      <c r="Y154" s="36">
        <v>94</v>
      </c>
    </row>
    <row r="155" spans="1:25" ht="16.2" customHeight="1" x14ac:dyDescent="0.3">
      <c r="A155" s="8" t="s">
        <v>102</v>
      </c>
      <c r="B155" s="8" t="s">
        <v>103</v>
      </c>
      <c r="C155" s="11" t="s">
        <v>2750</v>
      </c>
      <c r="D155" s="74" t="s">
        <v>2713</v>
      </c>
      <c r="E155" s="12" t="s">
        <v>50</v>
      </c>
      <c r="F155" s="40">
        <v>5</v>
      </c>
      <c r="G155" s="72">
        <v>0</v>
      </c>
      <c r="H155" s="36">
        <v>0</v>
      </c>
      <c r="I155" s="17">
        <v>0</v>
      </c>
      <c r="J155" s="36">
        <v>4</v>
      </c>
      <c r="K155" s="36">
        <v>3</v>
      </c>
      <c r="L155" s="36">
        <v>2</v>
      </c>
      <c r="M155" s="36">
        <v>11</v>
      </c>
      <c r="N155" s="36">
        <v>15</v>
      </c>
      <c r="O155" s="36">
        <v>26</v>
      </c>
      <c r="P155" s="36">
        <v>43</v>
      </c>
      <c r="Q155" s="36">
        <v>68</v>
      </c>
      <c r="R155" s="36">
        <v>97</v>
      </c>
      <c r="S155" s="36">
        <v>145</v>
      </c>
      <c r="T155" s="36">
        <v>169</v>
      </c>
      <c r="U155" s="36">
        <v>266</v>
      </c>
      <c r="V155" s="36">
        <v>344</v>
      </c>
      <c r="W155" s="36">
        <v>437</v>
      </c>
      <c r="X155" s="36">
        <v>497</v>
      </c>
      <c r="Y155" s="36">
        <v>584</v>
      </c>
    </row>
    <row r="156" spans="1:25" ht="16.2" customHeight="1" x14ac:dyDescent="0.3">
      <c r="A156" s="8" t="s">
        <v>102</v>
      </c>
      <c r="B156" s="8" t="s">
        <v>103</v>
      </c>
      <c r="C156" s="11" t="s">
        <v>2749</v>
      </c>
      <c r="D156" s="74" t="s">
        <v>2714</v>
      </c>
      <c r="E156" s="12" t="s">
        <v>50</v>
      </c>
      <c r="F156" s="40">
        <v>0</v>
      </c>
      <c r="G156" s="72">
        <v>0</v>
      </c>
      <c r="H156" s="36">
        <v>1</v>
      </c>
      <c r="I156" s="17">
        <v>0</v>
      </c>
      <c r="J156" s="36">
        <v>0</v>
      </c>
      <c r="K156" s="36">
        <v>1</v>
      </c>
      <c r="L156" s="36">
        <v>0</v>
      </c>
      <c r="M156" s="36">
        <v>1</v>
      </c>
      <c r="N156" s="36">
        <v>1</v>
      </c>
      <c r="O156" s="36">
        <v>3</v>
      </c>
      <c r="P156" s="36">
        <v>6</v>
      </c>
      <c r="Q156" s="36">
        <v>13</v>
      </c>
      <c r="R156" s="36">
        <v>16</v>
      </c>
      <c r="S156" s="36">
        <v>43</v>
      </c>
      <c r="T156" s="36">
        <v>51</v>
      </c>
      <c r="U156" s="36">
        <v>70</v>
      </c>
      <c r="V156" s="36">
        <v>92</v>
      </c>
      <c r="W156" s="36">
        <v>92</v>
      </c>
      <c r="X156" s="36">
        <v>88</v>
      </c>
      <c r="Y156" s="36">
        <v>64</v>
      </c>
    </row>
    <row r="157" spans="1:25" ht="16.2" customHeight="1" x14ac:dyDescent="0.3">
      <c r="A157" s="8" t="s">
        <v>102</v>
      </c>
      <c r="B157" s="8" t="s">
        <v>103</v>
      </c>
      <c r="C157" s="11" t="s">
        <v>2749</v>
      </c>
      <c r="D157" s="74" t="s">
        <v>2751</v>
      </c>
      <c r="E157" s="12" t="s">
        <v>50</v>
      </c>
      <c r="F157" s="40">
        <v>0</v>
      </c>
      <c r="G157" s="72">
        <v>0</v>
      </c>
      <c r="H157" s="36">
        <v>0</v>
      </c>
      <c r="I157" s="17">
        <v>0</v>
      </c>
      <c r="J157" s="36">
        <v>0</v>
      </c>
      <c r="K157" s="36">
        <v>1</v>
      </c>
      <c r="L157" s="36">
        <v>0</v>
      </c>
      <c r="M157" s="36">
        <v>1</v>
      </c>
      <c r="N157" s="36">
        <v>1</v>
      </c>
      <c r="O157" s="36">
        <v>3</v>
      </c>
      <c r="P157" s="36">
        <v>4</v>
      </c>
      <c r="Q157" s="36">
        <v>12</v>
      </c>
      <c r="R157" s="36">
        <v>13</v>
      </c>
      <c r="S157" s="36">
        <v>38</v>
      </c>
      <c r="T157" s="36">
        <v>43</v>
      </c>
      <c r="U157" s="36">
        <v>56</v>
      </c>
      <c r="V157" s="36">
        <v>76</v>
      </c>
      <c r="W157" s="36">
        <v>72</v>
      </c>
      <c r="X157" s="36">
        <v>73</v>
      </c>
      <c r="Y157" s="36">
        <v>51</v>
      </c>
    </row>
    <row r="158" spans="1:25" ht="16.2" customHeight="1" x14ac:dyDescent="0.3">
      <c r="A158" s="8" t="s">
        <v>102</v>
      </c>
      <c r="B158" s="8" t="s">
        <v>103</v>
      </c>
      <c r="C158" s="11" t="s">
        <v>2749</v>
      </c>
      <c r="D158" s="74" t="s">
        <v>2713</v>
      </c>
      <c r="E158" s="12" t="s">
        <v>50</v>
      </c>
      <c r="F158" s="40">
        <v>6</v>
      </c>
      <c r="G158" s="72">
        <v>3</v>
      </c>
      <c r="H158" s="36">
        <v>2</v>
      </c>
      <c r="I158" s="17">
        <v>1</v>
      </c>
      <c r="J158" s="36">
        <v>8</v>
      </c>
      <c r="K158" s="36">
        <v>11</v>
      </c>
      <c r="L158" s="36">
        <v>13</v>
      </c>
      <c r="M158" s="36">
        <v>22</v>
      </c>
      <c r="N158" s="36">
        <v>21</v>
      </c>
      <c r="O158" s="36">
        <v>34</v>
      </c>
      <c r="P158" s="36">
        <v>53</v>
      </c>
      <c r="Q158" s="36">
        <v>94</v>
      </c>
      <c r="R158" s="36">
        <v>131</v>
      </c>
      <c r="S158" s="36">
        <v>190</v>
      </c>
      <c r="T158" s="36">
        <v>251</v>
      </c>
      <c r="U158" s="36">
        <v>335</v>
      </c>
      <c r="V158" s="36">
        <v>418</v>
      </c>
      <c r="W158" s="36">
        <v>441</v>
      </c>
      <c r="X158" s="36">
        <v>375</v>
      </c>
      <c r="Y158" s="36">
        <v>312</v>
      </c>
    </row>
    <row r="159" spans="1:25" ht="16.2" customHeight="1" x14ac:dyDescent="0.3">
      <c r="A159" s="8" t="s">
        <v>102</v>
      </c>
      <c r="B159" s="8" t="s">
        <v>104</v>
      </c>
      <c r="C159" s="11" t="s">
        <v>2748</v>
      </c>
      <c r="D159" s="74" t="s">
        <v>2714</v>
      </c>
      <c r="E159" s="12" t="s">
        <v>50</v>
      </c>
      <c r="F159" s="40">
        <v>0</v>
      </c>
      <c r="G159" s="72">
        <v>0</v>
      </c>
      <c r="H159" s="36">
        <v>0</v>
      </c>
      <c r="I159" s="17">
        <v>0</v>
      </c>
      <c r="J159" s="36">
        <v>0</v>
      </c>
      <c r="K159" s="36">
        <v>0</v>
      </c>
      <c r="L159" s="36">
        <v>0</v>
      </c>
      <c r="M159" s="36">
        <v>0</v>
      </c>
      <c r="N159" s="36">
        <v>1</v>
      </c>
      <c r="O159" s="36">
        <v>3</v>
      </c>
      <c r="P159" s="36">
        <v>2</v>
      </c>
      <c r="Q159" s="36">
        <v>1</v>
      </c>
      <c r="R159" s="36">
        <v>7</v>
      </c>
      <c r="S159" s="36">
        <v>12</v>
      </c>
      <c r="T159" s="36">
        <v>28</v>
      </c>
      <c r="U159" s="36">
        <v>30</v>
      </c>
      <c r="V159" s="36">
        <v>52</v>
      </c>
      <c r="W159" s="36">
        <v>55</v>
      </c>
      <c r="X159" s="36">
        <v>73</v>
      </c>
      <c r="Y159" s="36">
        <v>77</v>
      </c>
    </row>
    <row r="160" spans="1:25" ht="16.2" customHeight="1" x14ac:dyDescent="0.3">
      <c r="A160" s="8" t="s">
        <v>102</v>
      </c>
      <c r="B160" s="8" t="s">
        <v>104</v>
      </c>
      <c r="C160" s="11" t="s">
        <v>2748</v>
      </c>
      <c r="D160" s="74" t="s">
        <v>2751</v>
      </c>
      <c r="E160" s="12" t="s">
        <v>50</v>
      </c>
      <c r="F160" s="40">
        <v>0</v>
      </c>
      <c r="G160" s="72">
        <v>0</v>
      </c>
      <c r="H160" s="36">
        <v>0</v>
      </c>
      <c r="I160" s="17">
        <v>0</v>
      </c>
      <c r="J160" s="36">
        <v>0</v>
      </c>
      <c r="K160" s="36">
        <v>0</v>
      </c>
      <c r="L160" s="36">
        <v>0</v>
      </c>
      <c r="M160" s="36">
        <v>0</v>
      </c>
      <c r="N160" s="36">
        <v>0</v>
      </c>
      <c r="O160" s="36">
        <v>2</v>
      </c>
      <c r="P160" s="36">
        <v>1</v>
      </c>
      <c r="Q160" s="36">
        <v>1</v>
      </c>
      <c r="R160" s="36">
        <v>6</v>
      </c>
      <c r="S160" s="36">
        <v>10</v>
      </c>
      <c r="T160" s="36">
        <v>11</v>
      </c>
      <c r="U160" s="36">
        <v>15</v>
      </c>
      <c r="V160" s="36">
        <v>22</v>
      </c>
      <c r="W160" s="36">
        <v>30</v>
      </c>
      <c r="X160" s="36">
        <v>41</v>
      </c>
      <c r="Y160" s="36">
        <v>55</v>
      </c>
    </row>
    <row r="161" spans="1:25" ht="16.2" customHeight="1" x14ac:dyDescent="0.3">
      <c r="A161" s="8" t="s">
        <v>102</v>
      </c>
      <c r="B161" s="8" t="s">
        <v>104</v>
      </c>
      <c r="C161" s="11" t="s">
        <v>2748</v>
      </c>
      <c r="D161" s="74" t="s">
        <v>2713</v>
      </c>
      <c r="E161" s="12" t="s">
        <v>50</v>
      </c>
      <c r="F161" s="40">
        <v>12</v>
      </c>
      <c r="G161" s="72">
        <v>1</v>
      </c>
      <c r="H161" s="36">
        <v>0</v>
      </c>
      <c r="I161" s="17">
        <v>4</v>
      </c>
      <c r="J161" s="36">
        <v>3</v>
      </c>
      <c r="K161" s="36">
        <v>12</v>
      </c>
      <c r="L161" s="36">
        <v>12</v>
      </c>
      <c r="M161" s="36">
        <v>28</v>
      </c>
      <c r="N161" s="36">
        <v>32</v>
      </c>
      <c r="O161" s="36">
        <v>53</v>
      </c>
      <c r="P161" s="36">
        <v>78</v>
      </c>
      <c r="Q161" s="36">
        <v>130</v>
      </c>
      <c r="R161" s="36">
        <v>205</v>
      </c>
      <c r="S161" s="36">
        <v>285</v>
      </c>
      <c r="T161" s="36">
        <v>395</v>
      </c>
      <c r="U161" s="36">
        <v>520</v>
      </c>
      <c r="V161" s="36">
        <v>668</v>
      </c>
      <c r="W161" s="36">
        <v>761</v>
      </c>
      <c r="X161" s="36">
        <v>803</v>
      </c>
      <c r="Y161" s="36">
        <v>763</v>
      </c>
    </row>
    <row r="162" spans="1:25" ht="16.2" customHeight="1" x14ac:dyDescent="0.3">
      <c r="A162" s="8" t="s">
        <v>102</v>
      </c>
      <c r="B162" s="8" t="s">
        <v>104</v>
      </c>
      <c r="C162" s="11" t="s">
        <v>2750</v>
      </c>
      <c r="D162" s="74" t="s">
        <v>2714</v>
      </c>
      <c r="E162" s="12" t="s">
        <v>50</v>
      </c>
      <c r="F162" s="40">
        <v>0</v>
      </c>
      <c r="G162" s="72">
        <v>0</v>
      </c>
      <c r="H162" s="36">
        <v>0</v>
      </c>
      <c r="I162" s="17">
        <v>0</v>
      </c>
      <c r="J162" s="36">
        <v>0</v>
      </c>
      <c r="K162" s="36">
        <v>0</v>
      </c>
      <c r="L162" s="36">
        <v>0</v>
      </c>
      <c r="M162" s="36">
        <v>0</v>
      </c>
      <c r="N162" s="36">
        <v>0</v>
      </c>
      <c r="O162" s="36">
        <v>0</v>
      </c>
      <c r="P162" s="36">
        <v>2</v>
      </c>
      <c r="Q162" s="36">
        <v>0</v>
      </c>
      <c r="R162" s="36">
        <v>2</v>
      </c>
      <c r="S162" s="36">
        <v>2</v>
      </c>
      <c r="T162" s="36">
        <v>12</v>
      </c>
      <c r="U162" s="36">
        <v>14</v>
      </c>
      <c r="V162" s="36">
        <v>17</v>
      </c>
      <c r="W162" s="36">
        <v>21</v>
      </c>
      <c r="X162" s="36">
        <v>41</v>
      </c>
      <c r="Y162" s="36">
        <v>51</v>
      </c>
    </row>
    <row r="163" spans="1:25" x14ac:dyDescent="0.3">
      <c r="A163" s="8" t="s">
        <v>102</v>
      </c>
      <c r="B163" s="8" t="s">
        <v>104</v>
      </c>
      <c r="C163" s="11" t="s">
        <v>2750</v>
      </c>
      <c r="D163" s="74" t="s">
        <v>2751</v>
      </c>
      <c r="E163" s="12" t="s">
        <v>50</v>
      </c>
      <c r="F163" s="40">
        <v>0</v>
      </c>
      <c r="G163" s="72">
        <v>0</v>
      </c>
      <c r="H163" s="36">
        <v>0</v>
      </c>
      <c r="I163" s="17">
        <v>0</v>
      </c>
      <c r="J163" s="36">
        <v>0</v>
      </c>
      <c r="K163" s="36">
        <v>0</v>
      </c>
      <c r="L163" s="36">
        <v>0</v>
      </c>
      <c r="M163" s="36">
        <v>0</v>
      </c>
      <c r="N163" s="36">
        <v>0</v>
      </c>
      <c r="O163" s="36">
        <v>0</v>
      </c>
      <c r="P163" s="36">
        <v>1</v>
      </c>
      <c r="Q163" s="36">
        <v>0</v>
      </c>
      <c r="R163" s="36">
        <v>2</v>
      </c>
      <c r="S163" s="36">
        <v>1</v>
      </c>
      <c r="T163" s="36">
        <v>4</v>
      </c>
      <c r="U163" s="36">
        <v>9</v>
      </c>
      <c r="V163" s="36">
        <v>7</v>
      </c>
      <c r="W163" s="36">
        <v>9</v>
      </c>
      <c r="X163" s="36">
        <v>24</v>
      </c>
      <c r="Y163" s="36">
        <v>35</v>
      </c>
    </row>
    <row r="164" spans="1:25" x14ac:dyDescent="0.3">
      <c r="A164" s="8" t="s">
        <v>102</v>
      </c>
      <c r="B164" s="8" t="s">
        <v>104</v>
      </c>
      <c r="C164" s="11" t="s">
        <v>2750</v>
      </c>
      <c r="D164" s="74" t="s">
        <v>2713</v>
      </c>
      <c r="E164" s="12" t="s">
        <v>50</v>
      </c>
      <c r="F164" s="40">
        <v>9</v>
      </c>
      <c r="G164" s="72">
        <v>1</v>
      </c>
      <c r="H164" s="36">
        <v>0</v>
      </c>
      <c r="I164" s="17">
        <v>0</v>
      </c>
      <c r="J164" s="36">
        <v>0</v>
      </c>
      <c r="K164" s="36">
        <v>7</v>
      </c>
      <c r="L164" s="36">
        <v>2</v>
      </c>
      <c r="M164" s="36">
        <v>10</v>
      </c>
      <c r="N164" s="36">
        <v>12</v>
      </c>
      <c r="O164" s="36">
        <v>19</v>
      </c>
      <c r="P164" s="36">
        <v>41</v>
      </c>
      <c r="Q164" s="36">
        <v>55</v>
      </c>
      <c r="R164" s="36">
        <v>89</v>
      </c>
      <c r="S164" s="36">
        <v>109</v>
      </c>
      <c r="T164" s="36">
        <v>181</v>
      </c>
      <c r="U164" s="36">
        <v>229</v>
      </c>
      <c r="V164" s="36">
        <v>303</v>
      </c>
      <c r="W164" s="36">
        <v>366</v>
      </c>
      <c r="X164" s="36">
        <v>451</v>
      </c>
      <c r="Y164" s="36">
        <v>502</v>
      </c>
    </row>
    <row r="165" spans="1:25" x14ac:dyDescent="0.3">
      <c r="A165" s="8" t="s">
        <v>102</v>
      </c>
      <c r="B165" s="8" t="s">
        <v>104</v>
      </c>
      <c r="C165" s="11" t="s">
        <v>2749</v>
      </c>
      <c r="D165" s="74" t="s">
        <v>2714</v>
      </c>
      <c r="E165" s="12" t="s">
        <v>50</v>
      </c>
      <c r="F165" s="40">
        <v>0</v>
      </c>
      <c r="G165" s="72">
        <v>0</v>
      </c>
      <c r="H165" s="36">
        <v>0</v>
      </c>
      <c r="I165" s="17">
        <v>0</v>
      </c>
      <c r="J165" s="36">
        <v>0</v>
      </c>
      <c r="K165" s="36">
        <v>0</v>
      </c>
      <c r="L165" s="36">
        <v>0</v>
      </c>
      <c r="M165" s="36">
        <v>0</v>
      </c>
      <c r="N165" s="36">
        <v>1</v>
      </c>
      <c r="O165" s="36">
        <v>3</v>
      </c>
      <c r="P165" s="36">
        <v>0</v>
      </c>
      <c r="Q165" s="36">
        <v>1</v>
      </c>
      <c r="R165" s="36">
        <v>5</v>
      </c>
      <c r="S165" s="36">
        <v>10</v>
      </c>
      <c r="T165" s="36">
        <v>16</v>
      </c>
      <c r="U165" s="36">
        <v>16</v>
      </c>
      <c r="V165" s="36">
        <v>35</v>
      </c>
      <c r="W165" s="36">
        <v>34</v>
      </c>
      <c r="X165" s="36">
        <v>32</v>
      </c>
      <c r="Y165" s="36">
        <v>26</v>
      </c>
    </row>
    <row r="166" spans="1:25" x14ac:dyDescent="0.3">
      <c r="A166" s="8" t="s">
        <v>102</v>
      </c>
      <c r="B166" s="8" t="s">
        <v>104</v>
      </c>
      <c r="C166" s="11" t="s">
        <v>2749</v>
      </c>
      <c r="D166" s="74" t="s">
        <v>2751</v>
      </c>
      <c r="E166" s="12" t="s">
        <v>50</v>
      </c>
      <c r="F166" s="40">
        <v>0</v>
      </c>
      <c r="G166" s="72">
        <v>0</v>
      </c>
      <c r="H166" s="36">
        <v>0</v>
      </c>
      <c r="I166" s="17">
        <v>0</v>
      </c>
      <c r="J166" s="36">
        <v>0</v>
      </c>
      <c r="K166" s="36">
        <v>0</v>
      </c>
      <c r="L166" s="36">
        <v>0</v>
      </c>
      <c r="M166" s="36">
        <v>0</v>
      </c>
      <c r="N166" s="36">
        <v>0</v>
      </c>
      <c r="O166" s="36">
        <v>2</v>
      </c>
      <c r="P166" s="36">
        <v>0</v>
      </c>
      <c r="Q166" s="36">
        <v>1</v>
      </c>
      <c r="R166" s="36">
        <v>4</v>
      </c>
      <c r="S166" s="36">
        <v>9</v>
      </c>
      <c r="T166" s="36">
        <v>7</v>
      </c>
      <c r="U166" s="36">
        <v>6</v>
      </c>
      <c r="V166" s="36">
        <v>15</v>
      </c>
      <c r="W166" s="36">
        <v>21</v>
      </c>
      <c r="X166" s="36">
        <v>17</v>
      </c>
      <c r="Y166" s="36">
        <v>20</v>
      </c>
    </row>
    <row r="167" spans="1:25" x14ac:dyDescent="0.3">
      <c r="A167" s="8" t="s">
        <v>102</v>
      </c>
      <c r="B167" s="8" t="s">
        <v>104</v>
      </c>
      <c r="C167" s="11" t="s">
        <v>2749</v>
      </c>
      <c r="D167" s="74" t="s">
        <v>2713</v>
      </c>
      <c r="E167" s="12" t="s">
        <v>50</v>
      </c>
      <c r="F167" s="40">
        <v>3</v>
      </c>
      <c r="G167" s="72">
        <v>0</v>
      </c>
      <c r="H167" s="36">
        <v>0</v>
      </c>
      <c r="I167" s="17">
        <v>4</v>
      </c>
      <c r="J167" s="36">
        <v>3</v>
      </c>
      <c r="K167" s="36">
        <v>5</v>
      </c>
      <c r="L167" s="36">
        <v>10</v>
      </c>
      <c r="M167" s="36">
        <v>18</v>
      </c>
      <c r="N167" s="36">
        <v>20</v>
      </c>
      <c r="O167" s="36">
        <v>34</v>
      </c>
      <c r="P167" s="36">
        <v>37</v>
      </c>
      <c r="Q167" s="36">
        <v>75</v>
      </c>
      <c r="R167" s="36">
        <v>116</v>
      </c>
      <c r="S167" s="36">
        <v>176</v>
      </c>
      <c r="T167" s="36">
        <v>214</v>
      </c>
      <c r="U167" s="36">
        <v>291</v>
      </c>
      <c r="V167" s="36">
        <v>365</v>
      </c>
      <c r="W167" s="36">
        <v>395</v>
      </c>
      <c r="X167" s="36">
        <v>352</v>
      </c>
      <c r="Y167" s="36">
        <v>261</v>
      </c>
    </row>
    <row r="168" spans="1:25" x14ac:dyDescent="0.3">
      <c r="A168" s="8" t="s">
        <v>101</v>
      </c>
      <c r="B168" s="8" t="s">
        <v>103</v>
      </c>
      <c r="C168" s="11" t="s">
        <v>2748</v>
      </c>
      <c r="D168" s="45" t="s">
        <v>2714</v>
      </c>
      <c r="E168" s="12" t="s">
        <v>2738</v>
      </c>
      <c r="F168" s="54">
        <v>0</v>
      </c>
      <c r="G168" s="122">
        <v>0</v>
      </c>
      <c r="H168" s="50">
        <v>0</v>
      </c>
      <c r="I168" s="48">
        <v>0</v>
      </c>
      <c r="J168" s="50">
        <v>0</v>
      </c>
      <c r="K168" s="50">
        <v>3.4900643813728598</v>
      </c>
      <c r="L168" s="50">
        <v>3.1499554764521802</v>
      </c>
      <c r="M168" s="50">
        <v>9.3443958869802497</v>
      </c>
      <c r="N168" s="50">
        <v>16.507456640886801</v>
      </c>
      <c r="O168" s="50">
        <v>25.145875536190001</v>
      </c>
      <c r="P168" s="50">
        <v>68.657337620835705</v>
      </c>
      <c r="Q168" s="50">
        <v>99.375603716667598</v>
      </c>
      <c r="R168" s="50">
        <v>161.830251841365</v>
      </c>
      <c r="S168" s="50">
        <v>316.60315647598998</v>
      </c>
      <c r="T168" s="50">
        <v>427.34533105137598</v>
      </c>
      <c r="U168" s="50">
        <v>862.95198668160003</v>
      </c>
      <c r="V168" s="50">
        <v>1277.1318190414599</v>
      </c>
      <c r="W168" s="50">
        <v>2385.9304963231002</v>
      </c>
      <c r="X168" s="50">
        <v>5132.0014248133803</v>
      </c>
      <c r="Y168" s="50">
        <v>9272.1986946052693</v>
      </c>
    </row>
    <row r="169" spans="1:25" x14ac:dyDescent="0.3">
      <c r="A169" s="8" t="s">
        <v>101</v>
      </c>
      <c r="B169" s="8" t="s">
        <v>103</v>
      </c>
      <c r="C169" s="11" t="s">
        <v>2748</v>
      </c>
      <c r="D169" s="45" t="s">
        <v>2751</v>
      </c>
      <c r="E169" s="12" t="s">
        <v>2738</v>
      </c>
      <c r="F169" s="54">
        <v>0</v>
      </c>
      <c r="G169" s="122">
        <v>0</v>
      </c>
      <c r="H169" s="50">
        <v>0</v>
      </c>
      <c r="I169" s="48">
        <v>0</v>
      </c>
      <c r="J169" s="50">
        <v>0</v>
      </c>
      <c r="K169" s="50">
        <v>0</v>
      </c>
      <c r="L169" s="50">
        <v>3.1499554764521802</v>
      </c>
      <c r="M169" s="50">
        <v>3.11479862899342</v>
      </c>
      <c r="N169" s="50">
        <v>13.205965312709401</v>
      </c>
      <c r="O169" s="50">
        <v>21.553607602448601</v>
      </c>
      <c r="P169" s="50">
        <v>65.224470739793901</v>
      </c>
      <c r="Q169" s="50">
        <v>87.330075993435102</v>
      </c>
      <c r="R169" s="50">
        <v>126.521833257794</v>
      </c>
      <c r="S169" s="50">
        <v>267.133913276616</v>
      </c>
      <c r="T169" s="50">
        <v>361.30105261616399</v>
      </c>
      <c r="U169" s="50">
        <v>777.06576999765002</v>
      </c>
      <c r="V169" s="50">
        <v>1084.6872983639801</v>
      </c>
      <c r="W169" s="50">
        <v>2148.15735407784</v>
      </c>
      <c r="X169" s="50">
        <v>4485.3417278529796</v>
      </c>
      <c r="Y169" s="50">
        <v>8212.5188437932393</v>
      </c>
    </row>
    <row r="170" spans="1:25" x14ac:dyDescent="0.3">
      <c r="A170" s="8" t="s">
        <v>101</v>
      </c>
      <c r="B170" s="8" t="s">
        <v>103</v>
      </c>
      <c r="C170" s="11" t="s">
        <v>2748</v>
      </c>
      <c r="D170" s="45" t="s">
        <v>2713</v>
      </c>
      <c r="E170" s="12" t="s">
        <v>2738</v>
      </c>
      <c r="F170" s="54">
        <v>306.20998914560602</v>
      </c>
      <c r="G170" s="122">
        <v>0</v>
      </c>
      <c r="H170" s="50">
        <v>7.9802958543513096</v>
      </c>
      <c r="I170" s="48">
        <v>7.8232587355444396</v>
      </c>
      <c r="J170" s="50">
        <v>41.845476441962603</v>
      </c>
      <c r="K170" s="50">
        <v>55.8410301019657</v>
      </c>
      <c r="L170" s="50">
        <v>59.849154052591402</v>
      </c>
      <c r="M170" s="50">
        <v>124.59194515973699</v>
      </c>
      <c r="N170" s="50">
        <v>191.486497034287</v>
      </c>
      <c r="O170" s="50">
        <v>355.63452544040098</v>
      </c>
      <c r="P170" s="50">
        <v>415.376892606056</v>
      </c>
      <c r="Q170" s="50">
        <v>530.00321982222704</v>
      </c>
      <c r="R170" s="50">
        <v>767.95810419265899</v>
      </c>
      <c r="S170" s="50">
        <v>1230.1351808910799</v>
      </c>
      <c r="T170" s="50">
        <v>1717.1512393155299</v>
      </c>
      <c r="U170" s="50">
        <v>3063.2750617275801</v>
      </c>
      <c r="V170" s="50">
        <v>5155.1804932997702</v>
      </c>
      <c r="W170" s="50">
        <v>8715.6155243692501</v>
      </c>
      <c r="X170" s="50">
        <v>15891.318084877899</v>
      </c>
      <c r="Y170" s="50">
        <v>31737.4115318203</v>
      </c>
    </row>
    <row r="171" spans="1:25" x14ac:dyDescent="0.3">
      <c r="A171" s="8" t="s">
        <v>101</v>
      </c>
      <c r="B171" s="8" t="s">
        <v>103</v>
      </c>
      <c r="C171" s="11" t="s">
        <v>2750</v>
      </c>
      <c r="D171" s="45" t="s">
        <v>2714</v>
      </c>
      <c r="E171" s="12" t="s">
        <v>2738</v>
      </c>
      <c r="F171" s="54">
        <v>0</v>
      </c>
      <c r="G171" s="122">
        <v>0</v>
      </c>
      <c r="H171" s="50">
        <v>0</v>
      </c>
      <c r="I171" s="48">
        <v>0</v>
      </c>
      <c r="J171" s="50">
        <v>0</v>
      </c>
      <c r="K171" s="50">
        <v>7.0699770567901199</v>
      </c>
      <c r="L171" s="50">
        <v>0</v>
      </c>
      <c r="M171" s="50">
        <v>6.1880139593234302</v>
      </c>
      <c r="N171" s="50">
        <v>12.937923428231899</v>
      </c>
      <c r="O171" s="50">
        <v>21.206318657893998</v>
      </c>
      <c r="P171" s="50">
        <v>86.685075329839705</v>
      </c>
      <c r="Q171" s="50">
        <v>81.279142084808498</v>
      </c>
      <c r="R171" s="50">
        <v>148.15639905915901</v>
      </c>
      <c r="S171" s="50">
        <v>249.26471640146801</v>
      </c>
      <c r="T171" s="50">
        <v>329.462493286989</v>
      </c>
      <c r="U171" s="50">
        <v>654.19061616526403</v>
      </c>
      <c r="V171" s="50">
        <v>1140.14362102878</v>
      </c>
      <c r="W171" s="50">
        <v>1813.6904636998199</v>
      </c>
      <c r="X171" s="50">
        <v>4058.1340151856102</v>
      </c>
      <c r="Y171" s="50">
        <v>9137.98056822939</v>
      </c>
    </row>
    <row r="172" spans="1:25" x14ac:dyDescent="0.3">
      <c r="A172" s="8" t="s">
        <v>101</v>
      </c>
      <c r="B172" s="8" t="s">
        <v>103</v>
      </c>
      <c r="C172" s="11" t="s">
        <v>2750</v>
      </c>
      <c r="D172" s="45" t="s">
        <v>2751</v>
      </c>
      <c r="E172" s="12" t="s">
        <v>2738</v>
      </c>
      <c r="F172" s="54">
        <v>0</v>
      </c>
      <c r="G172" s="122">
        <v>0</v>
      </c>
      <c r="H172" s="50">
        <v>0</v>
      </c>
      <c r="I172" s="48">
        <v>0</v>
      </c>
      <c r="J172" s="50">
        <v>0</v>
      </c>
      <c r="K172" s="50">
        <v>0</v>
      </c>
      <c r="L172" s="50">
        <v>0</v>
      </c>
      <c r="M172" s="50">
        <v>6.1880139593234302</v>
      </c>
      <c r="N172" s="50">
        <v>6.4689617141159301</v>
      </c>
      <c r="O172" s="50">
        <v>14.1375457719294</v>
      </c>
      <c r="P172" s="50">
        <v>80.016992612159797</v>
      </c>
      <c r="Q172" s="50">
        <v>75.473489078750703</v>
      </c>
      <c r="R172" s="50">
        <v>102.569814733264</v>
      </c>
      <c r="S172" s="50">
        <v>217.307701478203</v>
      </c>
      <c r="T172" s="50">
        <v>262.07243784192298</v>
      </c>
      <c r="U172" s="50">
        <v>576.31078090749497</v>
      </c>
      <c r="V172" s="50">
        <v>927.032663827139</v>
      </c>
      <c r="W172" s="50">
        <v>1615.31806923265</v>
      </c>
      <c r="X172" s="50">
        <v>3500.6980240886801</v>
      </c>
      <c r="Y172" s="50">
        <v>8015.0931255232399</v>
      </c>
    </row>
    <row r="173" spans="1:25" x14ac:dyDescent="0.3">
      <c r="A173" s="8" t="s">
        <v>101</v>
      </c>
      <c r="B173" s="8" t="s">
        <v>103</v>
      </c>
      <c r="C173" s="11" t="s">
        <v>2750</v>
      </c>
      <c r="D173" s="45" t="s">
        <v>2713</v>
      </c>
      <c r="E173" s="12" t="s">
        <v>2738</v>
      </c>
      <c r="F173" s="54">
        <v>386.51848335702999</v>
      </c>
      <c r="G173" s="122">
        <v>0</v>
      </c>
      <c r="H173" s="50">
        <v>8.2055863101909097</v>
      </c>
      <c r="I173" s="48">
        <v>7.9794968288919597</v>
      </c>
      <c r="J173" s="50">
        <v>25.689280085973799</v>
      </c>
      <c r="K173" s="50">
        <v>49.489839397530901</v>
      </c>
      <c r="L173" s="50">
        <v>25.314833648135799</v>
      </c>
      <c r="M173" s="50">
        <v>86.632195430528</v>
      </c>
      <c r="N173" s="50">
        <v>148.786119424666</v>
      </c>
      <c r="O173" s="50">
        <v>247.407051008764</v>
      </c>
      <c r="P173" s="50">
        <v>333.404135883999</v>
      </c>
      <c r="Q173" s="50">
        <v>354.14483336952298</v>
      </c>
      <c r="R173" s="50">
        <v>649.60882664400594</v>
      </c>
      <c r="S173" s="50">
        <v>1054.58149246775</v>
      </c>
      <c r="T173" s="50">
        <v>1407.7033804080399</v>
      </c>
      <c r="U173" s="50">
        <v>2320.8190906815298</v>
      </c>
      <c r="V173" s="50">
        <v>4411.3968140739698</v>
      </c>
      <c r="W173" s="50">
        <v>7793.2012112101602</v>
      </c>
      <c r="X173" s="50">
        <v>13623.7356224088</v>
      </c>
      <c r="Y173" s="50">
        <v>30743.883776161601</v>
      </c>
    </row>
    <row r="174" spans="1:25" x14ac:dyDescent="0.3">
      <c r="A174" s="8" t="s">
        <v>101</v>
      </c>
      <c r="B174" s="8" t="s">
        <v>103</v>
      </c>
      <c r="C174" s="11" t="s">
        <v>2749</v>
      </c>
      <c r="D174" s="74" t="s">
        <v>2714</v>
      </c>
      <c r="E174" s="12" t="s">
        <v>2738</v>
      </c>
      <c r="F174" s="54">
        <v>0</v>
      </c>
      <c r="G174" s="71">
        <v>0</v>
      </c>
      <c r="H174" s="50">
        <v>0</v>
      </c>
      <c r="I174" s="48">
        <v>0</v>
      </c>
      <c r="J174" s="50">
        <v>0</v>
      </c>
      <c r="K174" s="50">
        <v>0</v>
      </c>
      <c r="L174" s="50">
        <v>6.27137438025105</v>
      </c>
      <c r="M174" s="50">
        <v>12.5434864303003</v>
      </c>
      <c r="N174" s="50">
        <v>20.228022742952898</v>
      </c>
      <c r="O174" s="50">
        <v>29.216614407999302</v>
      </c>
      <c r="P174" s="50">
        <v>49.528220168920498</v>
      </c>
      <c r="Q174" s="50">
        <v>118.878134466972</v>
      </c>
      <c r="R174" s="50">
        <v>176.42900702981601</v>
      </c>
      <c r="S174" s="50">
        <v>388.39307746984002</v>
      </c>
      <c r="T174" s="50">
        <v>532.89320641903203</v>
      </c>
      <c r="U174" s="50">
        <v>1093.8223505778999</v>
      </c>
      <c r="V174" s="50">
        <v>1442.7381183851101</v>
      </c>
      <c r="W174" s="50">
        <v>3171.7826595275701</v>
      </c>
      <c r="X174" s="50">
        <v>6862.35832702465</v>
      </c>
      <c r="Y174" s="50">
        <v>9562.9764499351895</v>
      </c>
    </row>
    <row r="175" spans="1:25" x14ac:dyDescent="0.3">
      <c r="A175" s="8" t="s">
        <v>101</v>
      </c>
      <c r="B175" s="8" t="s">
        <v>103</v>
      </c>
      <c r="C175" s="11" t="s">
        <v>2749</v>
      </c>
      <c r="D175" s="74" t="s">
        <v>2751</v>
      </c>
      <c r="E175" s="12" t="s">
        <v>2738</v>
      </c>
      <c r="F175" s="54">
        <v>0</v>
      </c>
      <c r="G175" s="71">
        <v>0</v>
      </c>
      <c r="H175" s="50">
        <v>0</v>
      </c>
      <c r="I175" s="48">
        <v>0</v>
      </c>
      <c r="J175" s="50">
        <v>0</v>
      </c>
      <c r="K175" s="50">
        <v>0</v>
      </c>
      <c r="L175" s="50">
        <v>6.27137438025105</v>
      </c>
      <c r="M175" s="50">
        <v>0</v>
      </c>
      <c r="N175" s="50">
        <v>20.228022742952898</v>
      </c>
      <c r="O175" s="50">
        <v>29.216614407999302</v>
      </c>
      <c r="P175" s="50">
        <v>49.528220168920498</v>
      </c>
      <c r="Q175" s="50">
        <v>100.10790270902901</v>
      </c>
      <c r="R175" s="50">
        <v>152.093971577427</v>
      </c>
      <c r="S175" s="50">
        <v>320.25394107162299</v>
      </c>
      <c r="T175" s="50">
        <v>468.30009048945197</v>
      </c>
      <c r="U175" s="50">
        <v>999.08183202390796</v>
      </c>
      <c r="V175" s="50">
        <v>1275.27744392969</v>
      </c>
      <c r="W175" s="50">
        <v>2879.9008196937398</v>
      </c>
      <c r="X175" s="50">
        <v>6071.9296191998201</v>
      </c>
      <c r="Y175" s="50">
        <v>8640.2331082747805</v>
      </c>
    </row>
    <row r="176" spans="1:25" x14ac:dyDescent="0.3">
      <c r="A176" s="8" t="s">
        <v>101</v>
      </c>
      <c r="B176" s="8" t="s">
        <v>103</v>
      </c>
      <c r="C176" s="11" t="s">
        <v>2749</v>
      </c>
      <c r="D176" s="74" t="s">
        <v>2713</v>
      </c>
      <c r="E176" s="12" t="s">
        <v>2738</v>
      </c>
      <c r="F176" s="54">
        <v>229.81173946502301</v>
      </c>
      <c r="G176" s="71">
        <v>0</v>
      </c>
      <c r="H176" s="50">
        <v>7.7670458519309697</v>
      </c>
      <c r="I176" s="48">
        <v>7.6730214133740002</v>
      </c>
      <c r="J176" s="50">
        <v>57.285848144800802</v>
      </c>
      <c r="K176" s="50">
        <v>62.032819250641303</v>
      </c>
      <c r="L176" s="50">
        <v>94.070615703765796</v>
      </c>
      <c r="M176" s="50">
        <v>163.065323593904</v>
      </c>
      <c r="N176" s="50">
        <v>235.993598667784</v>
      </c>
      <c r="O176" s="50">
        <v>467.465830527989</v>
      </c>
      <c r="P176" s="50">
        <v>502.357661713337</v>
      </c>
      <c r="Q176" s="50">
        <v>719.52555072114797</v>
      </c>
      <c r="R176" s="50">
        <v>894.31255287527404</v>
      </c>
      <c r="S176" s="50">
        <v>1417.2940370829299</v>
      </c>
      <c r="T176" s="50">
        <v>2050.8314307641499</v>
      </c>
      <c r="U176" s="50">
        <v>3884.3612607136401</v>
      </c>
      <c r="V176" s="50">
        <v>6054.3474610803596</v>
      </c>
      <c r="W176" s="50">
        <v>9982.3589223168201</v>
      </c>
      <c r="X176" s="50">
        <v>19545.146229850299</v>
      </c>
      <c r="Y176" s="50">
        <v>33889.846366436999</v>
      </c>
    </row>
    <row r="177" spans="1:25" x14ac:dyDescent="0.3">
      <c r="A177" s="8" t="s">
        <v>101</v>
      </c>
      <c r="B177" s="8" t="s">
        <v>104</v>
      </c>
      <c r="C177" s="11" t="s">
        <v>2748</v>
      </c>
      <c r="D177" s="45" t="s">
        <v>2714</v>
      </c>
      <c r="E177" s="12" t="s">
        <v>2738</v>
      </c>
      <c r="F177" s="54">
        <v>0</v>
      </c>
      <c r="G177" s="122">
        <v>5.6286433503902504</v>
      </c>
      <c r="H177" s="50">
        <v>4.0620926063752396</v>
      </c>
      <c r="I177" s="48">
        <v>0</v>
      </c>
      <c r="J177" s="50">
        <v>0</v>
      </c>
      <c r="K177" s="50">
        <v>7.1733166726805502</v>
      </c>
      <c r="L177" s="50">
        <v>0</v>
      </c>
      <c r="M177" s="50">
        <v>0</v>
      </c>
      <c r="N177" s="50">
        <v>3.2796908678721799</v>
      </c>
      <c r="O177" s="50">
        <v>17.501273303842002</v>
      </c>
      <c r="P177" s="50">
        <v>21.393320680911099</v>
      </c>
      <c r="Q177" s="50">
        <v>42.784112236736199</v>
      </c>
      <c r="R177" s="50">
        <v>49.922420185411397</v>
      </c>
      <c r="S177" s="50">
        <v>51.620241843787497</v>
      </c>
      <c r="T177" s="50">
        <v>121.836475559063</v>
      </c>
      <c r="U177" s="50">
        <v>228.427371131759</v>
      </c>
      <c r="V177" s="50">
        <v>344.989030200299</v>
      </c>
      <c r="W177" s="50">
        <v>692.10005659035096</v>
      </c>
      <c r="X177" s="50">
        <v>1473.1560294557501</v>
      </c>
      <c r="Y177" s="50">
        <v>3195.9611782775401</v>
      </c>
    </row>
    <row r="178" spans="1:25" x14ac:dyDescent="0.3">
      <c r="A178" s="8" t="s">
        <v>101</v>
      </c>
      <c r="B178" s="8" t="s">
        <v>104</v>
      </c>
      <c r="C178" s="11" t="s">
        <v>2748</v>
      </c>
      <c r="D178" s="45" t="s">
        <v>2751</v>
      </c>
      <c r="E178" s="12" t="s">
        <v>2738</v>
      </c>
      <c r="F178" s="54">
        <v>0</v>
      </c>
      <c r="G178" s="122">
        <v>0</v>
      </c>
      <c r="H178" s="50">
        <v>0</v>
      </c>
      <c r="I178" s="48">
        <v>0</v>
      </c>
      <c r="J178" s="50">
        <v>0</v>
      </c>
      <c r="K178" s="50">
        <v>0</v>
      </c>
      <c r="L178" s="50">
        <v>0</v>
      </c>
      <c r="M178" s="50">
        <v>0</v>
      </c>
      <c r="N178" s="50">
        <v>3.2796908678721799</v>
      </c>
      <c r="O178" s="50">
        <v>17.501273303842002</v>
      </c>
      <c r="P178" s="50">
        <v>10.6966603404555</v>
      </c>
      <c r="Q178" s="50">
        <v>36.672096202916698</v>
      </c>
      <c r="R178" s="50">
        <v>32.302742472913202</v>
      </c>
      <c r="S178" s="50">
        <v>32.262651152367198</v>
      </c>
      <c r="T178" s="50">
        <v>76.147797224414703</v>
      </c>
      <c r="U178" s="50">
        <v>112.137073101045</v>
      </c>
      <c r="V178" s="50">
        <v>208.08862139065701</v>
      </c>
      <c r="W178" s="50">
        <v>504.825923630609</v>
      </c>
      <c r="X178" s="50">
        <v>1027.15466273979</v>
      </c>
      <c r="Y178" s="50">
        <v>2268.1014813582501</v>
      </c>
    </row>
    <row r="179" spans="1:25" x14ac:dyDescent="0.3">
      <c r="A179" s="8" t="s">
        <v>101</v>
      </c>
      <c r="B179" s="8" t="s">
        <v>104</v>
      </c>
      <c r="C179" s="11" t="s">
        <v>2748</v>
      </c>
      <c r="D179" s="45" t="s">
        <v>2713</v>
      </c>
      <c r="E179" s="12" t="s">
        <v>2738</v>
      </c>
      <c r="F179" s="54">
        <v>254.018285087149</v>
      </c>
      <c r="G179" s="122">
        <v>5.6286433503902504</v>
      </c>
      <c r="H179" s="50">
        <v>8.1241852127504899</v>
      </c>
      <c r="I179" s="48">
        <v>11.581027821282699</v>
      </c>
      <c r="J179" s="50">
        <v>33.197517186408099</v>
      </c>
      <c r="K179" s="50">
        <v>50.213216708763902</v>
      </c>
      <c r="L179" s="50">
        <v>93.001526255057598</v>
      </c>
      <c r="M179" s="50">
        <v>79.485656516861098</v>
      </c>
      <c r="N179" s="50">
        <v>150.86577992212</v>
      </c>
      <c r="O179" s="50">
        <v>269.51960887916601</v>
      </c>
      <c r="P179" s="50">
        <v>417.16975327776601</v>
      </c>
      <c r="Q179" s="50">
        <v>492.01729072246599</v>
      </c>
      <c r="R179" s="50">
        <v>710.66033440409103</v>
      </c>
      <c r="S179" s="50">
        <v>1019.4997764148</v>
      </c>
      <c r="T179" s="50">
        <v>1580.0667924065999</v>
      </c>
      <c r="U179" s="50">
        <v>2658.0639549877401</v>
      </c>
      <c r="V179" s="50">
        <v>4276.7687712132301</v>
      </c>
      <c r="W179" s="50">
        <v>7132.7017596840897</v>
      </c>
      <c r="X179" s="50">
        <v>12406.947110462101</v>
      </c>
      <c r="Y179" s="50">
        <v>25954.297633269998</v>
      </c>
    </row>
    <row r="180" spans="1:25" x14ac:dyDescent="0.3">
      <c r="A180" s="8" t="s">
        <v>101</v>
      </c>
      <c r="B180" s="8" t="s">
        <v>104</v>
      </c>
      <c r="C180" s="11" t="s">
        <v>2750</v>
      </c>
      <c r="D180" s="45" t="s">
        <v>2714</v>
      </c>
      <c r="E180" s="12" t="s">
        <v>2738</v>
      </c>
      <c r="F180" s="54">
        <v>0</v>
      </c>
      <c r="G180" s="122">
        <v>0</v>
      </c>
      <c r="H180" s="50">
        <v>8.36712858806073</v>
      </c>
      <c r="I180" s="48">
        <v>0</v>
      </c>
      <c r="J180" s="50">
        <v>0</v>
      </c>
      <c r="K180" s="50">
        <v>14.499878774047801</v>
      </c>
      <c r="L180" s="50">
        <v>0</v>
      </c>
      <c r="M180" s="50">
        <v>0</v>
      </c>
      <c r="N180" s="50">
        <v>6.4354114620221097</v>
      </c>
      <c r="O180" s="50">
        <v>20.611304447647999</v>
      </c>
      <c r="P180" s="50">
        <v>27.822912637928699</v>
      </c>
      <c r="Q180" s="50">
        <v>17.638843082548199</v>
      </c>
      <c r="R180" s="50">
        <v>34.075003736112002</v>
      </c>
      <c r="S180" s="50">
        <v>43.7481265022857</v>
      </c>
      <c r="T180" s="50">
        <v>95.381334456752398</v>
      </c>
      <c r="U180" s="50">
        <v>221.22562000247299</v>
      </c>
      <c r="V180" s="50">
        <v>282.29637105831699</v>
      </c>
      <c r="W180" s="50">
        <v>536.58606668856805</v>
      </c>
      <c r="X180" s="50">
        <v>1297.23050399462</v>
      </c>
      <c r="Y180" s="50">
        <v>2699.5056301422401</v>
      </c>
    </row>
    <row r="181" spans="1:25" x14ac:dyDescent="0.3">
      <c r="A181" s="8" t="s">
        <v>101</v>
      </c>
      <c r="B181" s="8" t="s">
        <v>104</v>
      </c>
      <c r="C181" s="11" t="s">
        <v>2750</v>
      </c>
      <c r="D181" s="45" t="s">
        <v>2751</v>
      </c>
      <c r="E181" s="12" t="s">
        <v>2738</v>
      </c>
      <c r="F181" s="54">
        <v>0</v>
      </c>
      <c r="G181" s="122">
        <v>0</v>
      </c>
      <c r="H181" s="50">
        <v>0</v>
      </c>
      <c r="I181" s="48">
        <v>0</v>
      </c>
      <c r="J181" s="50">
        <v>0</v>
      </c>
      <c r="K181" s="50">
        <v>0</v>
      </c>
      <c r="L181" s="50">
        <v>0</v>
      </c>
      <c r="M181" s="50">
        <v>0</v>
      </c>
      <c r="N181" s="50">
        <v>6.4354114620221097</v>
      </c>
      <c r="O181" s="50">
        <v>20.611304447647999</v>
      </c>
      <c r="P181" s="50">
        <v>13.9114563189643</v>
      </c>
      <c r="Q181" s="50">
        <v>11.759228721698801</v>
      </c>
      <c r="R181" s="50">
        <v>22.716669157407999</v>
      </c>
      <c r="S181" s="50">
        <v>24.998929429877599</v>
      </c>
      <c r="T181" s="50">
        <v>51.359180092097397</v>
      </c>
      <c r="U181" s="50">
        <v>94.810980001059804</v>
      </c>
      <c r="V181" s="50">
        <v>191.55825178957201</v>
      </c>
      <c r="W181" s="50">
        <v>367.13783510270503</v>
      </c>
      <c r="X181" s="50">
        <v>857.49135009814199</v>
      </c>
      <c r="Y181" s="50">
        <v>1901.06030291707</v>
      </c>
    </row>
    <row r="182" spans="1:25" x14ac:dyDescent="0.3">
      <c r="A182" s="8" t="s">
        <v>101</v>
      </c>
      <c r="B182" s="8" t="s">
        <v>104</v>
      </c>
      <c r="C182" s="11" t="s">
        <v>2750</v>
      </c>
      <c r="D182" s="45" t="s">
        <v>2713</v>
      </c>
      <c r="E182" s="12" t="s">
        <v>2738</v>
      </c>
      <c r="F182" s="54">
        <v>141.98828251623601</v>
      </c>
      <c r="G182" s="122">
        <v>0</v>
      </c>
      <c r="H182" s="50">
        <v>16.734257176121499</v>
      </c>
      <c r="I182" s="48">
        <v>15.767875707667701</v>
      </c>
      <c r="J182" s="50">
        <v>33.988774979046902</v>
      </c>
      <c r="K182" s="50">
        <v>36.249696935119601</v>
      </c>
      <c r="L182" s="50">
        <v>77.665008868261197</v>
      </c>
      <c r="M182" s="50">
        <v>60.817278960210203</v>
      </c>
      <c r="N182" s="50">
        <v>96.531171930331695</v>
      </c>
      <c r="O182" s="50">
        <v>212.98347929236201</v>
      </c>
      <c r="P182" s="50">
        <v>313.007767176698</v>
      </c>
      <c r="Q182" s="50">
        <v>323.37878984671698</v>
      </c>
      <c r="R182" s="50">
        <v>556.55839435649602</v>
      </c>
      <c r="S182" s="50">
        <v>831.21440354342894</v>
      </c>
      <c r="T182" s="50">
        <v>1342.6757081219801</v>
      </c>
      <c r="U182" s="50">
        <v>2156.9497950241098</v>
      </c>
      <c r="V182" s="50">
        <v>3629.5247707497902</v>
      </c>
      <c r="W182" s="50">
        <v>6241.3431967459801</v>
      </c>
      <c r="X182" s="50">
        <v>11543.1527897827</v>
      </c>
      <c r="Y182" s="50">
        <v>25892.441325730499</v>
      </c>
    </row>
    <row r="183" spans="1:25" x14ac:dyDescent="0.3">
      <c r="A183" s="8" t="s">
        <v>101</v>
      </c>
      <c r="B183" s="8" t="s">
        <v>104</v>
      </c>
      <c r="C183" s="11" t="s">
        <v>2749</v>
      </c>
      <c r="D183" s="74" t="s">
        <v>2714</v>
      </c>
      <c r="E183" s="12" t="s">
        <v>2738</v>
      </c>
      <c r="F183" s="54">
        <v>0</v>
      </c>
      <c r="G183" s="71">
        <v>10.973740364416599</v>
      </c>
      <c r="H183" s="50">
        <v>0</v>
      </c>
      <c r="I183" s="48">
        <v>0</v>
      </c>
      <c r="J183" s="50">
        <v>0</v>
      </c>
      <c r="K183" s="50">
        <v>0</v>
      </c>
      <c r="L183" s="50">
        <v>0</v>
      </c>
      <c r="M183" s="50">
        <v>0</v>
      </c>
      <c r="N183" s="50">
        <v>0</v>
      </c>
      <c r="O183" s="50">
        <v>14.2712082909309</v>
      </c>
      <c r="P183" s="50">
        <v>14.631116456348099</v>
      </c>
      <c r="Q183" s="50">
        <v>69.999005094404794</v>
      </c>
      <c r="R183" s="50">
        <v>66.891173646248305</v>
      </c>
      <c r="S183" s="50">
        <v>60.020376217544502</v>
      </c>
      <c r="T183" s="50">
        <v>150.373423796141</v>
      </c>
      <c r="U183" s="50">
        <v>236.40841859443401</v>
      </c>
      <c r="V183" s="50">
        <v>419.52360634354699</v>
      </c>
      <c r="W183" s="50">
        <v>903.90659738892305</v>
      </c>
      <c r="X183" s="50">
        <v>1753.8138952348099</v>
      </c>
      <c r="Y183" s="50">
        <v>4240.7268999023199</v>
      </c>
    </row>
    <row r="184" spans="1:25" x14ac:dyDescent="0.3">
      <c r="A184" s="8" t="s">
        <v>101</v>
      </c>
      <c r="B184" s="8" t="s">
        <v>104</v>
      </c>
      <c r="C184" s="11" t="s">
        <v>2749</v>
      </c>
      <c r="D184" s="74" t="s">
        <v>2751</v>
      </c>
      <c r="E184" s="12" t="s">
        <v>2738</v>
      </c>
      <c r="F184" s="54">
        <v>0</v>
      </c>
      <c r="G184" s="71">
        <v>0</v>
      </c>
      <c r="H184" s="50">
        <v>0</v>
      </c>
      <c r="I184" s="48">
        <v>0</v>
      </c>
      <c r="J184" s="50">
        <v>0</v>
      </c>
      <c r="K184" s="50">
        <v>0</v>
      </c>
      <c r="L184" s="50">
        <v>0</v>
      </c>
      <c r="M184" s="50">
        <v>0</v>
      </c>
      <c r="N184" s="50">
        <v>0</v>
      </c>
      <c r="O184" s="50">
        <v>14.2712082909309</v>
      </c>
      <c r="P184" s="50">
        <v>7.3155582281740497</v>
      </c>
      <c r="Q184" s="50">
        <v>63.635459176731601</v>
      </c>
      <c r="R184" s="50">
        <v>42.567110502158002</v>
      </c>
      <c r="S184" s="50">
        <v>40.013584145029597</v>
      </c>
      <c r="T184" s="50">
        <v>102.887079439465</v>
      </c>
      <c r="U184" s="50">
        <v>131.33801033024099</v>
      </c>
      <c r="V184" s="50">
        <v>227.74138630078301</v>
      </c>
      <c r="W184" s="50">
        <v>692.35398948938803</v>
      </c>
      <c r="X184" s="50">
        <v>1297.82228247376</v>
      </c>
      <c r="Y184" s="50">
        <v>3040.52117351487</v>
      </c>
    </row>
    <row r="185" spans="1:25" x14ac:dyDescent="0.3">
      <c r="A185" s="8" t="s">
        <v>101</v>
      </c>
      <c r="B185" s="8" t="s">
        <v>104</v>
      </c>
      <c r="C185" s="11" t="s">
        <v>2749</v>
      </c>
      <c r="D185" s="74" t="s">
        <v>2713</v>
      </c>
      <c r="E185" s="12" t="s">
        <v>2738</v>
      </c>
      <c r="F185" s="54">
        <v>360.75906102926001</v>
      </c>
      <c r="G185" s="71">
        <v>10.973740364416599</v>
      </c>
      <c r="H185" s="50">
        <v>0</v>
      </c>
      <c r="I185" s="48">
        <v>7.5640563581785702</v>
      </c>
      <c r="J185" s="50">
        <v>32.442262171484899</v>
      </c>
      <c r="K185" s="50">
        <v>63.884669678894802</v>
      </c>
      <c r="L185" s="50">
        <v>108.06474217595201</v>
      </c>
      <c r="M185" s="50">
        <v>98.354960227609098</v>
      </c>
      <c r="N185" s="50">
        <v>207.33488494061601</v>
      </c>
      <c r="O185" s="50">
        <v>328.23779069141102</v>
      </c>
      <c r="P185" s="50">
        <v>526.72019242853196</v>
      </c>
      <c r="Q185" s="50">
        <v>674.53586727335596</v>
      </c>
      <c r="R185" s="50">
        <v>875.66627318725</v>
      </c>
      <c r="S185" s="50">
        <v>1220.4143164233999</v>
      </c>
      <c r="T185" s="50">
        <v>1836.1386484581401</v>
      </c>
      <c r="U185" s="50">
        <v>3213.4033194132298</v>
      </c>
      <c r="V185" s="50">
        <v>5046.2696648752399</v>
      </c>
      <c r="W185" s="50">
        <v>8346.7119843998407</v>
      </c>
      <c r="X185" s="50">
        <v>13784.9772165456</v>
      </c>
      <c r="Y185" s="50">
        <v>26084.471120153899</v>
      </c>
    </row>
    <row r="186" spans="1:25" x14ac:dyDescent="0.3">
      <c r="A186" s="8" t="s">
        <v>101</v>
      </c>
      <c r="B186" s="8" t="s">
        <v>103</v>
      </c>
      <c r="C186" s="11" t="s">
        <v>2748</v>
      </c>
      <c r="D186" s="74" t="s">
        <v>2714</v>
      </c>
      <c r="E186" s="12" t="s">
        <v>50</v>
      </c>
      <c r="F186" s="40">
        <v>0</v>
      </c>
      <c r="G186" s="72">
        <v>0</v>
      </c>
      <c r="H186" s="36">
        <v>0</v>
      </c>
      <c r="I186" s="17">
        <v>0</v>
      </c>
      <c r="J186" s="36">
        <v>0</v>
      </c>
      <c r="K186" s="36">
        <v>1</v>
      </c>
      <c r="L186" s="36">
        <v>1</v>
      </c>
      <c r="M186" s="36">
        <v>3</v>
      </c>
      <c r="N186" s="36">
        <v>5</v>
      </c>
      <c r="O186" s="36">
        <v>7</v>
      </c>
      <c r="P186" s="36">
        <v>20</v>
      </c>
      <c r="Q186" s="36">
        <v>33</v>
      </c>
      <c r="R186" s="36">
        <v>55</v>
      </c>
      <c r="S186" s="36">
        <v>96</v>
      </c>
      <c r="T186" s="36">
        <v>110</v>
      </c>
      <c r="U186" s="36">
        <v>211</v>
      </c>
      <c r="V186" s="36">
        <v>219</v>
      </c>
      <c r="W186" s="36">
        <v>291</v>
      </c>
      <c r="X186" s="36">
        <v>373</v>
      </c>
      <c r="Y186" s="36">
        <v>350</v>
      </c>
    </row>
    <row r="187" spans="1:25" x14ac:dyDescent="0.3">
      <c r="A187" s="8" t="s">
        <v>101</v>
      </c>
      <c r="B187" s="8" t="s">
        <v>103</v>
      </c>
      <c r="C187" s="11" t="s">
        <v>2748</v>
      </c>
      <c r="D187" s="74" t="s">
        <v>2751</v>
      </c>
      <c r="E187" s="12" t="s">
        <v>50</v>
      </c>
      <c r="F187" s="40">
        <v>0</v>
      </c>
      <c r="G187" s="72">
        <v>0</v>
      </c>
      <c r="H187" s="36">
        <v>0</v>
      </c>
      <c r="I187" s="17">
        <v>0</v>
      </c>
      <c r="J187" s="36">
        <v>0</v>
      </c>
      <c r="K187" s="36">
        <v>0</v>
      </c>
      <c r="L187" s="36">
        <v>1</v>
      </c>
      <c r="M187" s="36">
        <v>1</v>
      </c>
      <c r="N187" s="36">
        <v>4</v>
      </c>
      <c r="O187" s="36">
        <v>6</v>
      </c>
      <c r="P187" s="36">
        <v>19</v>
      </c>
      <c r="Q187" s="36">
        <v>29</v>
      </c>
      <c r="R187" s="36">
        <v>43</v>
      </c>
      <c r="S187" s="36">
        <v>81</v>
      </c>
      <c r="T187" s="36">
        <v>93</v>
      </c>
      <c r="U187" s="36">
        <v>190</v>
      </c>
      <c r="V187" s="36">
        <v>186</v>
      </c>
      <c r="W187" s="36">
        <v>262</v>
      </c>
      <c r="X187" s="36">
        <v>326</v>
      </c>
      <c r="Y187" s="36">
        <v>310</v>
      </c>
    </row>
    <row r="188" spans="1:25" x14ac:dyDescent="0.3">
      <c r="A188" s="8" t="s">
        <v>101</v>
      </c>
      <c r="B188" s="8" t="s">
        <v>103</v>
      </c>
      <c r="C188" s="11" t="s">
        <v>2748</v>
      </c>
      <c r="D188" s="74" t="s">
        <v>2713</v>
      </c>
      <c r="E188" s="12" t="s">
        <v>50</v>
      </c>
      <c r="F188" s="40">
        <v>13</v>
      </c>
      <c r="G188" s="72">
        <v>0</v>
      </c>
      <c r="H188" s="36">
        <v>2</v>
      </c>
      <c r="I188" s="17">
        <v>2</v>
      </c>
      <c r="J188" s="36">
        <v>10</v>
      </c>
      <c r="K188" s="36">
        <v>16</v>
      </c>
      <c r="L188" s="36">
        <v>19</v>
      </c>
      <c r="M188" s="36">
        <v>40</v>
      </c>
      <c r="N188" s="36">
        <v>58</v>
      </c>
      <c r="O188" s="36">
        <v>99</v>
      </c>
      <c r="P188" s="36">
        <v>121</v>
      </c>
      <c r="Q188" s="36">
        <v>176</v>
      </c>
      <c r="R188" s="36">
        <v>261</v>
      </c>
      <c r="S188" s="36">
        <v>373</v>
      </c>
      <c r="T188" s="36">
        <v>442</v>
      </c>
      <c r="U188" s="36">
        <v>749</v>
      </c>
      <c r="V188" s="36">
        <v>884</v>
      </c>
      <c r="W188" s="36">
        <v>1063</v>
      </c>
      <c r="X188" s="36">
        <v>1155</v>
      </c>
      <c r="Y188" s="36">
        <v>1198</v>
      </c>
    </row>
    <row r="189" spans="1:25" x14ac:dyDescent="0.3">
      <c r="A189" s="8" t="s">
        <v>101</v>
      </c>
      <c r="B189" s="8" t="s">
        <v>103</v>
      </c>
      <c r="C189" s="11" t="s">
        <v>2750</v>
      </c>
      <c r="D189" s="74" t="s">
        <v>2714</v>
      </c>
      <c r="E189" s="12" t="s">
        <v>50</v>
      </c>
      <c r="F189" s="40">
        <v>0</v>
      </c>
      <c r="G189" s="72">
        <v>0</v>
      </c>
      <c r="H189" s="36">
        <v>0</v>
      </c>
      <c r="I189" s="17">
        <v>0</v>
      </c>
      <c r="J189" s="36">
        <v>0</v>
      </c>
      <c r="K189" s="36">
        <v>1</v>
      </c>
      <c r="L189" s="36">
        <v>0</v>
      </c>
      <c r="M189" s="36">
        <v>1</v>
      </c>
      <c r="N189" s="36">
        <v>2</v>
      </c>
      <c r="O189" s="36">
        <v>3</v>
      </c>
      <c r="P189" s="36">
        <v>13</v>
      </c>
      <c r="Q189" s="36">
        <v>14</v>
      </c>
      <c r="R189" s="36">
        <v>26</v>
      </c>
      <c r="S189" s="36">
        <v>39</v>
      </c>
      <c r="T189" s="36">
        <v>44</v>
      </c>
      <c r="U189" s="36">
        <v>84</v>
      </c>
      <c r="V189" s="36">
        <v>107</v>
      </c>
      <c r="W189" s="36">
        <v>128</v>
      </c>
      <c r="X189" s="36">
        <v>182</v>
      </c>
      <c r="Y189" s="36">
        <v>236</v>
      </c>
    </row>
    <row r="190" spans="1:25" x14ac:dyDescent="0.3">
      <c r="A190" s="8" t="s">
        <v>101</v>
      </c>
      <c r="B190" s="8" t="s">
        <v>103</v>
      </c>
      <c r="C190" s="11" t="s">
        <v>2750</v>
      </c>
      <c r="D190" s="74" t="s">
        <v>2751</v>
      </c>
      <c r="E190" s="12" t="s">
        <v>50</v>
      </c>
      <c r="F190" s="40">
        <v>0</v>
      </c>
      <c r="G190" s="72">
        <v>0</v>
      </c>
      <c r="H190" s="36">
        <v>0</v>
      </c>
      <c r="I190" s="17">
        <v>0</v>
      </c>
      <c r="J190" s="36">
        <v>0</v>
      </c>
      <c r="K190" s="36">
        <v>0</v>
      </c>
      <c r="L190" s="36">
        <v>0</v>
      </c>
      <c r="M190" s="36">
        <v>1</v>
      </c>
      <c r="N190" s="36">
        <v>1</v>
      </c>
      <c r="O190" s="36">
        <v>2</v>
      </c>
      <c r="P190" s="36">
        <v>12</v>
      </c>
      <c r="Q190" s="36">
        <v>13</v>
      </c>
      <c r="R190" s="36">
        <v>18</v>
      </c>
      <c r="S190" s="36">
        <v>34</v>
      </c>
      <c r="T190" s="36">
        <v>35</v>
      </c>
      <c r="U190" s="36">
        <v>74</v>
      </c>
      <c r="V190" s="36">
        <v>87</v>
      </c>
      <c r="W190" s="36">
        <v>114</v>
      </c>
      <c r="X190" s="36">
        <v>157</v>
      </c>
      <c r="Y190" s="36">
        <v>207</v>
      </c>
    </row>
    <row r="191" spans="1:25" x14ac:dyDescent="0.3">
      <c r="A191" s="8" t="s">
        <v>101</v>
      </c>
      <c r="B191" s="8" t="s">
        <v>103</v>
      </c>
      <c r="C191" s="11" t="s">
        <v>2750</v>
      </c>
      <c r="D191" s="74" t="s">
        <v>2713</v>
      </c>
      <c r="E191" s="12" t="s">
        <v>50</v>
      </c>
      <c r="F191" s="40">
        <v>8</v>
      </c>
      <c r="G191" s="72">
        <v>0</v>
      </c>
      <c r="H191" s="36">
        <v>1</v>
      </c>
      <c r="I191" s="17">
        <v>1</v>
      </c>
      <c r="J191" s="36">
        <v>3</v>
      </c>
      <c r="K191" s="36">
        <v>7</v>
      </c>
      <c r="L191" s="36">
        <v>4</v>
      </c>
      <c r="M191" s="36">
        <v>14</v>
      </c>
      <c r="N191" s="36">
        <v>23</v>
      </c>
      <c r="O191" s="36">
        <v>35</v>
      </c>
      <c r="P191" s="36">
        <v>50</v>
      </c>
      <c r="Q191" s="36">
        <v>61</v>
      </c>
      <c r="R191" s="36">
        <v>114</v>
      </c>
      <c r="S191" s="36">
        <v>165</v>
      </c>
      <c r="T191" s="36">
        <v>188</v>
      </c>
      <c r="U191" s="36">
        <v>298</v>
      </c>
      <c r="V191" s="36">
        <v>414</v>
      </c>
      <c r="W191" s="36">
        <v>550</v>
      </c>
      <c r="X191" s="36">
        <v>611</v>
      </c>
      <c r="Y191" s="36">
        <v>794</v>
      </c>
    </row>
    <row r="192" spans="1:25" x14ac:dyDescent="0.3">
      <c r="A192" s="10" t="s">
        <v>101</v>
      </c>
      <c r="B192" s="10" t="s">
        <v>103</v>
      </c>
      <c r="C192" s="11" t="s">
        <v>2749</v>
      </c>
      <c r="D192" s="74" t="s">
        <v>2714</v>
      </c>
      <c r="E192" s="12" t="s">
        <v>50</v>
      </c>
      <c r="F192" s="40">
        <v>0</v>
      </c>
      <c r="G192" s="64">
        <v>0</v>
      </c>
      <c r="H192" s="36">
        <v>0</v>
      </c>
      <c r="I192" s="17">
        <v>0</v>
      </c>
      <c r="J192" s="36">
        <v>0</v>
      </c>
      <c r="K192" s="36">
        <v>0</v>
      </c>
      <c r="L192" s="36">
        <v>1</v>
      </c>
      <c r="M192" s="36">
        <v>2</v>
      </c>
      <c r="N192" s="36">
        <v>3</v>
      </c>
      <c r="O192" s="36">
        <v>4</v>
      </c>
      <c r="P192" s="36">
        <v>7</v>
      </c>
      <c r="Q192" s="36">
        <v>19</v>
      </c>
      <c r="R192" s="36">
        <v>29</v>
      </c>
      <c r="S192" s="36">
        <v>57</v>
      </c>
      <c r="T192" s="36">
        <v>66</v>
      </c>
      <c r="U192" s="36">
        <v>127</v>
      </c>
      <c r="V192" s="36">
        <v>112</v>
      </c>
      <c r="W192" s="36">
        <v>163</v>
      </c>
      <c r="X192" s="36">
        <v>191</v>
      </c>
      <c r="Y192" s="36">
        <v>114</v>
      </c>
    </row>
    <row r="193" spans="1:25" x14ac:dyDescent="0.3">
      <c r="A193" s="10" t="s">
        <v>101</v>
      </c>
      <c r="B193" s="10" t="s">
        <v>103</v>
      </c>
      <c r="C193" s="11" t="s">
        <v>2749</v>
      </c>
      <c r="D193" s="74" t="s">
        <v>2751</v>
      </c>
      <c r="E193" s="12" t="s">
        <v>50</v>
      </c>
      <c r="F193" s="40">
        <v>0</v>
      </c>
      <c r="G193" s="64">
        <v>0</v>
      </c>
      <c r="H193" s="36">
        <v>0</v>
      </c>
      <c r="I193" s="17">
        <v>0</v>
      </c>
      <c r="J193" s="36">
        <v>0</v>
      </c>
      <c r="K193" s="36">
        <v>0</v>
      </c>
      <c r="L193" s="36">
        <v>1</v>
      </c>
      <c r="M193" s="36">
        <v>0</v>
      </c>
      <c r="N193" s="36">
        <v>3</v>
      </c>
      <c r="O193" s="36">
        <v>4</v>
      </c>
      <c r="P193" s="36">
        <v>7</v>
      </c>
      <c r="Q193" s="36">
        <v>16</v>
      </c>
      <c r="R193" s="36">
        <v>25</v>
      </c>
      <c r="S193" s="36">
        <v>47</v>
      </c>
      <c r="T193" s="36">
        <v>58</v>
      </c>
      <c r="U193" s="36">
        <v>116</v>
      </c>
      <c r="V193" s="36">
        <v>99</v>
      </c>
      <c r="W193" s="36">
        <v>148</v>
      </c>
      <c r="X193" s="36">
        <v>169</v>
      </c>
      <c r="Y193" s="36">
        <v>103</v>
      </c>
    </row>
    <row r="194" spans="1:25" x14ac:dyDescent="0.3">
      <c r="A194" s="10" t="s">
        <v>101</v>
      </c>
      <c r="B194" s="10" t="s">
        <v>103</v>
      </c>
      <c r="C194" s="11" t="s">
        <v>2749</v>
      </c>
      <c r="D194" s="74" t="s">
        <v>2713</v>
      </c>
      <c r="E194" s="12" t="s">
        <v>50</v>
      </c>
      <c r="F194" s="38">
        <v>5</v>
      </c>
      <c r="G194" s="124">
        <v>0</v>
      </c>
      <c r="H194" s="14">
        <v>1</v>
      </c>
      <c r="I194" s="17">
        <v>1</v>
      </c>
      <c r="J194" s="14">
        <v>7</v>
      </c>
      <c r="K194" s="36">
        <v>9</v>
      </c>
      <c r="L194" s="36">
        <v>15</v>
      </c>
      <c r="M194" s="36">
        <v>26</v>
      </c>
      <c r="N194" s="36">
        <v>35</v>
      </c>
      <c r="O194" s="36">
        <v>64</v>
      </c>
      <c r="P194" s="36">
        <v>71</v>
      </c>
      <c r="Q194" s="36">
        <v>115</v>
      </c>
      <c r="R194" s="36">
        <v>147</v>
      </c>
      <c r="S194" s="36">
        <v>208</v>
      </c>
      <c r="T194" s="36">
        <v>254</v>
      </c>
      <c r="U194" s="36">
        <v>451</v>
      </c>
      <c r="V194" s="36">
        <v>470</v>
      </c>
      <c r="W194" s="36">
        <v>513</v>
      </c>
      <c r="X194" s="36">
        <v>544</v>
      </c>
      <c r="Y194" s="36">
        <v>404</v>
      </c>
    </row>
    <row r="195" spans="1:25" x14ac:dyDescent="0.3">
      <c r="A195" s="8" t="s">
        <v>101</v>
      </c>
      <c r="B195" s="8" t="s">
        <v>104</v>
      </c>
      <c r="C195" s="11" t="s">
        <v>2748</v>
      </c>
      <c r="D195" s="74" t="s">
        <v>2714</v>
      </c>
      <c r="E195" s="12" t="s">
        <v>50</v>
      </c>
      <c r="F195" s="40">
        <v>0</v>
      </c>
      <c r="G195" s="72">
        <v>1</v>
      </c>
      <c r="H195" s="36">
        <v>1</v>
      </c>
      <c r="I195" s="17">
        <v>0</v>
      </c>
      <c r="J195" s="36">
        <v>0</v>
      </c>
      <c r="K195" s="36">
        <v>2</v>
      </c>
      <c r="L195" s="36">
        <v>0</v>
      </c>
      <c r="M195" s="36">
        <v>0</v>
      </c>
      <c r="N195" s="36">
        <v>1</v>
      </c>
      <c r="O195" s="36">
        <v>5</v>
      </c>
      <c r="P195" s="36">
        <v>6</v>
      </c>
      <c r="Q195" s="36">
        <v>14</v>
      </c>
      <c r="R195" s="36">
        <v>17</v>
      </c>
      <c r="S195" s="36">
        <v>16</v>
      </c>
      <c r="T195" s="36">
        <v>32</v>
      </c>
      <c r="U195" s="36">
        <v>55</v>
      </c>
      <c r="V195" s="36">
        <v>63</v>
      </c>
      <c r="W195" s="36">
        <v>85</v>
      </c>
      <c r="X195" s="36">
        <v>109</v>
      </c>
      <c r="Y195" s="36">
        <v>124</v>
      </c>
    </row>
    <row r="196" spans="1:25" x14ac:dyDescent="0.3">
      <c r="A196" s="8" t="s">
        <v>101</v>
      </c>
      <c r="B196" s="8" t="s">
        <v>104</v>
      </c>
      <c r="C196" s="11" t="s">
        <v>2748</v>
      </c>
      <c r="D196" s="74" t="s">
        <v>2751</v>
      </c>
      <c r="E196" s="12" t="s">
        <v>50</v>
      </c>
      <c r="F196" s="40">
        <v>0</v>
      </c>
      <c r="G196" s="72">
        <v>0</v>
      </c>
      <c r="H196" s="36">
        <v>0</v>
      </c>
      <c r="I196" s="17">
        <v>0</v>
      </c>
      <c r="J196" s="36">
        <v>0</v>
      </c>
      <c r="K196" s="36">
        <v>0</v>
      </c>
      <c r="L196" s="36">
        <v>0</v>
      </c>
      <c r="M196" s="36">
        <v>0</v>
      </c>
      <c r="N196" s="36">
        <v>1</v>
      </c>
      <c r="O196" s="36">
        <v>5</v>
      </c>
      <c r="P196" s="36">
        <v>3</v>
      </c>
      <c r="Q196" s="36">
        <v>12</v>
      </c>
      <c r="R196" s="36">
        <v>11</v>
      </c>
      <c r="S196" s="36">
        <v>10</v>
      </c>
      <c r="T196" s="36">
        <v>20</v>
      </c>
      <c r="U196" s="36">
        <v>27</v>
      </c>
      <c r="V196" s="36">
        <v>38</v>
      </c>
      <c r="W196" s="36">
        <v>62</v>
      </c>
      <c r="X196" s="36">
        <v>76</v>
      </c>
      <c r="Y196" s="36">
        <v>88</v>
      </c>
    </row>
    <row r="197" spans="1:25" x14ac:dyDescent="0.3">
      <c r="A197" s="8" t="s">
        <v>101</v>
      </c>
      <c r="B197" s="8" t="s">
        <v>104</v>
      </c>
      <c r="C197" s="11" t="s">
        <v>2748</v>
      </c>
      <c r="D197" s="74" t="s">
        <v>2713</v>
      </c>
      <c r="E197" s="12" t="s">
        <v>50</v>
      </c>
      <c r="F197" s="40">
        <v>11</v>
      </c>
      <c r="G197" s="72">
        <v>1</v>
      </c>
      <c r="H197" s="36">
        <v>2</v>
      </c>
      <c r="I197" s="17">
        <v>3</v>
      </c>
      <c r="J197" s="36">
        <v>8</v>
      </c>
      <c r="K197" s="36">
        <v>14</v>
      </c>
      <c r="L197" s="36">
        <v>29</v>
      </c>
      <c r="M197" s="36">
        <v>26</v>
      </c>
      <c r="N197" s="36">
        <v>46</v>
      </c>
      <c r="O197" s="36">
        <v>77</v>
      </c>
      <c r="P197" s="36">
        <v>117</v>
      </c>
      <c r="Q197" s="36">
        <v>161</v>
      </c>
      <c r="R197" s="36">
        <v>242</v>
      </c>
      <c r="S197" s="36">
        <v>316</v>
      </c>
      <c r="T197" s="36">
        <v>415</v>
      </c>
      <c r="U197" s="36">
        <v>640</v>
      </c>
      <c r="V197" s="36">
        <v>781</v>
      </c>
      <c r="W197" s="36">
        <v>876</v>
      </c>
      <c r="X197" s="36">
        <v>918</v>
      </c>
      <c r="Y197" s="36">
        <v>1007</v>
      </c>
    </row>
    <row r="198" spans="1:25" x14ac:dyDescent="0.3">
      <c r="A198" s="8" t="s">
        <v>101</v>
      </c>
      <c r="B198" s="8" t="s">
        <v>104</v>
      </c>
      <c r="C198" s="11" t="s">
        <v>2750</v>
      </c>
      <c r="D198" s="74" t="s">
        <v>2714</v>
      </c>
      <c r="E198" s="12" t="s">
        <v>50</v>
      </c>
      <c r="F198" s="40">
        <v>0</v>
      </c>
      <c r="G198" s="72">
        <v>0</v>
      </c>
      <c r="H198" s="36">
        <v>1</v>
      </c>
      <c r="I198" s="17">
        <v>0</v>
      </c>
      <c r="J198" s="36">
        <v>0</v>
      </c>
      <c r="K198" s="36">
        <v>2</v>
      </c>
      <c r="L198" s="36">
        <v>0</v>
      </c>
      <c r="M198" s="36">
        <v>0</v>
      </c>
      <c r="N198" s="36">
        <v>1</v>
      </c>
      <c r="O198" s="36">
        <v>3</v>
      </c>
      <c r="P198" s="36">
        <v>4</v>
      </c>
      <c r="Q198" s="36">
        <v>3</v>
      </c>
      <c r="R198" s="36">
        <v>6</v>
      </c>
      <c r="S198" s="36">
        <v>7</v>
      </c>
      <c r="T198" s="36">
        <v>13</v>
      </c>
      <c r="U198" s="36">
        <v>28</v>
      </c>
      <c r="V198" s="36">
        <v>28</v>
      </c>
      <c r="W198" s="36">
        <v>38</v>
      </c>
      <c r="X198" s="36">
        <v>59</v>
      </c>
      <c r="Y198" s="36">
        <v>71</v>
      </c>
    </row>
    <row r="199" spans="1:25" x14ac:dyDescent="0.3">
      <c r="A199" s="8" t="s">
        <v>101</v>
      </c>
      <c r="B199" s="8" t="s">
        <v>104</v>
      </c>
      <c r="C199" s="11" t="s">
        <v>2750</v>
      </c>
      <c r="D199" s="74" t="s">
        <v>2751</v>
      </c>
      <c r="E199" s="12" t="s">
        <v>50</v>
      </c>
      <c r="F199" s="40">
        <v>0</v>
      </c>
      <c r="G199" s="72">
        <v>0</v>
      </c>
      <c r="H199" s="36">
        <v>0</v>
      </c>
      <c r="I199" s="17">
        <v>0</v>
      </c>
      <c r="J199" s="36">
        <v>0</v>
      </c>
      <c r="K199" s="36">
        <v>0</v>
      </c>
      <c r="L199" s="36">
        <v>0</v>
      </c>
      <c r="M199" s="36">
        <v>0</v>
      </c>
      <c r="N199" s="36">
        <v>1</v>
      </c>
      <c r="O199" s="36">
        <v>3</v>
      </c>
      <c r="P199" s="36">
        <v>2</v>
      </c>
      <c r="Q199" s="36">
        <v>2</v>
      </c>
      <c r="R199" s="36">
        <v>4</v>
      </c>
      <c r="S199" s="36">
        <v>4</v>
      </c>
      <c r="T199" s="36">
        <v>7</v>
      </c>
      <c r="U199" s="36">
        <v>12</v>
      </c>
      <c r="V199" s="36">
        <v>19</v>
      </c>
      <c r="W199" s="36">
        <v>26</v>
      </c>
      <c r="X199" s="36">
        <v>39</v>
      </c>
      <c r="Y199" s="36">
        <v>50</v>
      </c>
    </row>
    <row r="200" spans="1:25" x14ac:dyDescent="0.3">
      <c r="A200" s="8" t="s">
        <v>101</v>
      </c>
      <c r="B200" s="8" t="s">
        <v>104</v>
      </c>
      <c r="C200" s="11" t="s">
        <v>2750</v>
      </c>
      <c r="D200" s="74" t="s">
        <v>2713</v>
      </c>
      <c r="E200" s="12" t="s">
        <v>50</v>
      </c>
      <c r="F200" s="40">
        <v>3</v>
      </c>
      <c r="G200" s="72">
        <v>0</v>
      </c>
      <c r="H200" s="36">
        <v>2</v>
      </c>
      <c r="I200" s="17">
        <v>2</v>
      </c>
      <c r="J200" s="36">
        <v>4</v>
      </c>
      <c r="K200" s="36">
        <v>5</v>
      </c>
      <c r="L200" s="36">
        <v>12</v>
      </c>
      <c r="M200" s="36">
        <v>10</v>
      </c>
      <c r="N200" s="36">
        <v>15</v>
      </c>
      <c r="O200" s="36">
        <v>31</v>
      </c>
      <c r="P200" s="36">
        <v>45</v>
      </c>
      <c r="Q200" s="36">
        <v>55</v>
      </c>
      <c r="R200" s="36">
        <v>98</v>
      </c>
      <c r="S200" s="36">
        <v>133</v>
      </c>
      <c r="T200" s="36">
        <v>183</v>
      </c>
      <c r="U200" s="36">
        <v>273</v>
      </c>
      <c r="V200" s="36">
        <v>360</v>
      </c>
      <c r="W200" s="36">
        <v>442</v>
      </c>
      <c r="X200" s="36">
        <v>525</v>
      </c>
      <c r="Y200" s="36">
        <v>681</v>
      </c>
    </row>
    <row r="201" spans="1:25" x14ac:dyDescent="0.3">
      <c r="A201" s="8" t="s">
        <v>101</v>
      </c>
      <c r="B201" s="8" t="s">
        <v>104</v>
      </c>
      <c r="C201" s="11" t="s">
        <v>2749</v>
      </c>
      <c r="D201" s="74" t="s">
        <v>2714</v>
      </c>
      <c r="E201" s="12" t="s">
        <v>50</v>
      </c>
      <c r="F201" s="40">
        <v>0</v>
      </c>
      <c r="G201" s="72">
        <v>1</v>
      </c>
      <c r="H201" s="36">
        <v>0</v>
      </c>
      <c r="I201" s="17">
        <v>0</v>
      </c>
      <c r="J201" s="36">
        <v>0</v>
      </c>
      <c r="K201" s="36">
        <v>0</v>
      </c>
      <c r="L201" s="36">
        <v>0</v>
      </c>
      <c r="M201" s="36">
        <v>0</v>
      </c>
      <c r="N201" s="36">
        <v>0</v>
      </c>
      <c r="O201" s="36">
        <v>2</v>
      </c>
      <c r="P201" s="36">
        <v>2</v>
      </c>
      <c r="Q201" s="36">
        <v>11</v>
      </c>
      <c r="R201" s="36">
        <v>11</v>
      </c>
      <c r="S201" s="36">
        <v>9</v>
      </c>
      <c r="T201" s="36">
        <v>19</v>
      </c>
      <c r="U201" s="36">
        <v>27</v>
      </c>
      <c r="V201" s="36">
        <v>35</v>
      </c>
      <c r="W201" s="36">
        <v>47</v>
      </c>
      <c r="X201" s="36">
        <v>50</v>
      </c>
      <c r="Y201" s="36">
        <v>53</v>
      </c>
    </row>
    <row r="202" spans="1:25" x14ac:dyDescent="0.3">
      <c r="A202" s="8" t="s">
        <v>101</v>
      </c>
      <c r="B202" s="8" t="s">
        <v>104</v>
      </c>
      <c r="C202" s="11" t="s">
        <v>2749</v>
      </c>
      <c r="D202" s="74" t="s">
        <v>2751</v>
      </c>
      <c r="E202" s="12" t="s">
        <v>50</v>
      </c>
      <c r="F202" s="40">
        <v>0</v>
      </c>
      <c r="G202" s="72">
        <v>0</v>
      </c>
      <c r="H202" s="36">
        <v>0</v>
      </c>
      <c r="I202" s="17">
        <v>0</v>
      </c>
      <c r="J202" s="36">
        <v>0</v>
      </c>
      <c r="K202" s="36">
        <v>0</v>
      </c>
      <c r="L202" s="36">
        <v>0</v>
      </c>
      <c r="M202" s="36">
        <v>0</v>
      </c>
      <c r="N202" s="36">
        <v>0</v>
      </c>
      <c r="O202" s="36">
        <v>2</v>
      </c>
      <c r="P202" s="36">
        <v>1</v>
      </c>
      <c r="Q202" s="36">
        <v>10</v>
      </c>
      <c r="R202" s="36">
        <v>7</v>
      </c>
      <c r="S202" s="36">
        <v>6</v>
      </c>
      <c r="T202" s="36">
        <v>13</v>
      </c>
      <c r="U202" s="36">
        <v>15</v>
      </c>
      <c r="V202" s="36">
        <v>19</v>
      </c>
      <c r="W202" s="36">
        <v>36</v>
      </c>
      <c r="X202" s="36">
        <v>37</v>
      </c>
      <c r="Y202" s="36">
        <v>38</v>
      </c>
    </row>
    <row r="203" spans="1:25" x14ac:dyDescent="0.3">
      <c r="A203" s="8" t="s">
        <v>101</v>
      </c>
      <c r="B203" s="8" t="s">
        <v>104</v>
      </c>
      <c r="C203" s="11" t="s">
        <v>2749</v>
      </c>
      <c r="D203" s="74" t="s">
        <v>2713</v>
      </c>
      <c r="E203" s="12" t="s">
        <v>50</v>
      </c>
      <c r="F203" s="40">
        <v>8</v>
      </c>
      <c r="G203" s="72">
        <v>1</v>
      </c>
      <c r="H203" s="36">
        <v>0</v>
      </c>
      <c r="I203" s="17">
        <v>1</v>
      </c>
      <c r="J203" s="36">
        <v>4</v>
      </c>
      <c r="K203" s="36">
        <v>9</v>
      </c>
      <c r="L203" s="36">
        <v>17</v>
      </c>
      <c r="M203" s="36">
        <v>16</v>
      </c>
      <c r="N203" s="36">
        <v>31</v>
      </c>
      <c r="O203" s="36">
        <v>46</v>
      </c>
      <c r="P203" s="36">
        <v>72</v>
      </c>
      <c r="Q203" s="36">
        <v>106</v>
      </c>
      <c r="R203" s="36">
        <v>144</v>
      </c>
      <c r="S203" s="36">
        <v>183</v>
      </c>
      <c r="T203" s="36">
        <v>232</v>
      </c>
      <c r="U203" s="36">
        <v>367</v>
      </c>
      <c r="V203" s="36">
        <v>421</v>
      </c>
      <c r="W203" s="36">
        <v>434</v>
      </c>
      <c r="X203" s="36">
        <v>393</v>
      </c>
      <c r="Y203" s="36">
        <v>326</v>
      </c>
    </row>
    <row r="204" spans="1:25" x14ac:dyDescent="0.3">
      <c r="A204" s="8" t="s">
        <v>95</v>
      </c>
      <c r="B204" s="8" t="s">
        <v>92</v>
      </c>
      <c r="C204" s="11" t="s">
        <v>2748</v>
      </c>
      <c r="D204" s="45" t="s">
        <v>2714</v>
      </c>
      <c r="E204" s="12" t="s">
        <v>2738</v>
      </c>
      <c r="F204" s="54">
        <v>0</v>
      </c>
      <c r="G204" s="71">
        <v>0</v>
      </c>
      <c r="H204" s="50">
        <v>0</v>
      </c>
      <c r="I204" s="48">
        <v>0</v>
      </c>
      <c r="J204" s="50">
        <v>0</v>
      </c>
      <c r="K204" s="50">
        <v>0</v>
      </c>
      <c r="L204" s="50">
        <v>0</v>
      </c>
      <c r="M204" s="50">
        <v>0</v>
      </c>
      <c r="N204" s="50">
        <v>0</v>
      </c>
      <c r="O204" s="50">
        <v>0</v>
      </c>
      <c r="P204" s="50">
        <v>0</v>
      </c>
      <c r="Q204" s="50">
        <v>0</v>
      </c>
      <c r="R204" s="50">
        <v>0</v>
      </c>
      <c r="S204" s="50">
        <v>10.0359792809067</v>
      </c>
      <c r="T204" s="50">
        <v>3.9270604336343302</v>
      </c>
      <c r="U204" s="50">
        <v>8.2564223536872294</v>
      </c>
      <c r="V204" s="50">
        <v>35.686195931203599</v>
      </c>
      <c r="W204" s="50">
        <v>82.377929088968401</v>
      </c>
      <c r="X204" s="50">
        <v>83.691242367116402</v>
      </c>
      <c r="Y204" s="50">
        <v>242.573535060003</v>
      </c>
    </row>
    <row r="205" spans="1:25" x14ac:dyDescent="0.3">
      <c r="A205" s="8" t="s">
        <v>95</v>
      </c>
      <c r="B205" s="8" t="s">
        <v>92</v>
      </c>
      <c r="C205" s="11" t="s">
        <v>2748</v>
      </c>
      <c r="D205" s="45" t="s">
        <v>2751</v>
      </c>
      <c r="E205" s="12" t="s">
        <v>2738</v>
      </c>
      <c r="F205" s="54">
        <v>0</v>
      </c>
      <c r="G205" s="71">
        <v>0</v>
      </c>
      <c r="H205" s="50">
        <v>0</v>
      </c>
      <c r="I205" s="48">
        <v>0</v>
      </c>
      <c r="J205" s="50">
        <v>0</v>
      </c>
      <c r="K205" s="50">
        <v>0</v>
      </c>
      <c r="L205" s="50">
        <v>0</v>
      </c>
      <c r="M205" s="50">
        <v>0</v>
      </c>
      <c r="N205" s="50">
        <v>0</v>
      </c>
      <c r="O205" s="50">
        <v>0</v>
      </c>
      <c r="P205" s="50">
        <v>0</v>
      </c>
      <c r="Q205" s="50">
        <v>0</v>
      </c>
      <c r="R205" s="50">
        <v>0</v>
      </c>
      <c r="S205" s="50">
        <v>6.6906528539378201</v>
      </c>
      <c r="T205" s="50">
        <v>0</v>
      </c>
      <c r="U205" s="50">
        <v>0</v>
      </c>
      <c r="V205" s="50">
        <v>17.8430979656018</v>
      </c>
      <c r="W205" s="50">
        <v>41.1889645444842</v>
      </c>
      <c r="X205" s="50">
        <v>27.8970807890388</v>
      </c>
      <c r="Y205" s="50">
        <v>107.810460026668</v>
      </c>
    </row>
    <row r="206" spans="1:25" x14ac:dyDescent="0.3">
      <c r="A206" s="8" t="s">
        <v>95</v>
      </c>
      <c r="B206" s="8" t="s">
        <v>92</v>
      </c>
      <c r="C206" s="11" t="s">
        <v>2748</v>
      </c>
      <c r="D206" s="45" t="s">
        <v>2713</v>
      </c>
      <c r="E206" s="12" t="s">
        <v>2738</v>
      </c>
      <c r="F206" s="54">
        <v>169.553414267303</v>
      </c>
      <c r="G206" s="71">
        <v>5.4921404446926996</v>
      </c>
      <c r="H206" s="50">
        <v>3.9661833583052299</v>
      </c>
      <c r="I206" s="48">
        <v>19.788613701874699</v>
      </c>
      <c r="J206" s="50">
        <v>41.857882114805001</v>
      </c>
      <c r="K206" s="50">
        <v>44.956589075390497</v>
      </c>
      <c r="L206" s="50">
        <v>84.570841227856107</v>
      </c>
      <c r="M206" s="50">
        <v>119.835792188781</v>
      </c>
      <c r="N206" s="50">
        <v>175.89713181558099</v>
      </c>
      <c r="O206" s="50">
        <v>247.303385242036</v>
      </c>
      <c r="P206" s="50">
        <v>324.41773927884498</v>
      </c>
      <c r="Q206" s="50">
        <v>459.70645450137903</v>
      </c>
      <c r="R206" s="50">
        <v>552.76813904172695</v>
      </c>
      <c r="S206" s="50">
        <v>886.51150314676102</v>
      </c>
      <c r="T206" s="50">
        <v>1319.4923057011299</v>
      </c>
      <c r="U206" s="50">
        <v>2047.5927437144301</v>
      </c>
      <c r="V206" s="50">
        <v>3526.9856978672901</v>
      </c>
      <c r="W206" s="50">
        <v>6095.9667525836703</v>
      </c>
      <c r="X206" s="50">
        <v>9805.8238973471398</v>
      </c>
      <c r="Y206" s="50">
        <v>19109.404039726898</v>
      </c>
    </row>
    <row r="207" spans="1:25" x14ac:dyDescent="0.3">
      <c r="A207" s="8" t="s">
        <v>95</v>
      </c>
      <c r="B207" s="8" t="s">
        <v>92</v>
      </c>
      <c r="C207" s="11" t="s">
        <v>2750</v>
      </c>
      <c r="D207" s="45" t="s">
        <v>2714</v>
      </c>
      <c r="E207" s="12" t="s">
        <v>2738</v>
      </c>
      <c r="F207" s="54">
        <v>0</v>
      </c>
      <c r="G207" s="71">
        <v>0</v>
      </c>
      <c r="H207" s="50">
        <v>0</v>
      </c>
      <c r="I207" s="48">
        <v>0</v>
      </c>
      <c r="J207" s="50">
        <v>0</v>
      </c>
      <c r="K207" s="50">
        <v>0</v>
      </c>
      <c r="L207" s="50">
        <v>0</v>
      </c>
      <c r="M207" s="50">
        <v>0</v>
      </c>
      <c r="N207" s="50">
        <v>0</v>
      </c>
      <c r="O207" s="50">
        <v>0</v>
      </c>
      <c r="P207" s="50">
        <v>0</v>
      </c>
      <c r="Q207" s="50">
        <v>0</v>
      </c>
      <c r="R207" s="50">
        <v>0</v>
      </c>
      <c r="S207" s="50">
        <v>12.9701614288778</v>
      </c>
      <c r="T207" s="50">
        <v>0</v>
      </c>
      <c r="U207" s="50">
        <v>15.7397474009536</v>
      </c>
      <c r="V207" s="50">
        <v>32.458130426807202</v>
      </c>
      <c r="W207" s="50">
        <v>71.096175736516102</v>
      </c>
      <c r="X207" s="50">
        <v>112.71611785859</v>
      </c>
      <c r="Y207" s="50">
        <v>274.42824697509701</v>
      </c>
    </row>
    <row r="208" spans="1:25" x14ac:dyDescent="0.3">
      <c r="A208" s="8" t="s">
        <v>95</v>
      </c>
      <c r="B208" s="8" t="s">
        <v>92</v>
      </c>
      <c r="C208" s="11" t="s">
        <v>2750</v>
      </c>
      <c r="D208" s="45" t="s">
        <v>2751</v>
      </c>
      <c r="E208" s="12" t="s">
        <v>2738</v>
      </c>
      <c r="F208" s="54">
        <v>0</v>
      </c>
      <c r="G208" s="71">
        <v>0</v>
      </c>
      <c r="H208" s="50">
        <v>0</v>
      </c>
      <c r="I208" s="48">
        <v>0</v>
      </c>
      <c r="J208" s="50">
        <v>0</v>
      </c>
      <c r="K208" s="50">
        <v>0</v>
      </c>
      <c r="L208" s="50">
        <v>0</v>
      </c>
      <c r="M208" s="50">
        <v>0</v>
      </c>
      <c r="N208" s="50">
        <v>0</v>
      </c>
      <c r="O208" s="50">
        <v>0</v>
      </c>
      <c r="P208" s="50">
        <v>0</v>
      </c>
      <c r="Q208" s="50">
        <v>0</v>
      </c>
      <c r="R208" s="50">
        <v>0</v>
      </c>
      <c r="S208" s="50">
        <v>12.9701614288778</v>
      </c>
      <c r="T208" s="50">
        <v>0</v>
      </c>
      <c r="U208" s="50">
        <v>0</v>
      </c>
      <c r="V208" s="50">
        <v>10.819376808935701</v>
      </c>
      <c r="W208" s="50">
        <v>42.657705441909599</v>
      </c>
      <c r="X208" s="50">
        <v>45.086447143435997</v>
      </c>
      <c r="Y208" s="50">
        <v>117.61210584647</v>
      </c>
    </row>
    <row r="209" spans="1:25" x14ac:dyDescent="0.3">
      <c r="A209" s="8" t="s">
        <v>95</v>
      </c>
      <c r="B209" s="8" t="s">
        <v>92</v>
      </c>
      <c r="C209" s="11" t="s">
        <v>2750</v>
      </c>
      <c r="D209" s="45" t="s">
        <v>2713</v>
      </c>
      <c r="E209" s="12" t="s">
        <v>2738</v>
      </c>
      <c r="F209" s="54">
        <v>149.18770792302701</v>
      </c>
      <c r="G209" s="71">
        <v>11.3431311919545</v>
      </c>
      <c r="H209" s="50">
        <v>8.1462535387516102</v>
      </c>
      <c r="I209" s="48">
        <v>16.138548696010499</v>
      </c>
      <c r="J209" s="50">
        <v>34.251384046470299</v>
      </c>
      <c r="K209" s="50">
        <v>28.0604555262282</v>
      </c>
      <c r="L209" s="50">
        <v>56.549190656418702</v>
      </c>
      <c r="M209" s="50">
        <v>93.911198941741105</v>
      </c>
      <c r="N209" s="50">
        <v>91.008480054620705</v>
      </c>
      <c r="O209" s="50">
        <v>164.65210302009601</v>
      </c>
      <c r="P209" s="50">
        <v>222.72484808960999</v>
      </c>
      <c r="Q209" s="50">
        <v>318.80812689625998</v>
      </c>
      <c r="R209" s="50">
        <v>469.86010594265798</v>
      </c>
      <c r="S209" s="50">
        <v>745.78428216047303</v>
      </c>
      <c r="T209" s="50">
        <v>1074.6139393158401</v>
      </c>
      <c r="U209" s="50">
        <v>1739.2420878053699</v>
      </c>
      <c r="V209" s="50">
        <v>3180.8967818271099</v>
      </c>
      <c r="W209" s="50">
        <v>5403.3093559752197</v>
      </c>
      <c r="X209" s="50">
        <v>9039.8326522589196</v>
      </c>
      <c r="Y209" s="50">
        <v>18661.1207943066</v>
      </c>
    </row>
    <row r="210" spans="1:25" x14ac:dyDescent="0.3">
      <c r="A210" s="8" t="s">
        <v>95</v>
      </c>
      <c r="B210" s="8" t="s">
        <v>92</v>
      </c>
      <c r="C210" s="11" t="s">
        <v>2749</v>
      </c>
      <c r="D210" s="45" t="s">
        <v>2714</v>
      </c>
      <c r="E210" s="12" t="s">
        <v>2738</v>
      </c>
      <c r="F210" s="54">
        <v>0</v>
      </c>
      <c r="G210" s="122">
        <v>0</v>
      </c>
      <c r="H210" s="50">
        <v>0</v>
      </c>
      <c r="I210" s="48">
        <v>0</v>
      </c>
      <c r="J210" s="50">
        <v>0</v>
      </c>
      <c r="K210" s="50">
        <v>0</v>
      </c>
      <c r="L210" s="50">
        <v>0</v>
      </c>
      <c r="M210" s="50">
        <v>0</v>
      </c>
      <c r="N210" s="50">
        <v>0</v>
      </c>
      <c r="O210" s="50">
        <v>0</v>
      </c>
      <c r="P210" s="50">
        <v>0</v>
      </c>
      <c r="Q210" s="50">
        <v>0</v>
      </c>
      <c r="R210" s="50">
        <v>0</v>
      </c>
      <c r="S210" s="50">
        <v>6.9096846150086604</v>
      </c>
      <c r="T210" s="50">
        <v>8.16307096967539</v>
      </c>
      <c r="U210" s="50">
        <v>0</v>
      </c>
      <c r="V210" s="50">
        <v>39.627253823973597</v>
      </c>
      <c r="W210" s="50">
        <v>97.915443966235998</v>
      </c>
      <c r="X210" s="50">
        <v>36.5859983584971</v>
      </c>
      <c r="Y210" s="50">
        <v>172.494493847656</v>
      </c>
    </row>
    <row r="211" spans="1:25" x14ac:dyDescent="0.3">
      <c r="A211" s="8" t="s">
        <v>95</v>
      </c>
      <c r="B211" s="8" t="s">
        <v>92</v>
      </c>
      <c r="C211" s="11" t="s">
        <v>2749</v>
      </c>
      <c r="D211" s="45" t="s">
        <v>2751</v>
      </c>
      <c r="E211" s="12" t="s">
        <v>2738</v>
      </c>
      <c r="F211" s="54">
        <v>0</v>
      </c>
      <c r="G211" s="122">
        <v>0</v>
      </c>
      <c r="H211" s="50">
        <v>0</v>
      </c>
      <c r="I211" s="48">
        <v>0</v>
      </c>
      <c r="J211" s="50">
        <v>0</v>
      </c>
      <c r="K211" s="50">
        <v>0</v>
      </c>
      <c r="L211" s="50">
        <v>0</v>
      </c>
      <c r="M211" s="50">
        <v>0</v>
      </c>
      <c r="N211" s="50">
        <v>0</v>
      </c>
      <c r="O211" s="50">
        <v>0</v>
      </c>
      <c r="P211" s="50">
        <v>0</v>
      </c>
      <c r="Q211" s="50">
        <v>0</v>
      </c>
      <c r="R211" s="50">
        <v>0</v>
      </c>
      <c r="S211" s="50">
        <v>0</v>
      </c>
      <c r="T211" s="50">
        <v>0</v>
      </c>
      <c r="U211" s="50">
        <v>0</v>
      </c>
      <c r="V211" s="50">
        <v>26.418169215982399</v>
      </c>
      <c r="W211" s="50">
        <v>39.166177586494399</v>
      </c>
      <c r="X211" s="50">
        <v>0</v>
      </c>
      <c r="Y211" s="50">
        <v>86.2472469238282</v>
      </c>
    </row>
    <row r="212" spans="1:25" x14ac:dyDescent="0.3">
      <c r="A212" s="8" t="s">
        <v>95</v>
      </c>
      <c r="B212" s="8" t="s">
        <v>92</v>
      </c>
      <c r="C212" s="11" t="s">
        <v>2749</v>
      </c>
      <c r="D212" s="45" t="s">
        <v>2713</v>
      </c>
      <c r="E212" s="12" t="s">
        <v>2738</v>
      </c>
      <c r="F212" s="54">
        <v>188.89282121826599</v>
      </c>
      <c r="G212" s="122">
        <v>0</v>
      </c>
      <c r="H212" s="50">
        <v>0</v>
      </c>
      <c r="I212" s="48">
        <v>23.3021158188727</v>
      </c>
      <c r="J212" s="50">
        <v>49.131989837140303</v>
      </c>
      <c r="K212" s="50">
        <v>61.383801817102402</v>
      </c>
      <c r="L212" s="50">
        <v>112.425867399734</v>
      </c>
      <c r="M212" s="50">
        <v>146.147525271565</v>
      </c>
      <c r="N212" s="50">
        <v>264.44146077600499</v>
      </c>
      <c r="O212" s="50">
        <v>332.64969963255498</v>
      </c>
      <c r="P212" s="50">
        <v>432.779426325923</v>
      </c>
      <c r="Q212" s="50">
        <v>611.34027452451596</v>
      </c>
      <c r="R212" s="50">
        <v>641.11438844328097</v>
      </c>
      <c r="S212" s="50">
        <v>1036.4526922513</v>
      </c>
      <c r="T212" s="50">
        <v>1583.63576811703</v>
      </c>
      <c r="U212" s="50">
        <v>2387.7988996867298</v>
      </c>
      <c r="V212" s="50">
        <v>3949.5162977893701</v>
      </c>
      <c r="W212" s="50">
        <v>7049.9119655689901</v>
      </c>
      <c r="X212" s="50">
        <v>11048.971504266099</v>
      </c>
      <c r="Y212" s="50">
        <v>20095.608533252002</v>
      </c>
    </row>
    <row r="213" spans="1:25" x14ac:dyDescent="0.3">
      <c r="A213" s="8" t="s">
        <v>95</v>
      </c>
      <c r="B213" s="8" t="s">
        <v>103</v>
      </c>
      <c r="C213" s="11" t="s">
        <v>2748</v>
      </c>
      <c r="D213" s="45" t="s">
        <v>2714</v>
      </c>
      <c r="E213" s="12" t="s">
        <v>2738</v>
      </c>
      <c r="F213" s="54">
        <v>0</v>
      </c>
      <c r="G213" s="71">
        <v>0</v>
      </c>
      <c r="H213" s="50">
        <v>0</v>
      </c>
      <c r="I213" s="48">
        <v>0</v>
      </c>
      <c r="J213" s="50">
        <v>4.1901733860345303</v>
      </c>
      <c r="K213" s="50">
        <v>3.5325795002157498</v>
      </c>
      <c r="L213" s="50">
        <v>0</v>
      </c>
      <c r="M213" s="50">
        <v>6.1714727430461496</v>
      </c>
      <c r="N213" s="50">
        <v>6.58593250857085</v>
      </c>
      <c r="O213" s="50">
        <v>10.670379612236299</v>
      </c>
      <c r="P213" s="50">
        <v>27.975849890892</v>
      </c>
      <c r="Q213" s="50">
        <v>21.191778098114298</v>
      </c>
      <c r="R213" s="50">
        <v>29.3735896937037</v>
      </c>
      <c r="S213" s="50">
        <v>71.749093740121097</v>
      </c>
      <c r="T213" s="50">
        <v>57.798265711956297</v>
      </c>
      <c r="U213" s="50">
        <v>105.889475442464</v>
      </c>
      <c r="V213" s="50">
        <v>154.507702576067</v>
      </c>
      <c r="W213" s="50">
        <v>261.79836308497897</v>
      </c>
      <c r="X213" s="50">
        <v>381.26476728319898</v>
      </c>
      <c r="Y213" s="50">
        <v>653.08892960061303</v>
      </c>
    </row>
    <row r="214" spans="1:25" x14ac:dyDescent="0.3">
      <c r="A214" s="8" t="s">
        <v>95</v>
      </c>
      <c r="B214" s="8" t="s">
        <v>103</v>
      </c>
      <c r="C214" s="11" t="s">
        <v>2748</v>
      </c>
      <c r="D214" s="45" t="s">
        <v>2751</v>
      </c>
      <c r="E214" s="12" t="s">
        <v>2738</v>
      </c>
      <c r="F214" s="54">
        <v>0</v>
      </c>
      <c r="G214" s="71">
        <v>0</v>
      </c>
      <c r="H214" s="50">
        <v>0</v>
      </c>
      <c r="I214" s="48">
        <v>0</v>
      </c>
      <c r="J214" s="50">
        <v>0</v>
      </c>
      <c r="K214" s="50">
        <v>3.5325795002157498</v>
      </c>
      <c r="L214" s="50">
        <v>0</v>
      </c>
      <c r="M214" s="50">
        <v>6.1714727430461496</v>
      </c>
      <c r="N214" s="50">
        <v>6.58593250857085</v>
      </c>
      <c r="O214" s="50">
        <v>10.670379612236299</v>
      </c>
      <c r="P214" s="50">
        <v>27.975849890892</v>
      </c>
      <c r="Q214" s="50">
        <v>15.136984355795899</v>
      </c>
      <c r="R214" s="50">
        <v>29.3735896937037</v>
      </c>
      <c r="S214" s="50">
        <v>68.487771297388306</v>
      </c>
      <c r="T214" s="50">
        <v>46.238612569565099</v>
      </c>
      <c r="U214" s="50">
        <v>89.598786912854607</v>
      </c>
      <c r="V214" s="50">
        <v>103.005135050711</v>
      </c>
      <c r="W214" s="50">
        <v>220.89236885295099</v>
      </c>
      <c r="X214" s="50">
        <v>340.41497078856997</v>
      </c>
      <c r="Y214" s="50">
        <v>496.34758649646602</v>
      </c>
    </row>
    <row r="215" spans="1:25" x14ac:dyDescent="0.3">
      <c r="A215" s="8" t="s">
        <v>95</v>
      </c>
      <c r="B215" s="8" t="s">
        <v>103</v>
      </c>
      <c r="C215" s="11" t="s">
        <v>2748</v>
      </c>
      <c r="D215" s="45" t="s">
        <v>2713</v>
      </c>
      <c r="E215" s="12" t="s">
        <v>2738</v>
      </c>
      <c r="F215" s="54">
        <v>345.67086197404598</v>
      </c>
      <c r="G215" s="71">
        <v>5.5944797341627197</v>
      </c>
      <c r="H215" s="50">
        <v>8.0501221360179898</v>
      </c>
      <c r="I215" s="48">
        <v>15.5156360429397</v>
      </c>
      <c r="J215" s="50">
        <v>50.282080632414299</v>
      </c>
      <c r="K215" s="50">
        <v>52.988692503236202</v>
      </c>
      <c r="L215" s="50">
        <v>76.235935076785296</v>
      </c>
      <c r="M215" s="50">
        <v>111.086509374831</v>
      </c>
      <c r="N215" s="50">
        <v>190.99204274855501</v>
      </c>
      <c r="O215" s="50">
        <v>238.30514467327799</v>
      </c>
      <c r="P215" s="50">
        <v>279.75849890891999</v>
      </c>
      <c r="Q215" s="50">
        <v>466.21911815851502</v>
      </c>
      <c r="R215" s="50">
        <v>690.279357802037</v>
      </c>
      <c r="S215" s="50">
        <v>880.55705953785002</v>
      </c>
      <c r="T215" s="50">
        <v>1456.5162959413001</v>
      </c>
      <c r="U215" s="50">
        <v>2166.6615744381202</v>
      </c>
      <c r="V215" s="50">
        <v>3851.2475493960301</v>
      </c>
      <c r="W215" s="50">
        <v>6528.59667943165</v>
      </c>
      <c r="X215" s="50">
        <v>10961.362059392</v>
      </c>
      <c r="Y215" s="50">
        <v>21604.181791188301</v>
      </c>
    </row>
    <row r="216" spans="1:25" x14ac:dyDescent="0.3">
      <c r="A216" s="8" t="s">
        <v>95</v>
      </c>
      <c r="B216" s="8" t="s">
        <v>103</v>
      </c>
      <c r="C216" s="11" t="s">
        <v>2750</v>
      </c>
      <c r="D216" s="45" t="s">
        <v>2714</v>
      </c>
      <c r="E216" s="12" t="s">
        <v>2738</v>
      </c>
      <c r="F216" s="54">
        <v>0</v>
      </c>
      <c r="G216" s="71">
        <v>0</v>
      </c>
      <c r="H216" s="50">
        <v>0</v>
      </c>
      <c r="I216" s="48">
        <v>0</v>
      </c>
      <c r="J216" s="50">
        <v>0</v>
      </c>
      <c r="K216" s="50">
        <v>0</v>
      </c>
      <c r="L216" s="50">
        <v>0</v>
      </c>
      <c r="M216" s="50">
        <v>0</v>
      </c>
      <c r="N216" s="50">
        <v>0</v>
      </c>
      <c r="O216" s="50">
        <v>6.9956737923606598</v>
      </c>
      <c r="P216" s="50">
        <v>34.034177237017502</v>
      </c>
      <c r="Q216" s="50">
        <v>17.496927540837198</v>
      </c>
      <c r="R216" s="50">
        <v>11.3672898839837</v>
      </c>
      <c r="S216" s="50">
        <v>50.549862292864802</v>
      </c>
      <c r="T216" s="50">
        <v>37.137423232284</v>
      </c>
      <c r="U216" s="50">
        <v>85.224411593515399</v>
      </c>
      <c r="V216" s="50">
        <v>125.99991527339201</v>
      </c>
      <c r="W216" s="50">
        <v>113.252374759538</v>
      </c>
      <c r="X216" s="50">
        <v>287.59835332716398</v>
      </c>
      <c r="Y216" s="50">
        <v>383.59025396110701</v>
      </c>
    </row>
    <row r="217" spans="1:25" x14ac:dyDescent="0.3">
      <c r="A217" s="8" t="s">
        <v>95</v>
      </c>
      <c r="B217" s="8" t="s">
        <v>103</v>
      </c>
      <c r="C217" s="11" t="s">
        <v>2750</v>
      </c>
      <c r="D217" s="45" t="s">
        <v>2751</v>
      </c>
      <c r="E217" s="12" t="s">
        <v>2738</v>
      </c>
      <c r="F217" s="54">
        <v>0</v>
      </c>
      <c r="G217" s="71">
        <v>0</v>
      </c>
      <c r="H217" s="50">
        <v>0</v>
      </c>
      <c r="I217" s="48">
        <v>0</v>
      </c>
      <c r="J217" s="50">
        <v>0</v>
      </c>
      <c r="K217" s="50">
        <v>0</v>
      </c>
      <c r="L217" s="50">
        <v>0</v>
      </c>
      <c r="M217" s="50">
        <v>0</v>
      </c>
      <c r="N217" s="50">
        <v>0</v>
      </c>
      <c r="O217" s="50">
        <v>6.9956737923606598</v>
      </c>
      <c r="P217" s="50">
        <v>34.034177237017502</v>
      </c>
      <c r="Q217" s="50">
        <v>17.496927540837198</v>
      </c>
      <c r="R217" s="50">
        <v>11.3672898839837</v>
      </c>
      <c r="S217" s="50">
        <v>44.2311295062567</v>
      </c>
      <c r="T217" s="50">
        <v>29.709938585827199</v>
      </c>
      <c r="U217" s="50">
        <v>77.4767378122867</v>
      </c>
      <c r="V217" s="50">
        <v>73.499950576145096</v>
      </c>
      <c r="W217" s="50">
        <v>99.095827914595603</v>
      </c>
      <c r="X217" s="50">
        <v>265.47540307122802</v>
      </c>
      <c r="Y217" s="50">
        <v>268.51317777277501</v>
      </c>
    </row>
    <row r="218" spans="1:25" x14ac:dyDescent="0.3">
      <c r="A218" s="8" t="s">
        <v>95</v>
      </c>
      <c r="B218" s="8" t="s">
        <v>103</v>
      </c>
      <c r="C218" s="11" t="s">
        <v>2750</v>
      </c>
      <c r="D218" s="45" t="s">
        <v>2713</v>
      </c>
      <c r="E218" s="12" t="s">
        <v>2738</v>
      </c>
      <c r="F218" s="54">
        <v>330.62261960444101</v>
      </c>
      <c r="G218" s="71">
        <v>0</v>
      </c>
      <c r="H218" s="50">
        <v>0</v>
      </c>
      <c r="I218" s="48">
        <v>0</v>
      </c>
      <c r="J218" s="50">
        <v>25.732077458843499</v>
      </c>
      <c r="K218" s="50">
        <v>35.732717447496597</v>
      </c>
      <c r="L218" s="50">
        <v>44.749190667526697</v>
      </c>
      <c r="M218" s="50">
        <v>61.343593546065499</v>
      </c>
      <c r="N218" s="50">
        <v>142.007105123792</v>
      </c>
      <c r="O218" s="50">
        <v>230.857235147902</v>
      </c>
      <c r="P218" s="50">
        <v>231.43240521171899</v>
      </c>
      <c r="Q218" s="50">
        <v>373.26778753785999</v>
      </c>
      <c r="R218" s="50">
        <v>539.94626948922701</v>
      </c>
      <c r="S218" s="50">
        <v>631.87327866081</v>
      </c>
      <c r="T218" s="50">
        <v>1218.1074820189101</v>
      </c>
      <c r="U218" s="50">
        <v>1929.1707715259399</v>
      </c>
      <c r="V218" s="50">
        <v>3328.4977618054299</v>
      </c>
      <c r="W218" s="50">
        <v>5761.7145658914897</v>
      </c>
      <c r="X218" s="50">
        <v>10508.4013715694</v>
      </c>
      <c r="Y218" s="50">
        <v>21059.104942464801</v>
      </c>
    </row>
    <row r="219" spans="1:25" x14ac:dyDescent="0.3">
      <c r="A219" s="8" t="s">
        <v>95</v>
      </c>
      <c r="B219" s="8" t="s">
        <v>103</v>
      </c>
      <c r="C219" s="11" t="s">
        <v>2749</v>
      </c>
      <c r="D219" s="45" t="s">
        <v>2714</v>
      </c>
      <c r="E219" s="12" t="s">
        <v>2738</v>
      </c>
      <c r="F219" s="54">
        <v>0</v>
      </c>
      <c r="G219" s="122">
        <v>0</v>
      </c>
      <c r="H219" s="50">
        <v>0</v>
      </c>
      <c r="I219" s="48">
        <v>0</v>
      </c>
      <c r="J219" s="50">
        <v>8.1921814927906507</v>
      </c>
      <c r="K219" s="50">
        <v>6.9856072454696303</v>
      </c>
      <c r="L219" s="50">
        <v>0</v>
      </c>
      <c r="M219" s="50">
        <v>12.4180758864167</v>
      </c>
      <c r="N219" s="50">
        <v>13.4448586876021</v>
      </c>
      <c r="O219" s="50">
        <v>14.4710840425267</v>
      </c>
      <c r="P219" s="50">
        <v>21.575006922504301</v>
      </c>
      <c r="Q219" s="50">
        <v>25.1797027758778</v>
      </c>
      <c r="R219" s="50">
        <v>48.632678797510899</v>
      </c>
      <c r="S219" s="50">
        <v>94.362194865431704</v>
      </c>
      <c r="T219" s="50">
        <v>80.071566989909797</v>
      </c>
      <c r="U219" s="50">
        <v>128.79069772594701</v>
      </c>
      <c r="V219" s="50">
        <v>188.654541722327</v>
      </c>
      <c r="W219" s="50">
        <v>465.18137418724302</v>
      </c>
      <c r="X219" s="50">
        <v>531.20190474628998</v>
      </c>
      <c r="Y219" s="50">
        <v>1228.48693988134</v>
      </c>
    </row>
    <row r="220" spans="1:25" x14ac:dyDescent="0.3">
      <c r="A220" s="8" t="s">
        <v>95</v>
      </c>
      <c r="B220" s="8" t="s">
        <v>103</v>
      </c>
      <c r="C220" s="11" t="s">
        <v>2749</v>
      </c>
      <c r="D220" s="45" t="s">
        <v>2751</v>
      </c>
      <c r="E220" s="12" t="s">
        <v>2738</v>
      </c>
      <c r="F220" s="54">
        <v>0</v>
      </c>
      <c r="G220" s="122">
        <v>0</v>
      </c>
      <c r="H220" s="50">
        <v>0</v>
      </c>
      <c r="I220" s="48">
        <v>0</v>
      </c>
      <c r="J220" s="50">
        <v>0</v>
      </c>
      <c r="K220" s="50">
        <v>6.9856072454696303</v>
      </c>
      <c r="L220" s="50">
        <v>0</v>
      </c>
      <c r="M220" s="50">
        <v>12.4180758864167</v>
      </c>
      <c r="N220" s="50">
        <v>13.4448586876021</v>
      </c>
      <c r="O220" s="50">
        <v>14.4710840425267</v>
      </c>
      <c r="P220" s="50">
        <v>21.575006922504301</v>
      </c>
      <c r="Q220" s="50">
        <v>12.5898513879389</v>
      </c>
      <c r="R220" s="50">
        <v>48.632678797510899</v>
      </c>
      <c r="S220" s="50">
        <v>94.362194865431704</v>
      </c>
      <c r="T220" s="50">
        <v>64.057253591927804</v>
      </c>
      <c r="U220" s="50">
        <v>103.03255818075699</v>
      </c>
      <c r="V220" s="50">
        <v>138.34666392970701</v>
      </c>
      <c r="W220" s="50">
        <v>387.65114515603602</v>
      </c>
      <c r="X220" s="50">
        <v>460.37498411345098</v>
      </c>
      <c r="Y220" s="50">
        <v>982.78955190507395</v>
      </c>
    </row>
    <row r="221" spans="1:25" x14ac:dyDescent="0.3">
      <c r="A221" s="8" t="s">
        <v>95</v>
      </c>
      <c r="B221" s="8" t="s">
        <v>103</v>
      </c>
      <c r="C221" s="11" t="s">
        <v>2749</v>
      </c>
      <c r="D221" s="45" t="s">
        <v>2713</v>
      </c>
      <c r="E221" s="12" t="s">
        <v>2738</v>
      </c>
      <c r="F221" s="54">
        <v>360.00837659573102</v>
      </c>
      <c r="G221" s="122">
        <v>10.895011768195101</v>
      </c>
      <c r="H221" s="50">
        <v>15.6527618061906</v>
      </c>
      <c r="I221" s="48">
        <v>30.420157275535399</v>
      </c>
      <c r="J221" s="50">
        <v>73.729633435115801</v>
      </c>
      <c r="K221" s="50">
        <v>69.856072454696303</v>
      </c>
      <c r="L221" s="50">
        <v>107.333560541995</v>
      </c>
      <c r="M221" s="50">
        <v>161.434986523417</v>
      </c>
      <c r="N221" s="50">
        <v>242.00745637683801</v>
      </c>
      <c r="O221" s="50">
        <v>246.00842872295499</v>
      </c>
      <c r="P221" s="50">
        <v>330.81677281173302</v>
      </c>
      <c r="Q221" s="50">
        <v>566.54331245725098</v>
      </c>
      <c r="R221" s="50">
        <v>851.07187895643995</v>
      </c>
      <c r="S221" s="50">
        <v>1145.8266519373799</v>
      </c>
      <c r="T221" s="50">
        <v>1713.5315335840701</v>
      </c>
      <c r="U221" s="50">
        <v>2429.8511637628599</v>
      </c>
      <c r="V221" s="50">
        <v>4477.4011235432299</v>
      </c>
      <c r="W221" s="50">
        <v>7578.5798878004998</v>
      </c>
      <c r="X221" s="50">
        <v>11686.4419044184</v>
      </c>
      <c r="Y221" s="50">
        <v>22767.957952467499</v>
      </c>
    </row>
    <row r="222" spans="1:25" x14ac:dyDescent="0.3">
      <c r="A222" s="8" t="s">
        <v>95</v>
      </c>
      <c r="B222" s="8" t="s">
        <v>92</v>
      </c>
      <c r="C222" s="11" t="s">
        <v>2748</v>
      </c>
      <c r="D222" s="45" t="s">
        <v>2714</v>
      </c>
      <c r="E222" s="12" t="s">
        <v>50</v>
      </c>
      <c r="F222" s="40">
        <v>0</v>
      </c>
      <c r="G222" s="64">
        <v>0</v>
      </c>
      <c r="H222" s="36">
        <v>0</v>
      </c>
      <c r="I222" s="17">
        <v>0</v>
      </c>
      <c r="J222" s="36">
        <v>0</v>
      </c>
      <c r="K222" s="36">
        <v>0</v>
      </c>
      <c r="L222" s="36">
        <v>0</v>
      </c>
      <c r="M222" s="36">
        <v>0</v>
      </c>
      <c r="N222" s="36">
        <v>0</v>
      </c>
      <c r="O222" s="36">
        <v>0</v>
      </c>
      <c r="P222" s="36">
        <v>0</v>
      </c>
      <c r="Q222" s="36">
        <v>0</v>
      </c>
      <c r="R222" s="36">
        <v>0</v>
      </c>
      <c r="S222" s="36">
        <v>3</v>
      </c>
      <c r="T222" s="36">
        <v>1</v>
      </c>
      <c r="U222" s="36">
        <v>2</v>
      </c>
      <c r="V222" s="36">
        <v>6</v>
      </c>
      <c r="W222" s="36">
        <v>10</v>
      </c>
      <c r="X222" s="36">
        <v>6</v>
      </c>
      <c r="Y222" s="36">
        <v>9</v>
      </c>
    </row>
    <row r="223" spans="1:25" x14ac:dyDescent="0.3">
      <c r="A223" s="8" t="s">
        <v>95</v>
      </c>
      <c r="B223" s="8" t="s">
        <v>92</v>
      </c>
      <c r="C223" s="11" t="s">
        <v>2748</v>
      </c>
      <c r="D223" s="45" t="s">
        <v>2751</v>
      </c>
      <c r="E223" s="12" t="s">
        <v>50</v>
      </c>
      <c r="F223" s="40">
        <v>0</v>
      </c>
      <c r="G223" s="64">
        <v>0</v>
      </c>
      <c r="H223" s="36">
        <v>0</v>
      </c>
      <c r="I223" s="17">
        <v>0</v>
      </c>
      <c r="J223" s="36">
        <v>0</v>
      </c>
      <c r="K223" s="36">
        <v>0</v>
      </c>
      <c r="L223" s="36">
        <v>0</v>
      </c>
      <c r="M223" s="36">
        <v>0</v>
      </c>
      <c r="N223" s="36">
        <v>0</v>
      </c>
      <c r="O223" s="36">
        <v>0</v>
      </c>
      <c r="P223" s="36">
        <v>0</v>
      </c>
      <c r="Q223" s="36">
        <v>0</v>
      </c>
      <c r="R223" s="36">
        <v>0</v>
      </c>
      <c r="S223" s="36">
        <v>2</v>
      </c>
      <c r="T223" s="36">
        <v>0</v>
      </c>
      <c r="U223" s="36">
        <v>0</v>
      </c>
      <c r="V223" s="36">
        <v>3</v>
      </c>
      <c r="W223" s="36">
        <v>5</v>
      </c>
      <c r="X223" s="36">
        <v>2</v>
      </c>
      <c r="Y223" s="36">
        <v>4</v>
      </c>
    </row>
    <row r="224" spans="1:25" x14ac:dyDescent="0.3">
      <c r="A224" s="8" t="s">
        <v>95</v>
      </c>
      <c r="B224" s="8" t="s">
        <v>92</v>
      </c>
      <c r="C224" s="11" t="s">
        <v>2748</v>
      </c>
      <c r="D224" s="45" t="s">
        <v>2713</v>
      </c>
      <c r="E224" s="12" t="s">
        <v>50</v>
      </c>
      <c r="F224" s="40">
        <v>7</v>
      </c>
      <c r="G224" s="64">
        <v>1</v>
      </c>
      <c r="H224" s="36">
        <v>1</v>
      </c>
      <c r="I224" s="17">
        <v>5</v>
      </c>
      <c r="J224" s="36">
        <v>10</v>
      </c>
      <c r="K224" s="36">
        <v>13</v>
      </c>
      <c r="L224" s="36">
        <v>27</v>
      </c>
      <c r="M224" s="36">
        <v>38</v>
      </c>
      <c r="N224" s="36">
        <v>53</v>
      </c>
      <c r="O224" s="36">
        <v>68</v>
      </c>
      <c r="P224" s="36">
        <v>96</v>
      </c>
      <c r="Q224" s="36">
        <v>153</v>
      </c>
      <c r="R224" s="36">
        <v>187</v>
      </c>
      <c r="S224" s="36">
        <v>265</v>
      </c>
      <c r="T224" s="36">
        <v>336</v>
      </c>
      <c r="U224" s="36">
        <v>496</v>
      </c>
      <c r="V224" s="36">
        <v>593</v>
      </c>
      <c r="W224" s="36">
        <v>740</v>
      </c>
      <c r="X224" s="36">
        <v>703</v>
      </c>
      <c r="Y224" s="36">
        <v>709</v>
      </c>
    </row>
    <row r="225" spans="1:25" x14ac:dyDescent="0.3">
      <c r="A225" s="8" t="s">
        <v>95</v>
      </c>
      <c r="B225" s="8" t="s">
        <v>92</v>
      </c>
      <c r="C225" s="11" t="s">
        <v>2750</v>
      </c>
      <c r="D225" s="45" t="s">
        <v>2714</v>
      </c>
      <c r="E225" s="12" t="s">
        <v>50</v>
      </c>
      <c r="F225" s="40">
        <v>0</v>
      </c>
      <c r="G225" s="64">
        <v>0</v>
      </c>
      <c r="H225" s="36">
        <v>0</v>
      </c>
      <c r="I225" s="17">
        <v>0</v>
      </c>
      <c r="J225" s="36">
        <v>0</v>
      </c>
      <c r="K225" s="36">
        <v>0</v>
      </c>
      <c r="L225" s="36">
        <v>0</v>
      </c>
      <c r="M225" s="36">
        <v>0</v>
      </c>
      <c r="N225" s="36">
        <v>0</v>
      </c>
      <c r="O225" s="36">
        <v>0</v>
      </c>
      <c r="P225" s="36">
        <v>0</v>
      </c>
      <c r="Q225" s="36">
        <v>0</v>
      </c>
      <c r="R225" s="36">
        <v>0</v>
      </c>
      <c r="S225" s="36">
        <v>2</v>
      </c>
      <c r="T225" s="36">
        <v>0</v>
      </c>
      <c r="U225" s="36">
        <v>2</v>
      </c>
      <c r="V225" s="36">
        <v>3</v>
      </c>
      <c r="W225" s="36">
        <v>5</v>
      </c>
      <c r="X225" s="36">
        <v>5</v>
      </c>
      <c r="Y225" s="36">
        <v>7</v>
      </c>
    </row>
    <row r="226" spans="1:25" x14ac:dyDescent="0.3">
      <c r="A226" s="8" t="s">
        <v>95</v>
      </c>
      <c r="B226" s="8" t="s">
        <v>92</v>
      </c>
      <c r="C226" s="11" t="s">
        <v>2750</v>
      </c>
      <c r="D226" s="45" t="s">
        <v>2751</v>
      </c>
      <c r="E226" s="12" t="s">
        <v>50</v>
      </c>
      <c r="F226" s="40">
        <v>0</v>
      </c>
      <c r="G226" s="64">
        <v>0</v>
      </c>
      <c r="H226" s="36">
        <v>0</v>
      </c>
      <c r="I226" s="17">
        <v>0</v>
      </c>
      <c r="J226" s="36">
        <v>0</v>
      </c>
      <c r="K226" s="36">
        <v>0</v>
      </c>
      <c r="L226" s="36">
        <v>0</v>
      </c>
      <c r="M226" s="36">
        <v>0</v>
      </c>
      <c r="N226" s="36">
        <v>0</v>
      </c>
      <c r="O226" s="36">
        <v>0</v>
      </c>
      <c r="P226" s="36">
        <v>0</v>
      </c>
      <c r="Q226" s="36">
        <v>0</v>
      </c>
      <c r="R226" s="36">
        <v>0</v>
      </c>
      <c r="S226" s="36">
        <v>2</v>
      </c>
      <c r="T226" s="36">
        <v>0</v>
      </c>
      <c r="U226" s="36">
        <v>0</v>
      </c>
      <c r="V226" s="36">
        <v>1</v>
      </c>
      <c r="W226" s="36">
        <v>3</v>
      </c>
      <c r="X226" s="36">
        <v>2</v>
      </c>
      <c r="Y226" s="36">
        <v>3</v>
      </c>
    </row>
    <row r="227" spans="1:25" x14ac:dyDescent="0.3">
      <c r="A227" s="8" t="s">
        <v>95</v>
      </c>
      <c r="B227" s="8" t="s">
        <v>92</v>
      </c>
      <c r="C227" s="11" t="s">
        <v>2750</v>
      </c>
      <c r="D227" s="45" t="s">
        <v>2713</v>
      </c>
      <c r="E227" s="12" t="s">
        <v>50</v>
      </c>
      <c r="F227" s="40">
        <v>3</v>
      </c>
      <c r="G227" s="64">
        <v>1</v>
      </c>
      <c r="H227" s="36">
        <v>1</v>
      </c>
      <c r="I227" s="17">
        <v>2</v>
      </c>
      <c r="J227" s="36">
        <v>4</v>
      </c>
      <c r="K227" s="36">
        <v>4</v>
      </c>
      <c r="L227" s="36">
        <v>9</v>
      </c>
      <c r="M227" s="36">
        <v>15</v>
      </c>
      <c r="N227" s="36">
        <v>14</v>
      </c>
      <c r="O227" s="36">
        <v>23</v>
      </c>
      <c r="P227" s="36">
        <v>34</v>
      </c>
      <c r="Q227" s="36">
        <v>55</v>
      </c>
      <c r="R227" s="36">
        <v>82</v>
      </c>
      <c r="S227" s="36">
        <v>115</v>
      </c>
      <c r="T227" s="36">
        <v>142</v>
      </c>
      <c r="U227" s="36">
        <v>221</v>
      </c>
      <c r="V227" s="36">
        <v>294</v>
      </c>
      <c r="W227" s="36">
        <v>380</v>
      </c>
      <c r="X227" s="36">
        <v>401</v>
      </c>
      <c r="Y227" s="36">
        <v>476</v>
      </c>
    </row>
    <row r="228" spans="1:25" x14ac:dyDescent="0.3">
      <c r="A228" s="8" t="s">
        <v>95</v>
      </c>
      <c r="B228" s="8" t="s">
        <v>92</v>
      </c>
      <c r="C228" s="11" t="s">
        <v>2749</v>
      </c>
      <c r="D228" s="45" t="s">
        <v>2714</v>
      </c>
      <c r="E228" s="12" t="s">
        <v>50</v>
      </c>
      <c r="F228" s="40">
        <v>0</v>
      </c>
      <c r="G228" s="72">
        <v>0</v>
      </c>
      <c r="H228" s="36">
        <v>0</v>
      </c>
      <c r="I228" s="17">
        <v>0</v>
      </c>
      <c r="J228" s="36">
        <v>0</v>
      </c>
      <c r="K228" s="36">
        <v>0</v>
      </c>
      <c r="L228" s="36">
        <v>0</v>
      </c>
      <c r="M228" s="36">
        <v>0</v>
      </c>
      <c r="N228" s="36">
        <v>0</v>
      </c>
      <c r="O228" s="36">
        <v>0</v>
      </c>
      <c r="P228" s="36">
        <v>0</v>
      </c>
      <c r="Q228" s="36">
        <v>0</v>
      </c>
      <c r="R228" s="36">
        <v>0</v>
      </c>
      <c r="S228" s="36">
        <v>1</v>
      </c>
      <c r="T228" s="36">
        <v>1</v>
      </c>
      <c r="U228" s="36">
        <v>0</v>
      </c>
      <c r="V228" s="36">
        <v>3</v>
      </c>
      <c r="W228" s="36">
        <v>5</v>
      </c>
      <c r="X228" s="36">
        <v>1</v>
      </c>
      <c r="Y228" s="36">
        <v>2</v>
      </c>
    </row>
    <row r="229" spans="1:25" x14ac:dyDescent="0.3">
      <c r="A229" s="8" t="s">
        <v>95</v>
      </c>
      <c r="B229" s="8" t="s">
        <v>92</v>
      </c>
      <c r="C229" s="11" t="s">
        <v>2749</v>
      </c>
      <c r="D229" s="45" t="s">
        <v>2751</v>
      </c>
      <c r="E229" s="12" t="s">
        <v>50</v>
      </c>
      <c r="F229" s="40">
        <v>0</v>
      </c>
      <c r="G229" s="72">
        <v>0</v>
      </c>
      <c r="H229" s="36">
        <v>0</v>
      </c>
      <c r="I229" s="17">
        <v>0</v>
      </c>
      <c r="J229" s="36">
        <v>0</v>
      </c>
      <c r="K229" s="36">
        <v>0</v>
      </c>
      <c r="L229" s="36">
        <v>0</v>
      </c>
      <c r="M229" s="36">
        <v>0</v>
      </c>
      <c r="N229" s="36">
        <v>0</v>
      </c>
      <c r="O229" s="36">
        <v>0</v>
      </c>
      <c r="P229" s="36">
        <v>0</v>
      </c>
      <c r="Q229" s="36">
        <v>0</v>
      </c>
      <c r="R229" s="36">
        <v>0</v>
      </c>
      <c r="S229" s="36">
        <v>0</v>
      </c>
      <c r="T229" s="36">
        <v>0</v>
      </c>
      <c r="U229" s="36">
        <v>0</v>
      </c>
      <c r="V229" s="36">
        <v>2</v>
      </c>
      <c r="W229" s="36">
        <v>2</v>
      </c>
      <c r="X229" s="36">
        <v>0</v>
      </c>
      <c r="Y229" s="36">
        <v>1</v>
      </c>
    </row>
    <row r="230" spans="1:25" x14ac:dyDescent="0.3">
      <c r="A230" s="8" t="s">
        <v>95</v>
      </c>
      <c r="B230" s="8" t="s">
        <v>92</v>
      </c>
      <c r="C230" s="11" t="s">
        <v>2749</v>
      </c>
      <c r="D230" s="45" t="s">
        <v>2713</v>
      </c>
      <c r="E230" s="12" t="s">
        <v>50</v>
      </c>
      <c r="F230" s="40">
        <v>4</v>
      </c>
      <c r="G230" s="72">
        <v>0</v>
      </c>
      <c r="H230" s="36">
        <v>0</v>
      </c>
      <c r="I230" s="17">
        <v>3</v>
      </c>
      <c r="J230" s="36">
        <v>6</v>
      </c>
      <c r="K230" s="36">
        <v>9</v>
      </c>
      <c r="L230" s="36">
        <v>18</v>
      </c>
      <c r="M230" s="36">
        <v>23</v>
      </c>
      <c r="N230" s="36">
        <v>39</v>
      </c>
      <c r="O230" s="36">
        <v>45</v>
      </c>
      <c r="P230" s="36">
        <v>62</v>
      </c>
      <c r="Q230" s="36">
        <v>98</v>
      </c>
      <c r="R230" s="36">
        <v>105</v>
      </c>
      <c r="S230" s="36">
        <v>150</v>
      </c>
      <c r="T230" s="36">
        <v>194</v>
      </c>
      <c r="U230" s="36">
        <v>275</v>
      </c>
      <c r="V230" s="36">
        <v>299</v>
      </c>
      <c r="W230" s="36">
        <v>360</v>
      </c>
      <c r="X230" s="36">
        <v>302</v>
      </c>
      <c r="Y230" s="36">
        <v>233</v>
      </c>
    </row>
    <row r="231" spans="1:25" x14ac:dyDescent="0.3">
      <c r="A231" s="8" t="s">
        <v>95</v>
      </c>
      <c r="B231" s="8" t="s">
        <v>103</v>
      </c>
      <c r="C231" s="11" t="s">
        <v>2748</v>
      </c>
      <c r="D231" s="74" t="s">
        <v>2714</v>
      </c>
      <c r="E231" s="12" t="s">
        <v>50</v>
      </c>
      <c r="F231" s="40">
        <v>0</v>
      </c>
      <c r="G231" s="64">
        <v>0</v>
      </c>
      <c r="H231" s="36">
        <v>0</v>
      </c>
      <c r="I231" s="17">
        <v>0</v>
      </c>
      <c r="J231" s="36">
        <v>1</v>
      </c>
      <c r="K231" s="36">
        <v>1</v>
      </c>
      <c r="L231" s="36">
        <v>0</v>
      </c>
      <c r="M231" s="36">
        <v>2</v>
      </c>
      <c r="N231" s="36">
        <v>2</v>
      </c>
      <c r="O231" s="36">
        <v>3</v>
      </c>
      <c r="P231" s="36">
        <v>8</v>
      </c>
      <c r="Q231" s="36">
        <v>7</v>
      </c>
      <c r="R231" s="36">
        <v>10</v>
      </c>
      <c r="S231" s="36">
        <v>22</v>
      </c>
      <c r="T231" s="36">
        <v>15</v>
      </c>
      <c r="U231" s="36">
        <v>26</v>
      </c>
      <c r="V231" s="36">
        <v>27</v>
      </c>
      <c r="W231" s="36">
        <v>32</v>
      </c>
      <c r="X231" s="36">
        <v>28</v>
      </c>
      <c r="Y231" s="36">
        <v>25</v>
      </c>
    </row>
    <row r="232" spans="1:25" x14ac:dyDescent="0.3">
      <c r="A232" s="8" t="s">
        <v>95</v>
      </c>
      <c r="B232" s="8" t="s">
        <v>103</v>
      </c>
      <c r="C232" s="11" t="s">
        <v>2748</v>
      </c>
      <c r="D232" s="74" t="s">
        <v>2751</v>
      </c>
      <c r="E232" s="12" t="s">
        <v>50</v>
      </c>
      <c r="F232" s="40">
        <v>0</v>
      </c>
      <c r="G232" s="64">
        <v>0</v>
      </c>
      <c r="H232" s="36">
        <v>0</v>
      </c>
      <c r="I232" s="17">
        <v>0</v>
      </c>
      <c r="J232" s="36">
        <v>0</v>
      </c>
      <c r="K232" s="36">
        <v>1</v>
      </c>
      <c r="L232" s="36">
        <v>0</v>
      </c>
      <c r="M232" s="36">
        <v>2</v>
      </c>
      <c r="N232" s="36">
        <v>2</v>
      </c>
      <c r="O232" s="36">
        <v>3</v>
      </c>
      <c r="P232" s="36">
        <v>8</v>
      </c>
      <c r="Q232" s="36">
        <v>5</v>
      </c>
      <c r="R232" s="36">
        <v>10</v>
      </c>
      <c r="S232" s="36">
        <v>21</v>
      </c>
      <c r="T232" s="36">
        <v>12</v>
      </c>
      <c r="U232" s="36">
        <v>22</v>
      </c>
      <c r="V232" s="36">
        <v>18</v>
      </c>
      <c r="W232" s="36">
        <v>27</v>
      </c>
      <c r="X232" s="36">
        <v>25</v>
      </c>
      <c r="Y232" s="36">
        <v>19</v>
      </c>
    </row>
    <row r="233" spans="1:25" x14ac:dyDescent="0.3">
      <c r="A233" s="8" t="s">
        <v>95</v>
      </c>
      <c r="B233" s="8" t="s">
        <v>103</v>
      </c>
      <c r="C233" s="11" t="s">
        <v>2748</v>
      </c>
      <c r="D233" s="74" t="s">
        <v>2713</v>
      </c>
      <c r="E233" s="12" t="s">
        <v>50</v>
      </c>
      <c r="F233" s="40">
        <v>15</v>
      </c>
      <c r="G233" s="64">
        <v>1</v>
      </c>
      <c r="H233" s="36">
        <v>2</v>
      </c>
      <c r="I233" s="17">
        <v>4</v>
      </c>
      <c r="J233" s="36">
        <v>12</v>
      </c>
      <c r="K233" s="36">
        <v>15</v>
      </c>
      <c r="L233" s="36">
        <v>24</v>
      </c>
      <c r="M233" s="36">
        <v>36</v>
      </c>
      <c r="N233" s="36">
        <v>58</v>
      </c>
      <c r="O233" s="36">
        <v>67</v>
      </c>
      <c r="P233" s="36">
        <v>80</v>
      </c>
      <c r="Q233" s="36">
        <v>154</v>
      </c>
      <c r="R233" s="36">
        <v>235</v>
      </c>
      <c r="S233" s="36">
        <v>270</v>
      </c>
      <c r="T233" s="36">
        <v>378</v>
      </c>
      <c r="U233" s="36">
        <v>532</v>
      </c>
      <c r="V233" s="36">
        <v>673</v>
      </c>
      <c r="W233" s="36">
        <v>798</v>
      </c>
      <c r="X233" s="36">
        <v>805</v>
      </c>
      <c r="Y233" s="36">
        <v>827</v>
      </c>
    </row>
    <row r="234" spans="1:25" x14ac:dyDescent="0.3">
      <c r="A234" s="8" t="s">
        <v>95</v>
      </c>
      <c r="B234" s="8" t="s">
        <v>103</v>
      </c>
      <c r="C234" s="11" t="s">
        <v>2750</v>
      </c>
      <c r="D234" s="74" t="s">
        <v>2714</v>
      </c>
      <c r="E234" s="12" t="s">
        <v>50</v>
      </c>
      <c r="F234" s="40">
        <v>0</v>
      </c>
      <c r="G234" s="64">
        <v>0</v>
      </c>
      <c r="H234" s="36">
        <v>0</v>
      </c>
      <c r="I234" s="17">
        <v>0</v>
      </c>
      <c r="J234" s="36">
        <v>0</v>
      </c>
      <c r="K234" s="36">
        <v>0</v>
      </c>
      <c r="L234" s="36">
        <v>0</v>
      </c>
      <c r="M234" s="36">
        <v>0</v>
      </c>
      <c r="N234" s="36">
        <v>0</v>
      </c>
      <c r="O234" s="36">
        <v>1</v>
      </c>
      <c r="P234" s="36">
        <v>5</v>
      </c>
      <c r="Q234" s="36">
        <v>3</v>
      </c>
      <c r="R234" s="36">
        <v>2</v>
      </c>
      <c r="S234" s="36">
        <v>8</v>
      </c>
      <c r="T234" s="36">
        <v>5</v>
      </c>
      <c r="U234" s="36">
        <v>11</v>
      </c>
      <c r="V234" s="36">
        <v>12</v>
      </c>
      <c r="W234" s="36">
        <v>8</v>
      </c>
      <c r="X234" s="36">
        <v>13</v>
      </c>
      <c r="Y234" s="36">
        <v>10</v>
      </c>
    </row>
    <row r="235" spans="1:25" x14ac:dyDescent="0.3">
      <c r="A235" s="8" t="s">
        <v>95</v>
      </c>
      <c r="B235" s="8" t="s">
        <v>103</v>
      </c>
      <c r="C235" s="11" t="s">
        <v>2750</v>
      </c>
      <c r="D235" s="74" t="s">
        <v>2751</v>
      </c>
      <c r="E235" s="12" t="s">
        <v>50</v>
      </c>
      <c r="F235" s="40">
        <v>0</v>
      </c>
      <c r="G235" s="64">
        <v>0</v>
      </c>
      <c r="H235" s="36">
        <v>0</v>
      </c>
      <c r="I235" s="17">
        <v>0</v>
      </c>
      <c r="J235" s="36">
        <v>0</v>
      </c>
      <c r="K235" s="36">
        <v>0</v>
      </c>
      <c r="L235" s="36">
        <v>0</v>
      </c>
      <c r="M235" s="36">
        <v>0</v>
      </c>
      <c r="N235" s="36">
        <v>0</v>
      </c>
      <c r="O235" s="36">
        <v>1</v>
      </c>
      <c r="P235" s="36">
        <v>5</v>
      </c>
      <c r="Q235" s="36">
        <v>3</v>
      </c>
      <c r="R235" s="36">
        <v>2</v>
      </c>
      <c r="S235" s="36">
        <v>7</v>
      </c>
      <c r="T235" s="36">
        <v>4</v>
      </c>
      <c r="U235" s="36">
        <v>10</v>
      </c>
      <c r="V235" s="36">
        <v>7</v>
      </c>
      <c r="W235" s="36">
        <v>7</v>
      </c>
      <c r="X235" s="36">
        <v>12</v>
      </c>
      <c r="Y235" s="36">
        <v>7</v>
      </c>
    </row>
    <row r="236" spans="1:25" x14ac:dyDescent="0.3">
      <c r="A236" s="8" t="s">
        <v>95</v>
      </c>
      <c r="B236" s="8" t="s">
        <v>103</v>
      </c>
      <c r="C236" s="11" t="s">
        <v>2750</v>
      </c>
      <c r="D236" s="74" t="s">
        <v>2713</v>
      </c>
      <c r="E236" s="12" t="s">
        <v>50</v>
      </c>
      <c r="F236" s="40">
        <v>7</v>
      </c>
      <c r="G236" s="64">
        <v>0</v>
      </c>
      <c r="H236" s="36">
        <v>0</v>
      </c>
      <c r="I236" s="17">
        <v>0</v>
      </c>
      <c r="J236" s="36">
        <v>3</v>
      </c>
      <c r="K236" s="36">
        <v>5</v>
      </c>
      <c r="L236" s="36">
        <v>7</v>
      </c>
      <c r="M236" s="36">
        <v>10</v>
      </c>
      <c r="N236" s="36">
        <v>22</v>
      </c>
      <c r="O236" s="36">
        <v>33</v>
      </c>
      <c r="P236" s="36">
        <v>34</v>
      </c>
      <c r="Q236" s="36">
        <v>64</v>
      </c>
      <c r="R236" s="36">
        <v>95</v>
      </c>
      <c r="S236" s="36">
        <v>100</v>
      </c>
      <c r="T236" s="36">
        <v>164</v>
      </c>
      <c r="U236" s="36">
        <v>249</v>
      </c>
      <c r="V236" s="36">
        <v>317</v>
      </c>
      <c r="W236" s="36">
        <v>407</v>
      </c>
      <c r="X236" s="36">
        <v>475</v>
      </c>
      <c r="Y236" s="36">
        <v>549</v>
      </c>
    </row>
    <row r="237" spans="1:25" x14ac:dyDescent="0.3">
      <c r="A237" s="8" t="s">
        <v>95</v>
      </c>
      <c r="B237" s="8" t="s">
        <v>103</v>
      </c>
      <c r="C237" s="11" t="s">
        <v>2749</v>
      </c>
      <c r="D237" s="74" t="s">
        <v>2714</v>
      </c>
      <c r="E237" s="12" t="s">
        <v>50</v>
      </c>
      <c r="F237" s="40">
        <v>0</v>
      </c>
      <c r="G237" s="72">
        <v>0</v>
      </c>
      <c r="H237" s="36">
        <v>0</v>
      </c>
      <c r="I237" s="17">
        <v>0</v>
      </c>
      <c r="J237" s="36">
        <v>1</v>
      </c>
      <c r="K237" s="36">
        <v>1</v>
      </c>
      <c r="L237" s="36">
        <v>0</v>
      </c>
      <c r="M237" s="36">
        <v>2</v>
      </c>
      <c r="N237" s="36">
        <v>2</v>
      </c>
      <c r="O237" s="36">
        <v>2</v>
      </c>
      <c r="P237" s="36">
        <v>3</v>
      </c>
      <c r="Q237" s="36">
        <v>4</v>
      </c>
      <c r="R237" s="36">
        <v>8</v>
      </c>
      <c r="S237" s="36">
        <v>14</v>
      </c>
      <c r="T237" s="36">
        <v>10</v>
      </c>
      <c r="U237" s="36">
        <v>15</v>
      </c>
      <c r="V237" s="36">
        <v>15</v>
      </c>
      <c r="W237" s="36">
        <v>24</v>
      </c>
      <c r="X237" s="36">
        <v>15</v>
      </c>
      <c r="Y237" s="36">
        <v>15</v>
      </c>
    </row>
    <row r="238" spans="1:25" x14ac:dyDescent="0.3">
      <c r="A238" s="8" t="s">
        <v>95</v>
      </c>
      <c r="B238" s="8" t="s">
        <v>103</v>
      </c>
      <c r="C238" s="11" t="s">
        <v>2749</v>
      </c>
      <c r="D238" s="74" t="s">
        <v>2751</v>
      </c>
      <c r="E238" s="12" t="s">
        <v>50</v>
      </c>
      <c r="F238" s="40">
        <v>0</v>
      </c>
      <c r="G238" s="72">
        <v>0</v>
      </c>
      <c r="H238" s="36">
        <v>0</v>
      </c>
      <c r="I238" s="17">
        <v>0</v>
      </c>
      <c r="J238" s="36">
        <v>0</v>
      </c>
      <c r="K238" s="36">
        <v>1</v>
      </c>
      <c r="L238" s="36">
        <v>0</v>
      </c>
      <c r="M238" s="36">
        <v>2</v>
      </c>
      <c r="N238" s="36">
        <v>2</v>
      </c>
      <c r="O238" s="36">
        <v>2</v>
      </c>
      <c r="P238" s="36">
        <v>3</v>
      </c>
      <c r="Q238" s="36">
        <v>2</v>
      </c>
      <c r="R238" s="36">
        <v>8</v>
      </c>
      <c r="S238" s="36">
        <v>14</v>
      </c>
      <c r="T238" s="36">
        <v>8</v>
      </c>
      <c r="U238" s="36">
        <v>12</v>
      </c>
      <c r="V238" s="36">
        <v>11</v>
      </c>
      <c r="W238" s="36">
        <v>20</v>
      </c>
      <c r="X238" s="36">
        <v>13</v>
      </c>
      <c r="Y238" s="36">
        <v>12</v>
      </c>
    </row>
    <row r="239" spans="1:25" x14ac:dyDescent="0.3">
      <c r="A239" s="8" t="s">
        <v>95</v>
      </c>
      <c r="B239" s="8" t="s">
        <v>103</v>
      </c>
      <c r="C239" s="11" t="s">
        <v>2749</v>
      </c>
      <c r="D239" s="74" t="s">
        <v>2713</v>
      </c>
      <c r="E239" s="12" t="s">
        <v>50</v>
      </c>
      <c r="F239" s="40">
        <v>8</v>
      </c>
      <c r="G239" s="72">
        <v>1</v>
      </c>
      <c r="H239" s="36">
        <v>2</v>
      </c>
      <c r="I239" s="17">
        <v>4</v>
      </c>
      <c r="J239" s="36">
        <v>9</v>
      </c>
      <c r="K239" s="36">
        <v>10</v>
      </c>
      <c r="L239" s="36">
        <v>17</v>
      </c>
      <c r="M239" s="36">
        <v>26</v>
      </c>
      <c r="N239" s="36">
        <v>36</v>
      </c>
      <c r="O239" s="36">
        <v>34</v>
      </c>
      <c r="P239" s="36">
        <v>46</v>
      </c>
      <c r="Q239" s="36">
        <v>90</v>
      </c>
      <c r="R239" s="36">
        <v>140</v>
      </c>
      <c r="S239" s="36">
        <v>170</v>
      </c>
      <c r="T239" s="36">
        <v>214</v>
      </c>
      <c r="U239" s="36">
        <v>283</v>
      </c>
      <c r="V239" s="36">
        <v>356</v>
      </c>
      <c r="W239" s="36">
        <v>391</v>
      </c>
      <c r="X239" s="36">
        <v>330</v>
      </c>
      <c r="Y239" s="36">
        <v>278</v>
      </c>
    </row>
    <row r="240" spans="1:25" x14ac:dyDescent="0.3">
      <c r="A240" s="8" t="s">
        <v>94</v>
      </c>
      <c r="B240" s="8" t="s">
        <v>92</v>
      </c>
      <c r="C240" s="11" t="s">
        <v>2748</v>
      </c>
      <c r="D240" s="74" t="s">
        <v>2714</v>
      </c>
      <c r="E240" s="12" t="s">
        <v>2738</v>
      </c>
      <c r="F240" s="54">
        <v>0</v>
      </c>
      <c r="G240" s="71">
        <v>0</v>
      </c>
      <c r="H240" s="50">
        <v>0</v>
      </c>
      <c r="I240" s="48">
        <v>0</v>
      </c>
      <c r="J240" s="50">
        <v>0</v>
      </c>
      <c r="K240" s="50">
        <v>0</v>
      </c>
      <c r="L240" s="50">
        <v>0</v>
      </c>
      <c r="M240" s="50">
        <v>0</v>
      </c>
      <c r="N240" s="50">
        <v>0</v>
      </c>
      <c r="O240" s="50">
        <v>7.5270591556352997</v>
      </c>
      <c r="P240" s="50">
        <v>6.9635358031428503</v>
      </c>
      <c r="Q240" s="50">
        <v>6.2017091742149697</v>
      </c>
      <c r="R240" s="50">
        <v>18.3417715053235</v>
      </c>
      <c r="S240" s="50">
        <v>10.390459467644201</v>
      </c>
      <c r="T240" s="50">
        <v>32.4908280508769</v>
      </c>
      <c r="U240" s="50">
        <v>38.452893655169198</v>
      </c>
      <c r="V240" s="50">
        <v>184.73893089977099</v>
      </c>
      <c r="W240" s="50">
        <v>323.57138153718802</v>
      </c>
      <c r="X240" s="50">
        <v>649.58448337046104</v>
      </c>
      <c r="Y240" s="50">
        <v>1450.21391539657</v>
      </c>
    </row>
    <row r="241" spans="1:25" x14ac:dyDescent="0.3">
      <c r="A241" s="8" t="s">
        <v>94</v>
      </c>
      <c r="B241" s="8" t="s">
        <v>92</v>
      </c>
      <c r="C241" s="11" t="s">
        <v>2748</v>
      </c>
      <c r="D241" s="74" t="s">
        <v>2751</v>
      </c>
      <c r="E241" s="12" t="s">
        <v>2738</v>
      </c>
      <c r="F241" s="54">
        <v>0</v>
      </c>
      <c r="G241" s="71">
        <v>0</v>
      </c>
      <c r="H241" s="50">
        <v>0</v>
      </c>
      <c r="I241" s="48">
        <v>0</v>
      </c>
      <c r="J241" s="50">
        <v>0</v>
      </c>
      <c r="K241" s="50">
        <v>0</v>
      </c>
      <c r="L241" s="50">
        <v>0</v>
      </c>
      <c r="M241" s="50">
        <v>0</v>
      </c>
      <c r="N241" s="50">
        <v>0</v>
      </c>
      <c r="O241" s="50">
        <v>7.5270591556352997</v>
      </c>
      <c r="P241" s="50">
        <v>3.4817679015714198</v>
      </c>
      <c r="Q241" s="50">
        <v>3.10085458710748</v>
      </c>
      <c r="R241" s="50">
        <v>9.17088575266175</v>
      </c>
      <c r="S241" s="50">
        <v>10.390459467644201</v>
      </c>
      <c r="T241" s="50">
        <v>20.306767531798101</v>
      </c>
      <c r="U241" s="50">
        <v>29.907806176242701</v>
      </c>
      <c r="V241" s="50">
        <v>123.159287266514</v>
      </c>
      <c r="W241" s="50">
        <v>229.90598161852901</v>
      </c>
      <c r="X241" s="50">
        <v>562.97321892106595</v>
      </c>
      <c r="Y241" s="50">
        <v>1199.2153531163899</v>
      </c>
    </row>
    <row r="242" spans="1:25" x14ac:dyDescent="0.3">
      <c r="A242" s="8" t="s">
        <v>94</v>
      </c>
      <c r="B242" s="8" t="s">
        <v>92</v>
      </c>
      <c r="C242" s="11" t="s">
        <v>2748</v>
      </c>
      <c r="D242" s="74" t="s">
        <v>2713</v>
      </c>
      <c r="E242" s="12" t="s">
        <v>2738</v>
      </c>
      <c r="F242" s="54">
        <v>250.397238968365</v>
      </c>
      <c r="G242" s="71">
        <v>11.3273648785174</v>
      </c>
      <c r="H242" s="50">
        <v>12.283490482069199</v>
      </c>
      <c r="I242" s="48">
        <v>16.379061487149801</v>
      </c>
      <c r="J242" s="50">
        <v>51.894032831238903</v>
      </c>
      <c r="K242" s="50">
        <v>49.943178297908702</v>
      </c>
      <c r="L242" s="50">
        <v>74.348652770016798</v>
      </c>
      <c r="M242" s="50">
        <v>114.207697091038</v>
      </c>
      <c r="N242" s="50">
        <v>199.02280391627201</v>
      </c>
      <c r="O242" s="50">
        <v>274.73765918068801</v>
      </c>
      <c r="P242" s="50">
        <v>372.54916546814201</v>
      </c>
      <c r="Q242" s="50">
        <v>434.11964219504802</v>
      </c>
      <c r="R242" s="50">
        <v>504.39871639639699</v>
      </c>
      <c r="S242" s="50">
        <v>858.94464932525102</v>
      </c>
      <c r="T242" s="50">
        <v>1458.0259087831</v>
      </c>
      <c r="U242" s="50">
        <v>1995.2779263293401</v>
      </c>
      <c r="V242" s="50">
        <v>3651.67286745213</v>
      </c>
      <c r="W242" s="50">
        <v>6198.9464673440298</v>
      </c>
      <c r="X242" s="50">
        <v>9671.59119684908</v>
      </c>
      <c r="Y242" s="50">
        <v>20414.5497321209</v>
      </c>
    </row>
    <row r="243" spans="1:25" x14ac:dyDescent="0.3">
      <c r="A243" s="8" t="s">
        <v>94</v>
      </c>
      <c r="B243" s="8" t="s">
        <v>92</v>
      </c>
      <c r="C243" s="11" t="s">
        <v>2750</v>
      </c>
      <c r="D243" s="74" t="s">
        <v>2714</v>
      </c>
      <c r="E243" s="12" t="s">
        <v>2738</v>
      </c>
      <c r="F243" s="54">
        <v>0</v>
      </c>
      <c r="G243" s="122">
        <v>0</v>
      </c>
      <c r="H243" s="50">
        <v>0</v>
      </c>
      <c r="I243" s="48">
        <v>0</v>
      </c>
      <c r="J243" s="50">
        <v>0</v>
      </c>
      <c r="K243" s="50">
        <v>0</v>
      </c>
      <c r="L243" s="50">
        <v>0</v>
      </c>
      <c r="M243" s="50">
        <v>0</v>
      </c>
      <c r="N243" s="50">
        <v>0</v>
      </c>
      <c r="O243" s="50">
        <v>7.4077502666421804</v>
      </c>
      <c r="P243" s="50">
        <v>6.74786531434924</v>
      </c>
      <c r="Q243" s="50">
        <v>0</v>
      </c>
      <c r="R243" s="50">
        <v>5.9267466222641199</v>
      </c>
      <c r="S243" s="50">
        <v>6.7142549939978204</v>
      </c>
      <c r="T243" s="50">
        <v>39.1361069870309</v>
      </c>
      <c r="U243" s="50">
        <v>40.726253849553103</v>
      </c>
      <c r="V243" s="50">
        <v>190.33544451910799</v>
      </c>
      <c r="W243" s="50">
        <v>264.50420714638801</v>
      </c>
      <c r="X243" s="50">
        <v>722.87178458795597</v>
      </c>
      <c r="Y243" s="50">
        <v>1378.236352272</v>
      </c>
    </row>
    <row r="244" spans="1:25" x14ac:dyDescent="0.3">
      <c r="A244" s="8" t="s">
        <v>94</v>
      </c>
      <c r="B244" s="8" t="s">
        <v>92</v>
      </c>
      <c r="C244" s="11" t="s">
        <v>2750</v>
      </c>
      <c r="D244" s="74" t="s">
        <v>2751</v>
      </c>
      <c r="E244" s="12" t="s">
        <v>2738</v>
      </c>
      <c r="F244" s="54">
        <v>0</v>
      </c>
      <c r="G244" s="122">
        <v>0</v>
      </c>
      <c r="H244" s="50">
        <v>0</v>
      </c>
      <c r="I244" s="48">
        <v>0</v>
      </c>
      <c r="J244" s="50">
        <v>0</v>
      </c>
      <c r="K244" s="50">
        <v>0</v>
      </c>
      <c r="L244" s="50">
        <v>0</v>
      </c>
      <c r="M244" s="50">
        <v>0</v>
      </c>
      <c r="N244" s="50">
        <v>0</v>
      </c>
      <c r="O244" s="50">
        <v>7.4077502666421804</v>
      </c>
      <c r="P244" s="50">
        <v>6.74786531434924</v>
      </c>
      <c r="Q244" s="50">
        <v>0</v>
      </c>
      <c r="R244" s="50">
        <v>0</v>
      </c>
      <c r="S244" s="50">
        <v>6.7142549939978204</v>
      </c>
      <c r="T244" s="50">
        <v>31.308885589624701</v>
      </c>
      <c r="U244" s="50">
        <v>40.726253849553103</v>
      </c>
      <c r="V244" s="50">
        <v>123.15822880648101</v>
      </c>
      <c r="W244" s="50">
        <v>176.336138097592</v>
      </c>
      <c r="X244" s="50">
        <v>629.59800593144496</v>
      </c>
      <c r="Y244" s="50">
        <v>1175.5545357614101</v>
      </c>
    </row>
    <row r="245" spans="1:25" x14ac:dyDescent="0.3">
      <c r="A245" s="8" t="s">
        <v>94</v>
      </c>
      <c r="B245" s="8" t="s">
        <v>92</v>
      </c>
      <c r="C245" s="11" t="s">
        <v>2750</v>
      </c>
      <c r="D245" s="74" t="s">
        <v>2713</v>
      </c>
      <c r="E245" s="12" t="s">
        <v>2738</v>
      </c>
      <c r="F245" s="54">
        <v>257.10395643673701</v>
      </c>
      <c r="G245" s="122">
        <v>11.699220615278101</v>
      </c>
      <c r="H245" s="50">
        <v>0</v>
      </c>
      <c r="I245" s="48">
        <v>8.3491160084538993</v>
      </c>
      <c r="J245" s="50">
        <v>26.539471520262001</v>
      </c>
      <c r="K245" s="50">
        <v>21.711614503020101</v>
      </c>
      <c r="L245" s="50">
        <v>32.414084926035002</v>
      </c>
      <c r="M245" s="50">
        <v>58.2906931751901</v>
      </c>
      <c r="N245" s="50">
        <v>134.422094498353</v>
      </c>
      <c r="O245" s="50">
        <v>177.786006399412</v>
      </c>
      <c r="P245" s="50">
        <v>222.67955537352501</v>
      </c>
      <c r="Q245" s="50">
        <v>299.17063564232598</v>
      </c>
      <c r="R245" s="50">
        <v>349.67805071358299</v>
      </c>
      <c r="S245" s="50">
        <v>651.28273441778799</v>
      </c>
      <c r="T245" s="50">
        <v>1158.4287668161201</v>
      </c>
      <c r="U245" s="50">
        <v>1751.2289155307799</v>
      </c>
      <c r="V245" s="50">
        <v>3112.5443280183499</v>
      </c>
      <c r="W245" s="50">
        <v>5466.4202810253501</v>
      </c>
      <c r="X245" s="50">
        <v>9070.8749743456392</v>
      </c>
      <c r="Y245" s="50">
        <v>20876.2271005906</v>
      </c>
    </row>
    <row r="246" spans="1:25" x14ac:dyDescent="0.3">
      <c r="A246" s="8" t="s">
        <v>94</v>
      </c>
      <c r="B246" s="8" t="s">
        <v>92</v>
      </c>
      <c r="C246" s="11" t="s">
        <v>2749</v>
      </c>
      <c r="D246" s="74" t="s">
        <v>2714</v>
      </c>
      <c r="E246" s="12" t="s">
        <v>2738</v>
      </c>
      <c r="F246" s="54">
        <v>0</v>
      </c>
      <c r="G246" s="122">
        <v>0</v>
      </c>
      <c r="H246" s="50">
        <v>0</v>
      </c>
      <c r="I246" s="48">
        <v>0</v>
      </c>
      <c r="J246" s="50">
        <v>0</v>
      </c>
      <c r="K246" s="50">
        <v>0</v>
      </c>
      <c r="L246" s="50">
        <v>0</v>
      </c>
      <c r="M246" s="50">
        <v>0</v>
      </c>
      <c r="N246" s="50">
        <v>0</v>
      </c>
      <c r="O246" s="50">
        <v>7.6502741228295603</v>
      </c>
      <c r="P246" s="50">
        <v>7.1934476797023201</v>
      </c>
      <c r="Q246" s="50">
        <v>12.8730745038701</v>
      </c>
      <c r="R246" s="50">
        <v>31.566546942555998</v>
      </c>
      <c r="S246" s="50">
        <v>14.307220844940201</v>
      </c>
      <c r="T246" s="50">
        <v>25.3241329651961</v>
      </c>
      <c r="U246" s="50">
        <v>35.944820932472801</v>
      </c>
      <c r="V246" s="50">
        <v>177.89861694885801</v>
      </c>
      <c r="W246" s="50">
        <v>404.96107242311399</v>
      </c>
      <c r="X246" s="50">
        <v>530.49298505156196</v>
      </c>
      <c r="Y246" s="50">
        <v>1608.9284019894801</v>
      </c>
    </row>
    <row r="247" spans="1:25" x14ac:dyDescent="0.3">
      <c r="A247" s="8" t="s">
        <v>94</v>
      </c>
      <c r="B247" s="8" t="s">
        <v>92</v>
      </c>
      <c r="C247" s="11" t="s">
        <v>2749</v>
      </c>
      <c r="D247" s="74" t="s">
        <v>2751</v>
      </c>
      <c r="E247" s="12" t="s">
        <v>2738</v>
      </c>
      <c r="F247" s="54">
        <v>0</v>
      </c>
      <c r="G247" s="122">
        <v>0</v>
      </c>
      <c r="H247" s="50">
        <v>0</v>
      </c>
      <c r="I247" s="48">
        <v>0</v>
      </c>
      <c r="J247" s="50">
        <v>0</v>
      </c>
      <c r="K247" s="50">
        <v>0</v>
      </c>
      <c r="L247" s="50">
        <v>0</v>
      </c>
      <c r="M247" s="50">
        <v>0</v>
      </c>
      <c r="N247" s="50">
        <v>0</v>
      </c>
      <c r="O247" s="50">
        <v>7.6502741228295603</v>
      </c>
      <c r="P247" s="50">
        <v>0</v>
      </c>
      <c r="Q247" s="50">
        <v>6.4365372519350403</v>
      </c>
      <c r="R247" s="50">
        <v>18.939928165533601</v>
      </c>
      <c r="S247" s="50">
        <v>14.307220844940201</v>
      </c>
      <c r="T247" s="50">
        <v>8.4413776550653701</v>
      </c>
      <c r="U247" s="50">
        <v>17.972410466236401</v>
      </c>
      <c r="V247" s="50">
        <v>123.160580964594</v>
      </c>
      <c r="W247" s="50">
        <v>303.72080431733599</v>
      </c>
      <c r="X247" s="50">
        <v>454.708272901339</v>
      </c>
      <c r="Y247" s="50">
        <v>1251.38875710293</v>
      </c>
    </row>
    <row r="248" spans="1:25" x14ac:dyDescent="0.3">
      <c r="A248" s="8" t="s">
        <v>94</v>
      </c>
      <c r="B248" s="8" t="s">
        <v>92</v>
      </c>
      <c r="C248" s="11" t="s">
        <v>2749</v>
      </c>
      <c r="D248" s="74" t="s">
        <v>2713</v>
      </c>
      <c r="E248" s="12" t="s">
        <v>2738</v>
      </c>
      <c r="F248" s="54">
        <v>244.03152407229001</v>
      </c>
      <c r="G248" s="122">
        <v>10.978419557518899</v>
      </c>
      <c r="H248" s="50">
        <v>23.942625208154801</v>
      </c>
      <c r="I248" s="48">
        <v>24.107795080502399</v>
      </c>
      <c r="J248" s="50">
        <v>76.141305339446305</v>
      </c>
      <c r="K248" s="50">
        <v>77.386491556513803</v>
      </c>
      <c r="L248" s="50">
        <v>116.054641223985</v>
      </c>
      <c r="M248" s="50">
        <v>170.98443031817999</v>
      </c>
      <c r="N248" s="50">
        <v>266.40712643490798</v>
      </c>
      <c r="O248" s="50">
        <v>374.86343201864798</v>
      </c>
      <c r="P248" s="50">
        <v>532.315128297971</v>
      </c>
      <c r="Q248" s="50">
        <v>579.28835267415297</v>
      </c>
      <c r="R248" s="50">
        <v>669.21079518218698</v>
      </c>
      <c r="S248" s="50">
        <v>1080.1951737929901</v>
      </c>
      <c r="T248" s="50">
        <v>1781.1306852187899</v>
      </c>
      <c r="U248" s="50">
        <v>2264.5237187457801</v>
      </c>
      <c r="V248" s="50">
        <v>4310.6203337608003</v>
      </c>
      <c r="W248" s="50">
        <v>7208.3070891314301</v>
      </c>
      <c r="X248" s="50">
        <v>10647.7520571064</v>
      </c>
      <c r="Y248" s="50">
        <v>19396.525735095402</v>
      </c>
    </row>
    <row r="249" spans="1:25" x14ac:dyDescent="0.3">
      <c r="A249" s="8" t="s">
        <v>94</v>
      </c>
      <c r="B249" s="8" t="s">
        <v>103</v>
      </c>
      <c r="C249" s="11" t="s">
        <v>2748</v>
      </c>
      <c r="D249" s="74" t="s">
        <v>2714</v>
      </c>
      <c r="E249" s="12" t="s">
        <v>2738</v>
      </c>
      <c r="F249" s="54">
        <v>0</v>
      </c>
      <c r="G249" s="122">
        <v>0</v>
      </c>
      <c r="H249" s="50">
        <v>0</v>
      </c>
      <c r="I249" s="48">
        <v>0</v>
      </c>
      <c r="J249" s="50">
        <v>0</v>
      </c>
      <c r="K249" s="50">
        <v>0</v>
      </c>
      <c r="L249" s="50">
        <v>0</v>
      </c>
      <c r="M249" s="50">
        <v>0</v>
      </c>
      <c r="N249" s="50">
        <v>3.4046204244974501</v>
      </c>
      <c r="O249" s="50">
        <v>7.3667259875421696</v>
      </c>
      <c r="P249" s="50">
        <v>3.6019555380935002</v>
      </c>
      <c r="Q249" s="50">
        <v>3.1244870819374402</v>
      </c>
      <c r="R249" s="50">
        <v>3.03580174720901</v>
      </c>
      <c r="S249" s="50">
        <v>13.505369283972501</v>
      </c>
      <c r="T249" s="50">
        <v>27.918909111979598</v>
      </c>
      <c r="U249" s="50">
        <v>46.239436017553899</v>
      </c>
      <c r="V249" s="50">
        <v>53.500721508447903</v>
      </c>
      <c r="W249" s="50">
        <v>118.42280869708399</v>
      </c>
      <c r="X249" s="50">
        <v>126.828690907683</v>
      </c>
      <c r="Y249" s="50">
        <v>162.345426833819</v>
      </c>
    </row>
    <row r="250" spans="1:25" x14ac:dyDescent="0.3">
      <c r="A250" s="8" t="s">
        <v>94</v>
      </c>
      <c r="B250" s="8" t="s">
        <v>103</v>
      </c>
      <c r="C250" s="11" t="s">
        <v>2748</v>
      </c>
      <c r="D250" s="74" t="s">
        <v>2751</v>
      </c>
      <c r="E250" s="12" t="s">
        <v>2738</v>
      </c>
      <c r="F250" s="54">
        <v>0</v>
      </c>
      <c r="G250" s="122">
        <v>0</v>
      </c>
      <c r="H250" s="50">
        <v>0</v>
      </c>
      <c r="I250" s="48">
        <v>0</v>
      </c>
      <c r="J250" s="50">
        <v>0</v>
      </c>
      <c r="K250" s="50">
        <v>0</v>
      </c>
      <c r="L250" s="50">
        <v>0</v>
      </c>
      <c r="M250" s="50">
        <v>0</v>
      </c>
      <c r="N250" s="50">
        <v>3.4046204244974501</v>
      </c>
      <c r="O250" s="50">
        <v>7.3667259875421696</v>
      </c>
      <c r="P250" s="50">
        <v>3.6019555380935002</v>
      </c>
      <c r="Q250" s="50">
        <v>3.1244870819374402</v>
      </c>
      <c r="R250" s="50">
        <v>3.03580174720901</v>
      </c>
      <c r="S250" s="50">
        <v>13.505369283972501</v>
      </c>
      <c r="T250" s="50">
        <v>23.930493524553899</v>
      </c>
      <c r="U250" s="50">
        <v>33.628680740039201</v>
      </c>
      <c r="V250" s="50">
        <v>35.667147672298597</v>
      </c>
      <c r="W250" s="50">
        <v>101.505264597501</v>
      </c>
      <c r="X250" s="50">
        <v>98.644537372642404</v>
      </c>
      <c r="Y250" s="50">
        <v>108.23028455588</v>
      </c>
    </row>
    <row r="251" spans="1:25" x14ac:dyDescent="0.3">
      <c r="A251" s="8" t="s">
        <v>94</v>
      </c>
      <c r="B251" s="8" t="s">
        <v>103</v>
      </c>
      <c r="C251" s="11" t="s">
        <v>2748</v>
      </c>
      <c r="D251" s="74" t="s">
        <v>2713</v>
      </c>
      <c r="E251" s="12" t="s">
        <v>2738</v>
      </c>
      <c r="F251" s="54">
        <v>429.40657445719802</v>
      </c>
      <c r="G251" s="122">
        <v>17.318194542633599</v>
      </c>
      <c r="H251" s="50">
        <v>0</v>
      </c>
      <c r="I251" s="48">
        <v>16.051132540833901</v>
      </c>
      <c r="J251" s="50">
        <v>30.328603915083502</v>
      </c>
      <c r="K251" s="50">
        <v>58.271328126884796</v>
      </c>
      <c r="L251" s="50">
        <v>68.825607059456004</v>
      </c>
      <c r="M251" s="50">
        <v>102.197268847988</v>
      </c>
      <c r="N251" s="50">
        <v>156.61253952688301</v>
      </c>
      <c r="O251" s="50">
        <v>228.368505613807</v>
      </c>
      <c r="P251" s="50">
        <v>313.37013181413403</v>
      </c>
      <c r="Q251" s="50">
        <v>465.54857520867898</v>
      </c>
      <c r="R251" s="50">
        <v>655.73317739714605</v>
      </c>
      <c r="S251" s="50">
        <v>877.84900345821302</v>
      </c>
      <c r="T251" s="50">
        <v>1507.6210920469</v>
      </c>
      <c r="U251" s="50">
        <v>2244.71443939762</v>
      </c>
      <c r="V251" s="50">
        <v>3602.3819149021601</v>
      </c>
      <c r="W251" s="50">
        <v>6318.7027211944296</v>
      </c>
      <c r="X251" s="50">
        <v>10414.0447311975</v>
      </c>
      <c r="Y251" s="50">
        <v>20076.717785115699</v>
      </c>
    </row>
    <row r="252" spans="1:25" x14ac:dyDescent="0.3">
      <c r="A252" s="8" t="s">
        <v>94</v>
      </c>
      <c r="B252" s="8" t="s">
        <v>103</v>
      </c>
      <c r="C252" s="11" t="s">
        <v>2750</v>
      </c>
      <c r="D252" s="74" t="s">
        <v>2714</v>
      </c>
      <c r="E252" s="12" t="s">
        <v>2738</v>
      </c>
      <c r="F252" s="54">
        <v>0</v>
      </c>
      <c r="G252" s="122">
        <v>0</v>
      </c>
      <c r="H252" s="50">
        <v>0</v>
      </c>
      <c r="I252" s="48">
        <v>0</v>
      </c>
      <c r="J252" s="50">
        <v>0</v>
      </c>
      <c r="K252" s="50">
        <v>0</v>
      </c>
      <c r="L252" s="50">
        <v>0</v>
      </c>
      <c r="M252" s="50">
        <v>0</v>
      </c>
      <c r="N252" s="50">
        <v>6.6729471759283596</v>
      </c>
      <c r="O252" s="50">
        <v>14.492233370373</v>
      </c>
      <c r="P252" s="50">
        <v>7.0086122416427497</v>
      </c>
      <c r="Q252" s="50">
        <v>6.0203775035404901</v>
      </c>
      <c r="R252" s="50">
        <v>5.8748416416536697</v>
      </c>
      <c r="S252" s="50">
        <v>13.083657183924601</v>
      </c>
      <c r="T252" s="50">
        <v>15.3763781897689</v>
      </c>
      <c r="U252" s="50">
        <v>23.992292211622001</v>
      </c>
      <c r="V252" s="50">
        <v>21.8003639748515</v>
      </c>
      <c r="W252" s="50">
        <v>102.42806942625801</v>
      </c>
      <c r="X252" s="50">
        <v>22.887855520895201</v>
      </c>
      <c r="Y252" s="50">
        <v>119.09763816130599</v>
      </c>
    </row>
    <row r="253" spans="1:25" x14ac:dyDescent="0.3">
      <c r="A253" s="8" t="s">
        <v>94</v>
      </c>
      <c r="B253" s="8" t="s">
        <v>103</v>
      </c>
      <c r="C253" s="11" t="s">
        <v>2750</v>
      </c>
      <c r="D253" s="74" t="s">
        <v>2751</v>
      </c>
      <c r="E253" s="12" t="s">
        <v>2738</v>
      </c>
      <c r="F253" s="54">
        <v>0</v>
      </c>
      <c r="G253" s="122">
        <v>0</v>
      </c>
      <c r="H253" s="50">
        <v>0</v>
      </c>
      <c r="I253" s="48">
        <v>0</v>
      </c>
      <c r="J253" s="50">
        <v>0</v>
      </c>
      <c r="K253" s="50">
        <v>0</v>
      </c>
      <c r="L253" s="50">
        <v>0</v>
      </c>
      <c r="M253" s="50">
        <v>0</v>
      </c>
      <c r="N253" s="50">
        <v>6.6729471759283596</v>
      </c>
      <c r="O253" s="50">
        <v>14.492233370373</v>
      </c>
      <c r="P253" s="50">
        <v>7.0086122416427497</v>
      </c>
      <c r="Q253" s="50">
        <v>6.0203775035404901</v>
      </c>
      <c r="R253" s="50">
        <v>5.8748416416536697</v>
      </c>
      <c r="S253" s="50">
        <v>13.083657183924601</v>
      </c>
      <c r="T253" s="50">
        <v>7.6881890948844598</v>
      </c>
      <c r="U253" s="50">
        <v>7.9974307372073401</v>
      </c>
      <c r="V253" s="50">
        <v>10.9001819874257</v>
      </c>
      <c r="W253" s="50">
        <v>87.795488079649601</v>
      </c>
      <c r="X253" s="50">
        <v>0</v>
      </c>
      <c r="Y253" s="50">
        <v>39.699212720435298</v>
      </c>
    </row>
    <row r="254" spans="1:25" x14ac:dyDescent="0.3">
      <c r="A254" s="8" t="s">
        <v>94</v>
      </c>
      <c r="B254" s="8" t="s">
        <v>103</v>
      </c>
      <c r="C254" s="11" t="s">
        <v>2750</v>
      </c>
      <c r="D254" s="74" t="s">
        <v>2713</v>
      </c>
      <c r="E254" s="12" t="s">
        <v>2738</v>
      </c>
      <c r="F254" s="54">
        <v>684.57013095525804</v>
      </c>
      <c r="G254" s="122">
        <v>23.738473209469198</v>
      </c>
      <c r="H254" s="50">
        <v>0</v>
      </c>
      <c r="I254" s="48">
        <v>8.1893036291969405</v>
      </c>
      <c r="J254" s="50">
        <v>8.8685421111963105</v>
      </c>
      <c r="K254" s="50">
        <v>22.107595164091101</v>
      </c>
      <c r="L254" s="50">
        <v>59.3404072651633</v>
      </c>
      <c r="M254" s="50">
        <v>44.437293752490298</v>
      </c>
      <c r="N254" s="50">
        <v>126.785996342639</v>
      </c>
      <c r="O254" s="50">
        <v>152.168450388916</v>
      </c>
      <c r="P254" s="50">
        <v>231.28420397421101</v>
      </c>
      <c r="Q254" s="50">
        <v>391.32453773013202</v>
      </c>
      <c r="R254" s="50">
        <v>499.36153954056198</v>
      </c>
      <c r="S254" s="50">
        <v>745.76845948370203</v>
      </c>
      <c r="T254" s="50">
        <v>1253.1748224661701</v>
      </c>
      <c r="U254" s="50">
        <v>1999.35768430183</v>
      </c>
      <c r="V254" s="50">
        <v>2943.04913660495</v>
      </c>
      <c r="W254" s="50">
        <v>5516.4831676713102</v>
      </c>
      <c r="X254" s="50">
        <v>9818.8900184640406</v>
      </c>
      <c r="Y254" s="50">
        <v>20484.793763744601</v>
      </c>
    </row>
    <row r="255" spans="1:25" x14ac:dyDescent="0.3">
      <c r="A255" s="99" t="s">
        <v>94</v>
      </c>
      <c r="B255" s="99" t="s">
        <v>103</v>
      </c>
      <c r="C255" s="100" t="s">
        <v>2749</v>
      </c>
      <c r="D255" s="111" t="s">
        <v>2714</v>
      </c>
      <c r="E255" s="105" t="s">
        <v>2738</v>
      </c>
      <c r="F255" s="101">
        <v>0</v>
      </c>
      <c r="G255" s="106">
        <v>0</v>
      </c>
      <c r="H255" s="102">
        <v>0</v>
      </c>
      <c r="I255" s="103">
        <v>0</v>
      </c>
      <c r="J255" s="102">
        <v>0</v>
      </c>
      <c r="K255" s="102">
        <v>0</v>
      </c>
      <c r="L255" s="102">
        <v>0</v>
      </c>
      <c r="M255" s="102">
        <v>0</v>
      </c>
      <c r="N255" s="102">
        <v>0</v>
      </c>
      <c r="O255" s="102">
        <v>0</v>
      </c>
      <c r="P255" s="102">
        <v>0</v>
      </c>
      <c r="Q255" s="102">
        <v>0</v>
      </c>
      <c r="R255" s="102">
        <v>0</v>
      </c>
      <c r="S255" s="102">
        <v>13.9551720279379</v>
      </c>
      <c r="T255" s="102">
        <v>41.439959991192197</v>
      </c>
      <c r="U255" s="102">
        <v>70.889295503538193</v>
      </c>
      <c r="V255" s="102">
        <v>91.526666664703797</v>
      </c>
      <c r="W255" s="102">
        <v>140.337294063119</v>
      </c>
      <c r="X255" s="102">
        <v>293.35655303572997</v>
      </c>
      <c r="Y255" s="102">
        <v>254.910946198435</v>
      </c>
    </row>
    <row r="256" spans="1:25" x14ac:dyDescent="0.3">
      <c r="A256" s="99" t="s">
        <v>94</v>
      </c>
      <c r="B256" s="99" t="s">
        <v>103</v>
      </c>
      <c r="C256" s="100" t="s">
        <v>2749</v>
      </c>
      <c r="D256" s="111" t="s">
        <v>2751</v>
      </c>
      <c r="E256" s="105" t="s">
        <v>2738</v>
      </c>
      <c r="F256" s="101">
        <v>0</v>
      </c>
      <c r="G256" s="106">
        <v>0</v>
      </c>
      <c r="H256" s="102">
        <v>0</v>
      </c>
      <c r="I256" s="103">
        <v>0</v>
      </c>
      <c r="J256" s="102">
        <v>0</v>
      </c>
      <c r="K256" s="102">
        <v>0</v>
      </c>
      <c r="L256" s="102">
        <v>0</v>
      </c>
      <c r="M256" s="102">
        <v>0</v>
      </c>
      <c r="N256" s="102">
        <v>0</v>
      </c>
      <c r="O256" s="102">
        <v>0</v>
      </c>
      <c r="P256" s="102">
        <v>0</v>
      </c>
      <c r="Q256" s="102">
        <v>0</v>
      </c>
      <c r="R256" s="102">
        <v>0</v>
      </c>
      <c r="S256" s="102">
        <v>13.9551720279379</v>
      </c>
      <c r="T256" s="102">
        <v>41.439959991192197</v>
      </c>
      <c r="U256" s="102">
        <v>62.028133565595901</v>
      </c>
      <c r="V256" s="102">
        <v>65.376190474788402</v>
      </c>
      <c r="W256" s="102">
        <v>120.289109196959</v>
      </c>
      <c r="X256" s="102">
        <v>256.686983906264</v>
      </c>
      <c r="Y256" s="102">
        <v>254.910946198435</v>
      </c>
    </row>
    <row r="257" spans="1:25" x14ac:dyDescent="0.3">
      <c r="A257" s="99" t="s">
        <v>94</v>
      </c>
      <c r="B257" s="99" t="s">
        <v>103</v>
      </c>
      <c r="C257" s="100" t="s">
        <v>2749</v>
      </c>
      <c r="D257" s="111" t="s">
        <v>2713</v>
      </c>
      <c r="E257" s="105" t="s">
        <v>2738</v>
      </c>
      <c r="F257" s="101">
        <v>186.327954682692</v>
      </c>
      <c r="G257" s="106">
        <v>11.238884439592599</v>
      </c>
      <c r="H257" s="102">
        <v>0</v>
      </c>
      <c r="I257" s="103">
        <v>23.6047443365667</v>
      </c>
      <c r="J257" s="102">
        <v>50.827164653975203</v>
      </c>
      <c r="K257" s="102">
        <v>93.607604682507002</v>
      </c>
      <c r="L257" s="102">
        <v>78.200510717277993</v>
      </c>
      <c r="M257" s="102">
        <v>160.67398821457999</v>
      </c>
      <c r="N257" s="102">
        <v>187.682890149804</v>
      </c>
      <c r="O257" s="102">
        <v>307.14814851052802</v>
      </c>
      <c r="P257" s="102">
        <v>400.16193037561197</v>
      </c>
      <c r="Q257" s="102">
        <v>545.631731857467</v>
      </c>
      <c r="R257" s="102">
        <v>822.94227239713496</v>
      </c>
      <c r="S257" s="102">
        <v>1018.72755803947</v>
      </c>
      <c r="T257" s="102">
        <v>1781.9182796212699</v>
      </c>
      <c r="U257" s="102">
        <v>2516.5699903755999</v>
      </c>
      <c r="V257" s="102">
        <v>4393.2799999057797</v>
      </c>
      <c r="W257" s="102">
        <v>7417.8284004791403</v>
      </c>
      <c r="X257" s="102">
        <v>11367.5664301345</v>
      </c>
      <c r="Y257" s="102">
        <v>19203.291280282101</v>
      </c>
    </row>
    <row r="258" spans="1:25" x14ac:dyDescent="0.3">
      <c r="A258" s="8" t="s">
        <v>94</v>
      </c>
      <c r="B258" s="8" t="s">
        <v>92</v>
      </c>
      <c r="C258" s="11" t="s">
        <v>2748</v>
      </c>
      <c r="D258" s="74" t="s">
        <v>2714</v>
      </c>
      <c r="E258" s="12" t="s">
        <v>50</v>
      </c>
      <c r="F258" s="40">
        <v>0</v>
      </c>
      <c r="G258" s="64">
        <v>0</v>
      </c>
      <c r="H258" s="36">
        <v>0</v>
      </c>
      <c r="I258" s="17">
        <v>0</v>
      </c>
      <c r="J258" s="36">
        <v>0</v>
      </c>
      <c r="K258" s="36">
        <v>0</v>
      </c>
      <c r="L258" s="36">
        <v>0</v>
      </c>
      <c r="M258" s="36">
        <v>0</v>
      </c>
      <c r="N258" s="36">
        <v>0</v>
      </c>
      <c r="O258" s="36">
        <v>2</v>
      </c>
      <c r="P258" s="36">
        <v>2</v>
      </c>
      <c r="Q258" s="36">
        <v>2</v>
      </c>
      <c r="R258" s="36">
        <v>6</v>
      </c>
      <c r="S258" s="36">
        <v>3</v>
      </c>
      <c r="T258" s="36">
        <v>8</v>
      </c>
      <c r="U258" s="36">
        <v>9</v>
      </c>
      <c r="V258" s="36">
        <v>30</v>
      </c>
      <c r="W258" s="36">
        <v>38</v>
      </c>
      <c r="X258" s="36">
        <v>45</v>
      </c>
      <c r="Y258" s="36">
        <v>52</v>
      </c>
    </row>
    <row r="259" spans="1:25" x14ac:dyDescent="0.3">
      <c r="A259" s="8" t="s">
        <v>94</v>
      </c>
      <c r="B259" s="8" t="s">
        <v>92</v>
      </c>
      <c r="C259" s="11" t="s">
        <v>2748</v>
      </c>
      <c r="D259" s="74" t="s">
        <v>2751</v>
      </c>
      <c r="E259" s="12" t="s">
        <v>50</v>
      </c>
      <c r="F259" s="40">
        <v>0</v>
      </c>
      <c r="G259" s="64">
        <v>0</v>
      </c>
      <c r="H259" s="36">
        <v>0</v>
      </c>
      <c r="I259" s="17">
        <v>0</v>
      </c>
      <c r="J259" s="36">
        <v>0</v>
      </c>
      <c r="K259" s="36">
        <v>0</v>
      </c>
      <c r="L259" s="36">
        <v>0</v>
      </c>
      <c r="M259" s="36">
        <v>0</v>
      </c>
      <c r="N259" s="36">
        <v>0</v>
      </c>
      <c r="O259" s="36">
        <v>2</v>
      </c>
      <c r="P259" s="36">
        <v>1</v>
      </c>
      <c r="Q259" s="36">
        <v>1</v>
      </c>
      <c r="R259" s="36">
        <v>3</v>
      </c>
      <c r="S259" s="36">
        <v>3</v>
      </c>
      <c r="T259" s="36">
        <v>5</v>
      </c>
      <c r="U259" s="36">
        <v>7</v>
      </c>
      <c r="V259" s="36">
        <v>20</v>
      </c>
      <c r="W259" s="36">
        <v>27</v>
      </c>
      <c r="X259" s="36">
        <v>39</v>
      </c>
      <c r="Y259" s="36">
        <v>43</v>
      </c>
    </row>
    <row r="260" spans="1:25" x14ac:dyDescent="0.3">
      <c r="A260" s="8" t="s">
        <v>94</v>
      </c>
      <c r="B260" s="8" t="s">
        <v>92</v>
      </c>
      <c r="C260" s="11" t="s">
        <v>2748</v>
      </c>
      <c r="D260" s="74" t="s">
        <v>2713</v>
      </c>
      <c r="E260" s="12" t="s">
        <v>50</v>
      </c>
      <c r="F260" s="40">
        <v>10</v>
      </c>
      <c r="G260" s="64">
        <v>2</v>
      </c>
      <c r="H260" s="36">
        <v>3</v>
      </c>
      <c r="I260" s="17">
        <v>4</v>
      </c>
      <c r="J260" s="36">
        <v>12</v>
      </c>
      <c r="K260" s="36">
        <v>14</v>
      </c>
      <c r="L260" s="36">
        <v>23</v>
      </c>
      <c r="M260" s="36">
        <v>35</v>
      </c>
      <c r="N260" s="36">
        <v>58</v>
      </c>
      <c r="O260" s="36">
        <v>73</v>
      </c>
      <c r="P260" s="36">
        <v>107</v>
      </c>
      <c r="Q260" s="36">
        <v>140</v>
      </c>
      <c r="R260" s="36">
        <v>165</v>
      </c>
      <c r="S260" s="36">
        <v>248</v>
      </c>
      <c r="T260" s="36">
        <v>359</v>
      </c>
      <c r="U260" s="36">
        <v>467</v>
      </c>
      <c r="V260" s="36">
        <v>593</v>
      </c>
      <c r="W260" s="36">
        <v>728</v>
      </c>
      <c r="X260" s="36">
        <v>670</v>
      </c>
      <c r="Y260" s="36">
        <v>732</v>
      </c>
    </row>
    <row r="261" spans="1:25" x14ac:dyDescent="0.3">
      <c r="A261" s="8" t="s">
        <v>94</v>
      </c>
      <c r="B261" s="8" t="s">
        <v>92</v>
      </c>
      <c r="C261" s="11" t="s">
        <v>2750</v>
      </c>
      <c r="D261" s="74" t="s">
        <v>2714</v>
      </c>
      <c r="E261" s="12" t="s">
        <v>50</v>
      </c>
      <c r="F261" s="40">
        <v>0</v>
      </c>
      <c r="G261" s="72">
        <v>0</v>
      </c>
      <c r="H261" s="36">
        <v>0</v>
      </c>
      <c r="I261" s="17">
        <v>0</v>
      </c>
      <c r="J261" s="36">
        <v>0</v>
      </c>
      <c r="K261" s="36">
        <v>0</v>
      </c>
      <c r="L261" s="36">
        <v>0</v>
      </c>
      <c r="M261" s="36">
        <v>0</v>
      </c>
      <c r="N261" s="36">
        <v>0</v>
      </c>
      <c r="O261" s="36">
        <v>1</v>
      </c>
      <c r="P261" s="36">
        <v>1</v>
      </c>
      <c r="Q261" s="36">
        <v>0</v>
      </c>
      <c r="R261" s="36">
        <v>1</v>
      </c>
      <c r="S261" s="36">
        <v>1</v>
      </c>
      <c r="T261" s="36">
        <v>5</v>
      </c>
      <c r="U261" s="36">
        <v>5</v>
      </c>
      <c r="V261" s="36">
        <v>17</v>
      </c>
      <c r="W261" s="36">
        <v>18</v>
      </c>
      <c r="X261" s="36">
        <v>31</v>
      </c>
      <c r="Y261" s="36">
        <v>34</v>
      </c>
    </row>
    <row r="262" spans="1:25" x14ac:dyDescent="0.3">
      <c r="A262" s="8" t="s">
        <v>94</v>
      </c>
      <c r="B262" s="8" t="s">
        <v>92</v>
      </c>
      <c r="C262" s="11" t="s">
        <v>2750</v>
      </c>
      <c r="D262" s="74" t="s">
        <v>2751</v>
      </c>
      <c r="E262" s="12" t="s">
        <v>50</v>
      </c>
      <c r="F262" s="40">
        <v>0</v>
      </c>
      <c r="G262" s="72">
        <v>0</v>
      </c>
      <c r="H262" s="36">
        <v>0</v>
      </c>
      <c r="I262" s="17">
        <v>0</v>
      </c>
      <c r="J262" s="36">
        <v>0</v>
      </c>
      <c r="K262" s="36">
        <v>0</v>
      </c>
      <c r="L262" s="36">
        <v>0</v>
      </c>
      <c r="M262" s="36">
        <v>0</v>
      </c>
      <c r="N262" s="36">
        <v>0</v>
      </c>
      <c r="O262" s="36">
        <v>1</v>
      </c>
      <c r="P262" s="36">
        <v>1</v>
      </c>
      <c r="Q262" s="36">
        <v>0</v>
      </c>
      <c r="R262" s="36">
        <v>0</v>
      </c>
      <c r="S262" s="36">
        <v>1</v>
      </c>
      <c r="T262" s="36">
        <v>4</v>
      </c>
      <c r="U262" s="36">
        <v>5</v>
      </c>
      <c r="V262" s="36">
        <v>11</v>
      </c>
      <c r="W262" s="36">
        <v>12</v>
      </c>
      <c r="X262" s="36">
        <v>27</v>
      </c>
      <c r="Y262" s="36">
        <v>29</v>
      </c>
    </row>
    <row r="263" spans="1:25" x14ac:dyDescent="0.3">
      <c r="A263" s="8" t="s">
        <v>94</v>
      </c>
      <c r="B263" s="8" t="s">
        <v>92</v>
      </c>
      <c r="C263" s="11" t="s">
        <v>2750</v>
      </c>
      <c r="D263" s="74" t="s">
        <v>2713</v>
      </c>
      <c r="E263" s="12" t="s">
        <v>50</v>
      </c>
      <c r="F263" s="40">
        <v>5</v>
      </c>
      <c r="G263" s="72">
        <v>1</v>
      </c>
      <c r="H263" s="36">
        <v>0</v>
      </c>
      <c r="I263" s="17">
        <v>1</v>
      </c>
      <c r="J263" s="36">
        <v>3</v>
      </c>
      <c r="K263" s="36">
        <v>3</v>
      </c>
      <c r="L263" s="36">
        <v>5</v>
      </c>
      <c r="M263" s="36">
        <v>9</v>
      </c>
      <c r="N263" s="36">
        <v>20</v>
      </c>
      <c r="O263" s="36">
        <v>24</v>
      </c>
      <c r="P263" s="36">
        <v>33</v>
      </c>
      <c r="Q263" s="36">
        <v>50</v>
      </c>
      <c r="R263" s="36">
        <v>59</v>
      </c>
      <c r="S263" s="36">
        <v>97</v>
      </c>
      <c r="T263" s="36">
        <v>148</v>
      </c>
      <c r="U263" s="36">
        <v>215</v>
      </c>
      <c r="V263" s="36">
        <v>278</v>
      </c>
      <c r="W263" s="36">
        <v>372</v>
      </c>
      <c r="X263" s="36">
        <v>389</v>
      </c>
      <c r="Y263" s="36">
        <v>515</v>
      </c>
    </row>
    <row r="264" spans="1:25" x14ac:dyDescent="0.3">
      <c r="A264" s="8" t="s">
        <v>94</v>
      </c>
      <c r="B264" s="8" t="s">
        <v>92</v>
      </c>
      <c r="C264" s="11" t="s">
        <v>2749</v>
      </c>
      <c r="D264" s="74" t="s">
        <v>2714</v>
      </c>
      <c r="E264" s="12" t="s">
        <v>50</v>
      </c>
      <c r="F264" s="40">
        <v>0</v>
      </c>
      <c r="G264" s="72">
        <v>0</v>
      </c>
      <c r="H264" s="36">
        <v>0</v>
      </c>
      <c r="I264" s="17">
        <v>0</v>
      </c>
      <c r="J264" s="36">
        <v>0</v>
      </c>
      <c r="K264" s="36">
        <v>0</v>
      </c>
      <c r="L264" s="36">
        <v>0</v>
      </c>
      <c r="M264" s="36">
        <v>0</v>
      </c>
      <c r="N264" s="36">
        <v>0</v>
      </c>
      <c r="O264" s="36">
        <v>1</v>
      </c>
      <c r="P264" s="36">
        <v>1</v>
      </c>
      <c r="Q264" s="36">
        <v>2</v>
      </c>
      <c r="R264" s="36">
        <v>5</v>
      </c>
      <c r="S264" s="36">
        <v>2</v>
      </c>
      <c r="T264" s="36">
        <v>3</v>
      </c>
      <c r="U264" s="36">
        <v>4</v>
      </c>
      <c r="V264" s="36">
        <v>13</v>
      </c>
      <c r="W264" s="36">
        <v>20</v>
      </c>
      <c r="X264" s="36">
        <v>14</v>
      </c>
      <c r="Y264" s="36">
        <v>18</v>
      </c>
    </row>
    <row r="265" spans="1:25" x14ac:dyDescent="0.3">
      <c r="A265" s="8" t="s">
        <v>94</v>
      </c>
      <c r="B265" s="8" t="s">
        <v>92</v>
      </c>
      <c r="C265" s="11" t="s">
        <v>2749</v>
      </c>
      <c r="D265" s="74" t="s">
        <v>2751</v>
      </c>
      <c r="E265" s="12" t="s">
        <v>50</v>
      </c>
      <c r="F265" s="40">
        <v>0</v>
      </c>
      <c r="G265" s="72">
        <v>0</v>
      </c>
      <c r="H265" s="36">
        <v>0</v>
      </c>
      <c r="I265" s="17">
        <v>0</v>
      </c>
      <c r="J265" s="36">
        <v>0</v>
      </c>
      <c r="K265" s="36">
        <v>0</v>
      </c>
      <c r="L265" s="36">
        <v>0</v>
      </c>
      <c r="M265" s="36">
        <v>0</v>
      </c>
      <c r="N265" s="36">
        <v>0</v>
      </c>
      <c r="O265" s="36">
        <v>1</v>
      </c>
      <c r="P265" s="36">
        <v>0</v>
      </c>
      <c r="Q265" s="36">
        <v>1</v>
      </c>
      <c r="R265" s="36">
        <v>3</v>
      </c>
      <c r="S265" s="36">
        <v>2</v>
      </c>
      <c r="T265" s="36">
        <v>1</v>
      </c>
      <c r="U265" s="36">
        <v>2</v>
      </c>
      <c r="V265" s="36">
        <v>9</v>
      </c>
      <c r="W265" s="36">
        <v>15</v>
      </c>
      <c r="X265" s="36">
        <v>12</v>
      </c>
      <c r="Y265" s="36">
        <v>14</v>
      </c>
    </row>
    <row r="266" spans="1:25" x14ac:dyDescent="0.3">
      <c r="A266" s="8" t="s">
        <v>94</v>
      </c>
      <c r="B266" s="8" t="s">
        <v>92</v>
      </c>
      <c r="C266" s="11" t="s">
        <v>2749</v>
      </c>
      <c r="D266" s="74" t="s">
        <v>2713</v>
      </c>
      <c r="E266" s="12" t="s">
        <v>50</v>
      </c>
      <c r="F266" s="40">
        <v>5</v>
      </c>
      <c r="G266" s="72">
        <v>1</v>
      </c>
      <c r="H266" s="36">
        <v>3</v>
      </c>
      <c r="I266" s="17">
        <v>3</v>
      </c>
      <c r="J266" s="36">
        <v>9</v>
      </c>
      <c r="K266" s="36">
        <v>11</v>
      </c>
      <c r="L266" s="36">
        <v>18</v>
      </c>
      <c r="M266" s="36">
        <v>26</v>
      </c>
      <c r="N266" s="36">
        <v>38</v>
      </c>
      <c r="O266" s="36">
        <v>49</v>
      </c>
      <c r="P266" s="36">
        <v>74</v>
      </c>
      <c r="Q266" s="36">
        <v>90</v>
      </c>
      <c r="R266" s="36">
        <v>106</v>
      </c>
      <c r="S266" s="36">
        <v>151</v>
      </c>
      <c r="T266" s="36">
        <v>211</v>
      </c>
      <c r="U266" s="36">
        <v>252</v>
      </c>
      <c r="V266" s="36">
        <v>315</v>
      </c>
      <c r="W266" s="36">
        <v>356</v>
      </c>
      <c r="X266" s="36">
        <v>281</v>
      </c>
      <c r="Y266" s="36">
        <v>217</v>
      </c>
    </row>
    <row r="267" spans="1:25" x14ac:dyDescent="0.3">
      <c r="A267" s="8" t="s">
        <v>94</v>
      </c>
      <c r="B267" s="8" t="s">
        <v>103</v>
      </c>
      <c r="C267" s="11" t="s">
        <v>2748</v>
      </c>
      <c r="D267" s="74" t="s">
        <v>2714</v>
      </c>
      <c r="E267" s="12" t="s">
        <v>50</v>
      </c>
      <c r="F267" s="40">
        <v>0</v>
      </c>
      <c r="G267" s="64">
        <v>0</v>
      </c>
      <c r="H267" s="36">
        <v>0</v>
      </c>
      <c r="I267" s="17">
        <v>0</v>
      </c>
      <c r="J267" s="36">
        <v>0</v>
      </c>
      <c r="K267" s="36">
        <v>0</v>
      </c>
      <c r="L267" s="36">
        <v>0</v>
      </c>
      <c r="M267" s="36">
        <v>0</v>
      </c>
      <c r="N267" s="36">
        <v>1</v>
      </c>
      <c r="O267" s="36">
        <v>2</v>
      </c>
      <c r="P267" s="36">
        <v>1</v>
      </c>
      <c r="Q267" s="36">
        <v>1</v>
      </c>
      <c r="R267" s="36">
        <v>1</v>
      </c>
      <c r="S267" s="36">
        <v>4</v>
      </c>
      <c r="T267" s="36">
        <v>7</v>
      </c>
      <c r="U267" s="36">
        <v>11</v>
      </c>
      <c r="V267" s="36">
        <v>9</v>
      </c>
      <c r="W267" s="36">
        <v>14</v>
      </c>
      <c r="X267" s="36">
        <v>9</v>
      </c>
      <c r="Y267" s="36">
        <v>6</v>
      </c>
    </row>
    <row r="268" spans="1:25" x14ac:dyDescent="0.3">
      <c r="A268" s="8" t="s">
        <v>94</v>
      </c>
      <c r="B268" s="8" t="s">
        <v>103</v>
      </c>
      <c r="C268" s="11" t="s">
        <v>2748</v>
      </c>
      <c r="D268" s="74" t="s">
        <v>2751</v>
      </c>
      <c r="E268" s="12" t="s">
        <v>50</v>
      </c>
      <c r="F268" s="40">
        <v>0</v>
      </c>
      <c r="G268" s="64">
        <v>0</v>
      </c>
      <c r="H268" s="36">
        <v>0</v>
      </c>
      <c r="I268" s="17">
        <v>0</v>
      </c>
      <c r="J268" s="36">
        <v>0</v>
      </c>
      <c r="K268" s="36">
        <v>0</v>
      </c>
      <c r="L268" s="36">
        <v>0</v>
      </c>
      <c r="M268" s="36">
        <v>0</v>
      </c>
      <c r="N268" s="36">
        <v>1</v>
      </c>
      <c r="O268" s="36">
        <v>2</v>
      </c>
      <c r="P268" s="36">
        <v>1</v>
      </c>
      <c r="Q268" s="36">
        <v>1</v>
      </c>
      <c r="R268" s="36">
        <v>1</v>
      </c>
      <c r="S268" s="36">
        <v>4</v>
      </c>
      <c r="T268" s="36">
        <v>6</v>
      </c>
      <c r="U268" s="36">
        <v>8</v>
      </c>
      <c r="V268" s="36">
        <v>6</v>
      </c>
      <c r="W268" s="36">
        <v>12</v>
      </c>
      <c r="X268" s="36">
        <v>7</v>
      </c>
      <c r="Y268" s="36">
        <v>4</v>
      </c>
    </row>
    <row r="269" spans="1:25" x14ac:dyDescent="0.3">
      <c r="A269" s="8" t="s">
        <v>94</v>
      </c>
      <c r="B269" s="8" t="s">
        <v>103</v>
      </c>
      <c r="C269" s="11" t="s">
        <v>2748</v>
      </c>
      <c r="D269" s="74" t="s">
        <v>2713</v>
      </c>
      <c r="E269" s="12" t="s">
        <v>50</v>
      </c>
      <c r="F269" s="40">
        <v>18</v>
      </c>
      <c r="G269" s="64">
        <v>3</v>
      </c>
      <c r="H269" s="36">
        <v>0</v>
      </c>
      <c r="I269" s="17">
        <v>4</v>
      </c>
      <c r="J269" s="36">
        <v>7</v>
      </c>
      <c r="K269" s="36">
        <v>16</v>
      </c>
      <c r="L269" s="36">
        <v>21</v>
      </c>
      <c r="M269" s="36">
        <v>32</v>
      </c>
      <c r="N269" s="36">
        <v>46</v>
      </c>
      <c r="O269" s="36">
        <v>62</v>
      </c>
      <c r="P269" s="36">
        <v>87</v>
      </c>
      <c r="Q269" s="36">
        <v>149</v>
      </c>
      <c r="R269" s="36">
        <v>216</v>
      </c>
      <c r="S269" s="36">
        <v>260</v>
      </c>
      <c r="T269" s="36">
        <v>378</v>
      </c>
      <c r="U269" s="36">
        <v>534</v>
      </c>
      <c r="V269" s="36">
        <v>606</v>
      </c>
      <c r="W269" s="36">
        <v>747</v>
      </c>
      <c r="X269" s="36">
        <v>739</v>
      </c>
      <c r="Y269" s="36">
        <v>742</v>
      </c>
    </row>
    <row r="270" spans="1:25" x14ac:dyDescent="0.3">
      <c r="A270" s="8" t="s">
        <v>94</v>
      </c>
      <c r="B270" s="8" t="s">
        <v>103</v>
      </c>
      <c r="C270" s="11" t="s">
        <v>2750</v>
      </c>
      <c r="D270" s="74" t="s">
        <v>2714</v>
      </c>
      <c r="E270" s="12" t="s">
        <v>50</v>
      </c>
      <c r="F270" s="40">
        <v>0</v>
      </c>
      <c r="G270" s="72">
        <v>0</v>
      </c>
      <c r="H270" s="36">
        <v>0</v>
      </c>
      <c r="I270" s="17">
        <v>0</v>
      </c>
      <c r="J270" s="36">
        <v>0</v>
      </c>
      <c r="K270" s="36">
        <v>0</v>
      </c>
      <c r="L270" s="36">
        <v>0</v>
      </c>
      <c r="M270" s="36">
        <v>0</v>
      </c>
      <c r="N270" s="36">
        <v>1</v>
      </c>
      <c r="O270" s="36">
        <v>2</v>
      </c>
      <c r="P270" s="36">
        <v>1</v>
      </c>
      <c r="Q270" s="36">
        <v>1</v>
      </c>
      <c r="R270" s="36">
        <v>1</v>
      </c>
      <c r="S270" s="36">
        <v>2</v>
      </c>
      <c r="T270" s="36">
        <v>2</v>
      </c>
      <c r="U270" s="36">
        <v>3</v>
      </c>
      <c r="V270" s="36">
        <v>2</v>
      </c>
      <c r="W270" s="36">
        <v>7</v>
      </c>
      <c r="X270" s="36">
        <v>1</v>
      </c>
      <c r="Y270" s="36">
        <v>3</v>
      </c>
    </row>
    <row r="271" spans="1:25" x14ac:dyDescent="0.3">
      <c r="A271" s="8" t="s">
        <v>94</v>
      </c>
      <c r="B271" s="8" t="s">
        <v>103</v>
      </c>
      <c r="C271" s="11" t="s">
        <v>2750</v>
      </c>
      <c r="D271" s="74" t="s">
        <v>2751</v>
      </c>
      <c r="E271" s="12" t="s">
        <v>50</v>
      </c>
      <c r="F271" s="40">
        <v>0</v>
      </c>
      <c r="G271" s="72">
        <v>0</v>
      </c>
      <c r="H271" s="36">
        <v>0</v>
      </c>
      <c r="I271" s="17">
        <v>0</v>
      </c>
      <c r="J271" s="36">
        <v>0</v>
      </c>
      <c r="K271" s="36">
        <v>0</v>
      </c>
      <c r="L271" s="36">
        <v>0</v>
      </c>
      <c r="M271" s="36">
        <v>0</v>
      </c>
      <c r="N271" s="36">
        <v>1</v>
      </c>
      <c r="O271" s="36">
        <v>2</v>
      </c>
      <c r="P271" s="36">
        <v>1</v>
      </c>
      <c r="Q271" s="36">
        <v>1</v>
      </c>
      <c r="R271" s="36">
        <v>1</v>
      </c>
      <c r="S271" s="36">
        <v>2</v>
      </c>
      <c r="T271" s="36">
        <v>1</v>
      </c>
      <c r="U271" s="36">
        <v>1</v>
      </c>
      <c r="V271" s="36">
        <v>1</v>
      </c>
      <c r="W271" s="36">
        <v>6</v>
      </c>
      <c r="X271" s="36">
        <v>0</v>
      </c>
      <c r="Y271" s="36">
        <v>1</v>
      </c>
    </row>
    <row r="272" spans="1:25" x14ac:dyDescent="0.3">
      <c r="A272" s="8" t="s">
        <v>94</v>
      </c>
      <c r="B272" s="8" t="s">
        <v>103</v>
      </c>
      <c r="C272" s="11" t="s">
        <v>2750</v>
      </c>
      <c r="D272" s="74" t="s">
        <v>2713</v>
      </c>
      <c r="E272" s="12" t="s">
        <v>50</v>
      </c>
      <c r="F272" s="40">
        <v>14</v>
      </c>
      <c r="G272" s="72">
        <v>2</v>
      </c>
      <c r="H272" s="36">
        <v>0</v>
      </c>
      <c r="I272" s="17">
        <v>1</v>
      </c>
      <c r="J272" s="36">
        <v>1</v>
      </c>
      <c r="K272" s="36">
        <v>3</v>
      </c>
      <c r="L272" s="36">
        <v>9</v>
      </c>
      <c r="M272" s="36">
        <v>7</v>
      </c>
      <c r="N272" s="36">
        <v>19</v>
      </c>
      <c r="O272" s="36">
        <v>21</v>
      </c>
      <c r="P272" s="36">
        <v>33</v>
      </c>
      <c r="Q272" s="36">
        <v>65</v>
      </c>
      <c r="R272" s="36">
        <v>85</v>
      </c>
      <c r="S272" s="36">
        <v>114</v>
      </c>
      <c r="T272" s="36">
        <v>163</v>
      </c>
      <c r="U272" s="36">
        <v>250</v>
      </c>
      <c r="V272" s="36">
        <v>270</v>
      </c>
      <c r="W272" s="36">
        <v>377</v>
      </c>
      <c r="X272" s="36">
        <v>429</v>
      </c>
      <c r="Y272" s="36">
        <v>516</v>
      </c>
    </row>
    <row r="273" spans="1:25" x14ac:dyDescent="0.3">
      <c r="A273" s="8" t="s">
        <v>94</v>
      </c>
      <c r="B273" s="8" t="s">
        <v>103</v>
      </c>
      <c r="C273" s="11" t="s">
        <v>2749</v>
      </c>
      <c r="D273" s="74" t="s">
        <v>2714</v>
      </c>
      <c r="E273" s="12" t="s">
        <v>50</v>
      </c>
      <c r="F273" s="40">
        <v>0</v>
      </c>
      <c r="G273" s="72">
        <v>0</v>
      </c>
      <c r="H273" s="36">
        <v>0</v>
      </c>
      <c r="I273" s="17">
        <v>0</v>
      </c>
      <c r="J273" s="36">
        <v>0</v>
      </c>
      <c r="K273" s="36">
        <v>0</v>
      </c>
      <c r="L273" s="36">
        <v>0</v>
      </c>
      <c r="M273" s="36">
        <v>0</v>
      </c>
      <c r="N273" s="36">
        <v>0</v>
      </c>
      <c r="O273" s="36">
        <v>0</v>
      </c>
      <c r="P273" s="36">
        <v>0</v>
      </c>
      <c r="Q273" s="36">
        <v>0</v>
      </c>
      <c r="R273" s="36">
        <v>0</v>
      </c>
      <c r="S273" s="36">
        <v>2</v>
      </c>
      <c r="T273" s="36">
        <v>5</v>
      </c>
      <c r="U273" s="36">
        <v>8</v>
      </c>
      <c r="V273" s="36">
        <v>7</v>
      </c>
      <c r="W273" s="36">
        <v>7</v>
      </c>
      <c r="X273" s="36">
        <v>8</v>
      </c>
      <c r="Y273" s="36">
        <v>3</v>
      </c>
    </row>
    <row r="274" spans="1:25" x14ac:dyDescent="0.3">
      <c r="A274" s="8" t="s">
        <v>94</v>
      </c>
      <c r="B274" s="8" t="s">
        <v>103</v>
      </c>
      <c r="C274" s="11" t="s">
        <v>2749</v>
      </c>
      <c r="D274" s="74" t="s">
        <v>2751</v>
      </c>
      <c r="E274" s="12" t="s">
        <v>50</v>
      </c>
      <c r="F274" s="40">
        <v>0</v>
      </c>
      <c r="G274" s="72">
        <v>0</v>
      </c>
      <c r="H274" s="36">
        <v>0</v>
      </c>
      <c r="I274" s="17">
        <v>0</v>
      </c>
      <c r="J274" s="36">
        <v>0</v>
      </c>
      <c r="K274" s="36">
        <v>0</v>
      </c>
      <c r="L274" s="36">
        <v>0</v>
      </c>
      <c r="M274" s="36">
        <v>0</v>
      </c>
      <c r="N274" s="36">
        <v>0</v>
      </c>
      <c r="O274" s="36">
        <v>0</v>
      </c>
      <c r="P274" s="36">
        <v>0</v>
      </c>
      <c r="Q274" s="36">
        <v>0</v>
      </c>
      <c r="R274" s="36">
        <v>0</v>
      </c>
      <c r="S274" s="36">
        <v>2</v>
      </c>
      <c r="T274" s="36">
        <v>5</v>
      </c>
      <c r="U274" s="36">
        <v>7</v>
      </c>
      <c r="V274" s="36">
        <v>5</v>
      </c>
      <c r="W274" s="36">
        <v>6</v>
      </c>
      <c r="X274" s="36">
        <v>7</v>
      </c>
      <c r="Y274" s="36">
        <v>3</v>
      </c>
    </row>
    <row r="275" spans="1:25" x14ac:dyDescent="0.3">
      <c r="A275" s="8" t="s">
        <v>94</v>
      </c>
      <c r="B275" s="8" t="s">
        <v>103</v>
      </c>
      <c r="C275" s="11" t="s">
        <v>2749</v>
      </c>
      <c r="D275" s="74" t="s">
        <v>2713</v>
      </c>
      <c r="E275" s="12" t="s">
        <v>50</v>
      </c>
      <c r="F275" s="40">
        <v>4</v>
      </c>
      <c r="G275" s="72">
        <v>1</v>
      </c>
      <c r="H275" s="36">
        <v>0</v>
      </c>
      <c r="I275" s="17">
        <v>3</v>
      </c>
      <c r="J275" s="36">
        <v>6</v>
      </c>
      <c r="K275" s="36">
        <v>13</v>
      </c>
      <c r="L275" s="36">
        <v>12</v>
      </c>
      <c r="M275" s="36">
        <v>25</v>
      </c>
      <c r="N275" s="36">
        <v>27</v>
      </c>
      <c r="O275" s="36">
        <v>41</v>
      </c>
      <c r="P275" s="36">
        <v>54</v>
      </c>
      <c r="Q275" s="36">
        <v>84</v>
      </c>
      <c r="R275" s="36">
        <v>131</v>
      </c>
      <c r="S275" s="36">
        <v>146</v>
      </c>
      <c r="T275" s="36">
        <v>215</v>
      </c>
      <c r="U275" s="36">
        <v>284</v>
      </c>
      <c r="V275" s="36">
        <v>336</v>
      </c>
      <c r="W275" s="36">
        <v>370</v>
      </c>
      <c r="X275" s="36">
        <v>310</v>
      </c>
      <c r="Y275" s="36">
        <v>226</v>
      </c>
    </row>
    <row r="276" spans="1:25" x14ac:dyDescent="0.3">
      <c r="A276" s="8" t="s">
        <v>90</v>
      </c>
      <c r="B276" s="8" t="s">
        <v>92</v>
      </c>
      <c r="C276" s="11" t="s">
        <v>2748</v>
      </c>
      <c r="D276" s="45" t="s">
        <v>2714</v>
      </c>
      <c r="E276" s="12" t="s">
        <v>2738</v>
      </c>
      <c r="F276" s="54">
        <v>0</v>
      </c>
      <c r="G276" s="71">
        <v>0</v>
      </c>
      <c r="H276" s="140">
        <v>0</v>
      </c>
      <c r="I276" s="48">
        <v>0</v>
      </c>
      <c r="J276" s="140">
        <v>0</v>
      </c>
      <c r="K276" s="50">
        <v>0</v>
      </c>
      <c r="L276" s="50">
        <v>0</v>
      </c>
      <c r="M276" s="50">
        <v>3.1675187252470001</v>
      </c>
      <c r="N276" s="50">
        <v>6.6561073880135604</v>
      </c>
      <c r="O276" s="50">
        <v>7.3119219005606597</v>
      </c>
      <c r="P276" s="50">
        <v>13.3684005586446</v>
      </c>
      <c r="Q276" s="50">
        <v>23.886204478524299</v>
      </c>
      <c r="R276" s="50">
        <v>35.638326551663297</v>
      </c>
      <c r="S276" s="50">
        <v>50.557480703611802</v>
      </c>
      <c r="T276" s="50">
        <v>82.604803803116596</v>
      </c>
      <c r="U276" s="50">
        <v>207.99906583084899</v>
      </c>
      <c r="V276" s="50">
        <v>274.90810210627802</v>
      </c>
      <c r="W276" s="50">
        <v>503.088737649758</v>
      </c>
      <c r="X276" s="50">
        <v>602.69991062441795</v>
      </c>
      <c r="Y276" s="50">
        <v>864.09789084248996</v>
      </c>
    </row>
    <row r="277" spans="1:25" x14ac:dyDescent="0.3">
      <c r="A277" s="8" t="s">
        <v>90</v>
      </c>
      <c r="B277" s="8" t="s">
        <v>92</v>
      </c>
      <c r="C277" s="11" t="s">
        <v>2748</v>
      </c>
      <c r="D277" s="45" t="s">
        <v>2751</v>
      </c>
      <c r="E277" s="12" t="s">
        <v>2738</v>
      </c>
      <c r="F277" s="54">
        <v>0</v>
      </c>
      <c r="G277" s="71">
        <v>0</v>
      </c>
      <c r="H277" s="50">
        <v>0</v>
      </c>
      <c r="I277" s="48">
        <v>0</v>
      </c>
      <c r="J277" s="50">
        <v>0</v>
      </c>
      <c r="K277" s="50">
        <v>0</v>
      </c>
      <c r="L277" s="50">
        <v>0</v>
      </c>
      <c r="M277" s="50">
        <v>3.1675187252470001</v>
      </c>
      <c r="N277" s="50">
        <v>6.6561073880135604</v>
      </c>
      <c r="O277" s="50">
        <v>7.3119219005606597</v>
      </c>
      <c r="P277" s="50">
        <v>13.3684005586446</v>
      </c>
      <c r="Q277" s="50">
        <v>20.900428918708698</v>
      </c>
      <c r="R277" s="50">
        <v>26.728744913747398</v>
      </c>
      <c r="S277" s="50">
        <v>40.4459845628894</v>
      </c>
      <c r="T277" s="50">
        <v>78.671241717253906</v>
      </c>
      <c r="U277" s="50">
        <v>166.39925266467901</v>
      </c>
      <c r="V277" s="50">
        <v>251.00304974920999</v>
      </c>
      <c r="W277" s="50">
        <v>478.346668585016</v>
      </c>
      <c r="X277" s="50">
        <v>518.60224867682496</v>
      </c>
      <c r="Y277" s="50">
        <v>837.09483175366199</v>
      </c>
    </row>
    <row r="278" spans="1:25" x14ac:dyDescent="0.3">
      <c r="A278" s="8" t="s">
        <v>90</v>
      </c>
      <c r="B278" s="8" t="s">
        <v>92</v>
      </c>
      <c r="C278" s="11" t="s">
        <v>2748</v>
      </c>
      <c r="D278" s="45" t="s">
        <v>2713</v>
      </c>
      <c r="E278" s="12" t="s">
        <v>2738</v>
      </c>
      <c r="F278" s="54">
        <v>431.47055320232198</v>
      </c>
      <c r="G278" s="71">
        <v>16.334125792956399</v>
      </c>
      <c r="H278" s="50">
        <v>0</v>
      </c>
      <c r="I278" s="48">
        <v>11.9219244633502</v>
      </c>
      <c r="J278" s="50">
        <v>29.2992017224561</v>
      </c>
      <c r="K278" s="50">
        <v>72.198914685547194</v>
      </c>
      <c r="L278" s="50">
        <v>84.183283241753799</v>
      </c>
      <c r="M278" s="50">
        <v>126.70074900988</v>
      </c>
      <c r="N278" s="50">
        <v>176.38684578235899</v>
      </c>
      <c r="O278" s="50">
        <v>179.142086563736</v>
      </c>
      <c r="P278" s="50">
        <v>374.31521564204797</v>
      </c>
      <c r="Q278" s="50">
        <v>432.93745617325197</v>
      </c>
      <c r="R278" s="50">
        <v>763.25416031478801</v>
      </c>
      <c r="S278" s="50">
        <v>1024.6316089265299</v>
      </c>
      <c r="T278" s="50">
        <v>1707.1659452644101</v>
      </c>
      <c r="U278" s="50">
        <v>2624.94821078532</v>
      </c>
      <c r="V278" s="50">
        <v>4380.6008444326399</v>
      </c>
      <c r="W278" s="50">
        <v>7999.9356642666498</v>
      </c>
      <c r="X278" s="50">
        <v>12866.9422779818</v>
      </c>
      <c r="Y278" s="50">
        <v>24950.826598076899</v>
      </c>
    </row>
    <row r="279" spans="1:25" x14ac:dyDescent="0.3">
      <c r="A279" s="8" t="s">
        <v>90</v>
      </c>
      <c r="B279" s="8" t="s">
        <v>92</v>
      </c>
      <c r="C279" s="11" t="s">
        <v>2750</v>
      </c>
      <c r="D279" s="45" t="s">
        <v>2714</v>
      </c>
      <c r="E279" s="12" t="s">
        <v>2738</v>
      </c>
      <c r="F279" s="54">
        <v>0</v>
      </c>
      <c r="G279" s="71">
        <v>0</v>
      </c>
      <c r="H279" s="50">
        <v>0</v>
      </c>
      <c r="I279" s="48">
        <v>0</v>
      </c>
      <c r="J279" s="50">
        <v>0</v>
      </c>
      <c r="K279" s="50">
        <v>0</v>
      </c>
      <c r="L279" s="50">
        <v>0</v>
      </c>
      <c r="M279" s="50">
        <v>6.2811148365334102</v>
      </c>
      <c r="N279" s="50">
        <v>6.5193775195791002</v>
      </c>
      <c r="O279" s="50">
        <v>0</v>
      </c>
      <c r="P279" s="50">
        <v>6.4758855331608096</v>
      </c>
      <c r="Q279" s="50">
        <v>11.5330951988579</v>
      </c>
      <c r="R279" s="50">
        <v>17.2828366852596</v>
      </c>
      <c r="S279" s="50">
        <v>32.668344942366801</v>
      </c>
      <c r="T279" s="50">
        <v>22.757589285782998</v>
      </c>
      <c r="U279" s="50">
        <v>166.47291096554</v>
      </c>
      <c r="V279" s="50">
        <v>184.59109244458901</v>
      </c>
      <c r="W279" s="50">
        <v>398.25828617421797</v>
      </c>
      <c r="X279" s="50">
        <v>542.59015164134905</v>
      </c>
      <c r="Y279" s="50">
        <v>744.38056234705004</v>
      </c>
    </row>
    <row r="280" spans="1:25" x14ac:dyDescent="0.3">
      <c r="A280" s="8" t="s">
        <v>90</v>
      </c>
      <c r="B280" s="8" t="s">
        <v>92</v>
      </c>
      <c r="C280" s="11" t="s">
        <v>2750</v>
      </c>
      <c r="D280" s="45" t="s">
        <v>2751</v>
      </c>
      <c r="E280" s="12" t="s">
        <v>2738</v>
      </c>
      <c r="F280" s="54">
        <v>0</v>
      </c>
      <c r="G280" s="71">
        <v>0</v>
      </c>
      <c r="H280" s="50">
        <v>0</v>
      </c>
      <c r="I280" s="48">
        <v>0</v>
      </c>
      <c r="J280" s="50">
        <v>0</v>
      </c>
      <c r="K280" s="50">
        <v>0</v>
      </c>
      <c r="L280" s="50">
        <v>0</v>
      </c>
      <c r="M280" s="50">
        <v>6.2811148365334102</v>
      </c>
      <c r="N280" s="50">
        <v>6.5193775195791002</v>
      </c>
      <c r="O280" s="50">
        <v>0</v>
      </c>
      <c r="P280" s="50">
        <v>6.4758855331608096</v>
      </c>
      <c r="Q280" s="50">
        <v>11.5330951988579</v>
      </c>
      <c r="R280" s="50">
        <v>17.2828366852596</v>
      </c>
      <c r="S280" s="50">
        <v>26.134675953893399</v>
      </c>
      <c r="T280" s="50">
        <v>22.757589285782998</v>
      </c>
      <c r="U280" s="50">
        <v>126.83650359279299</v>
      </c>
      <c r="V280" s="50">
        <v>162.874493333461</v>
      </c>
      <c r="W280" s="50">
        <v>384.03477595370998</v>
      </c>
      <c r="X280" s="50">
        <v>474.76638268618001</v>
      </c>
      <c r="Y280" s="50">
        <v>705.20263801299495</v>
      </c>
    </row>
    <row r="281" spans="1:25" x14ac:dyDescent="0.3">
      <c r="A281" s="8" t="s">
        <v>90</v>
      </c>
      <c r="B281" s="8" t="s">
        <v>92</v>
      </c>
      <c r="C281" s="11" t="s">
        <v>2750</v>
      </c>
      <c r="D281" s="45" t="s">
        <v>2713</v>
      </c>
      <c r="E281" s="12" t="s">
        <v>2738</v>
      </c>
      <c r="F281" s="54">
        <v>689.82294359061405</v>
      </c>
      <c r="G281" s="71">
        <v>11.243041894840999</v>
      </c>
      <c r="H281" s="50">
        <v>0</v>
      </c>
      <c r="I281" s="48">
        <v>0</v>
      </c>
      <c r="J281" s="50">
        <v>8.5630805185727308</v>
      </c>
      <c r="K281" s="50">
        <v>55.788305295915897</v>
      </c>
      <c r="L281" s="50">
        <v>37.491334977672501</v>
      </c>
      <c r="M281" s="50">
        <v>106.778952221068</v>
      </c>
      <c r="N281" s="50">
        <v>162.98443798947699</v>
      </c>
      <c r="O281" s="50">
        <v>122.26407284308701</v>
      </c>
      <c r="P281" s="50">
        <v>278.463077925915</v>
      </c>
      <c r="Q281" s="50">
        <v>334.45976076687998</v>
      </c>
      <c r="R281" s="50">
        <v>610.66022954583798</v>
      </c>
      <c r="S281" s="50">
        <v>823.24229254764202</v>
      </c>
      <c r="T281" s="50">
        <v>1319.9401785754201</v>
      </c>
      <c r="U281" s="50">
        <v>1973.8930871628299</v>
      </c>
      <c r="V281" s="50">
        <v>3561.5222542250099</v>
      </c>
      <c r="W281" s="50">
        <v>7182.8726613564304</v>
      </c>
      <c r="X281" s="50">
        <v>11575.256568348799</v>
      </c>
      <c r="Y281" s="50">
        <v>23624.288373435302</v>
      </c>
    </row>
    <row r="282" spans="1:25" x14ac:dyDescent="0.3">
      <c r="A282" s="8" t="s">
        <v>90</v>
      </c>
      <c r="B282" s="8" t="s">
        <v>92</v>
      </c>
      <c r="C282" s="11" t="s">
        <v>2749</v>
      </c>
      <c r="D282" s="45" t="s">
        <v>2714</v>
      </c>
      <c r="E282" s="12" t="s">
        <v>2738</v>
      </c>
      <c r="F282" s="54">
        <v>0</v>
      </c>
      <c r="G282" s="122">
        <v>0</v>
      </c>
      <c r="H282" s="50">
        <v>0</v>
      </c>
      <c r="I282" s="48">
        <v>0</v>
      </c>
      <c r="J282" s="50">
        <v>0</v>
      </c>
      <c r="K282" s="50">
        <v>0</v>
      </c>
      <c r="L282" s="50">
        <v>0</v>
      </c>
      <c r="M282" s="50">
        <v>0</v>
      </c>
      <c r="N282" s="50">
        <v>6.7986953447975402</v>
      </c>
      <c r="O282" s="50">
        <v>14.8718125496156</v>
      </c>
      <c r="P282" s="50">
        <v>20.719087519234701</v>
      </c>
      <c r="Q282" s="50">
        <v>37.150007210115803</v>
      </c>
      <c r="R282" s="50">
        <v>55.169528520787502</v>
      </c>
      <c r="S282" s="50">
        <v>69.619151062837105</v>
      </c>
      <c r="T282" s="50">
        <v>147.060809308713</v>
      </c>
      <c r="U282" s="50">
        <v>253.85366226561499</v>
      </c>
      <c r="V282" s="50">
        <v>385.46815525219398</v>
      </c>
      <c r="W282" s="50">
        <v>647.75939198864501</v>
      </c>
      <c r="X282" s="50">
        <v>700.76203194480399</v>
      </c>
      <c r="Y282" s="50">
        <v>1129.6231373404901</v>
      </c>
    </row>
    <row r="283" spans="1:25" x14ac:dyDescent="0.3">
      <c r="A283" s="8" t="s">
        <v>90</v>
      </c>
      <c r="B283" s="8" t="s">
        <v>92</v>
      </c>
      <c r="C283" s="11" t="s">
        <v>2749</v>
      </c>
      <c r="D283" s="45" t="s">
        <v>2751</v>
      </c>
      <c r="E283" s="12" t="s">
        <v>2738</v>
      </c>
      <c r="F283" s="54">
        <v>0</v>
      </c>
      <c r="G283" s="122">
        <v>0</v>
      </c>
      <c r="H283" s="50">
        <v>0</v>
      </c>
      <c r="I283" s="48">
        <v>0</v>
      </c>
      <c r="J283" s="50">
        <v>0</v>
      </c>
      <c r="K283" s="50">
        <v>0</v>
      </c>
      <c r="L283" s="50">
        <v>0</v>
      </c>
      <c r="M283" s="50">
        <v>0</v>
      </c>
      <c r="N283" s="50">
        <v>6.7986953447975402</v>
      </c>
      <c r="O283" s="50">
        <v>14.8718125496156</v>
      </c>
      <c r="P283" s="50">
        <v>20.719087519234701</v>
      </c>
      <c r="Q283" s="50">
        <v>30.9583393417632</v>
      </c>
      <c r="R283" s="50">
        <v>36.779685680524999</v>
      </c>
      <c r="S283" s="50">
        <v>55.695320850269702</v>
      </c>
      <c r="T283" s="50">
        <v>138.89076434711799</v>
      </c>
      <c r="U283" s="50">
        <v>210.085789461199</v>
      </c>
      <c r="V283" s="50">
        <v>358.884144545146</v>
      </c>
      <c r="W283" s="50">
        <v>608.50124701963603</v>
      </c>
      <c r="X283" s="50">
        <v>590.11539532194001</v>
      </c>
      <c r="Y283" s="50">
        <v>1129.6231373404901</v>
      </c>
    </row>
    <row r="284" spans="1:25" x14ac:dyDescent="0.3">
      <c r="A284" s="8" t="s">
        <v>90</v>
      </c>
      <c r="B284" s="8" t="s">
        <v>92</v>
      </c>
      <c r="C284" s="11" t="s">
        <v>2749</v>
      </c>
      <c r="D284" s="45" t="s">
        <v>2713</v>
      </c>
      <c r="E284" s="12" t="s">
        <v>2738</v>
      </c>
      <c r="F284" s="54">
        <v>186.71754895038799</v>
      </c>
      <c r="G284" s="122">
        <v>21.1147182236944</v>
      </c>
      <c r="H284" s="50">
        <v>0</v>
      </c>
      <c r="I284" s="48">
        <v>23.383277734751498</v>
      </c>
      <c r="J284" s="50">
        <v>49.126387365874699</v>
      </c>
      <c r="K284" s="50">
        <v>88.157188184589899</v>
      </c>
      <c r="L284" s="50">
        <v>130.68496709742899</v>
      </c>
      <c r="M284" s="50">
        <v>146.96756015484101</v>
      </c>
      <c r="N284" s="50">
        <v>190.363469654331</v>
      </c>
      <c r="O284" s="50">
        <v>237.949000793849</v>
      </c>
      <c r="P284" s="50">
        <v>476.53901294239802</v>
      </c>
      <c r="Q284" s="50">
        <v>538.67510454667899</v>
      </c>
      <c r="R284" s="50">
        <v>925.62208962654597</v>
      </c>
      <c r="S284" s="50">
        <v>1239.2208889184999</v>
      </c>
      <c r="T284" s="50">
        <v>2124.2116900147498</v>
      </c>
      <c r="U284" s="50">
        <v>3343.8654822574199</v>
      </c>
      <c r="V284" s="50">
        <v>5383.2621681771998</v>
      </c>
      <c r="W284" s="50">
        <v>9127.5187052945403</v>
      </c>
      <c r="X284" s="50">
        <v>14974.1781562942</v>
      </c>
      <c r="Y284" s="50">
        <v>27893.002083561401</v>
      </c>
    </row>
    <row r="285" spans="1:25" x14ac:dyDescent="0.3">
      <c r="A285" s="8" t="s">
        <v>90</v>
      </c>
      <c r="B285" s="8" t="s">
        <v>103</v>
      </c>
      <c r="C285" s="11" t="s">
        <v>2748</v>
      </c>
      <c r="D285" s="45" t="s">
        <v>2714</v>
      </c>
      <c r="E285" s="12" t="s">
        <v>2738</v>
      </c>
      <c r="F285" s="54">
        <v>0</v>
      </c>
      <c r="G285" s="71">
        <v>0</v>
      </c>
      <c r="H285" s="50">
        <v>0</v>
      </c>
      <c r="I285" s="48">
        <v>3.9004525930019902</v>
      </c>
      <c r="J285" s="50">
        <v>0</v>
      </c>
      <c r="K285" s="50">
        <v>0</v>
      </c>
      <c r="L285" s="50">
        <v>0</v>
      </c>
      <c r="M285" s="50">
        <v>6.2105051728256697</v>
      </c>
      <c r="N285" s="50">
        <v>6.5977075674865899</v>
      </c>
      <c r="O285" s="50">
        <v>21.487873321849399</v>
      </c>
      <c r="P285" s="50">
        <v>10.3604404826134</v>
      </c>
      <c r="Q285" s="50">
        <v>30.1621393904835</v>
      </c>
      <c r="R285" s="50">
        <v>73.514958061615999</v>
      </c>
      <c r="S285" s="50">
        <v>78.861039412324999</v>
      </c>
      <c r="T285" s="50">
        <v>120.1251916841</v>
      </c>
      <c r="U285" s="50">
        <v>179.572966791065</v>
      </c>
      <c r="V285" s="50">
        <v>220.41393652379799</v>
      </c>
      <c r="W285" s="50">
        <v>401.500630413235</v>
      </c>
      <c r="X285" s="50">
        <v>603.27430046776794</v>
      </c>
      <c r="Y285" s="50">
        <v>1213.0332599791</v>
      </c>
    </row>
    <row r="286" spans="1:25" x14ac:dyDescent="0.3">
      <c r="A286" s="8" t="s">
        <v>90</v>
      </c>
      <c r="B286" s="8" t="s">
        <v>103</v>
      </c>
      <c r="C286" s="11" t="s">
        <v>2748</v>
      </c>
      <c r="D286" s="45" t="s">
        <v>2751</v>
      </c>
      <c r="E286" s="12" t="s">
        <v>2738</v>
      </c>
      <c r="F286" s="54">
        <v>0</v>
      </c>
      <c r="G286" s="71">
        <v>0</v>
      </c>
      <c r="H286" s="50">
        <v>0</v>
      </c>
      <c r="I286" s="48">
        <v>3.9004525930019902</v>
      </c>
      <c r="J286" s="50">
        <v>0</v>
      </c>
      <c r="K286" s="50">
        <v>0</v>
      </c>
      <c r="L286" s="50">
        <v>0</v>
      </c>
      <c r="M286" s="50">
        <v>6.2105051728256697</v>
      </c>
      <c r="N286" s="50">
        <v>6.5977075674865899</v>
      </c>
      <c r="O286" s="50">
        <v>17.9065611015412</v>
      </c>
      <c r="P286" s="50">
        <v>10.3604404826134</v>
      </c>
      <c r="Q286" s="50">
        <v>30.1621393904835</v>
      </c>
      <c r="R286" s="50">
        <v>49.990171481898898</v>
      </c>
      <c r="S286" s="50">
        <v>72.289286127964601</v>
      </c>
      <c r="T286" s="50">
        <v>89.125142217235293</v>
      </c>
      <c r="U286" s="50">
        <v>138.76092888400501</v>
      </c>
      <c r="V286" s="50">
        <v>145.00916876565699</v>
      </c>
      <c r="W286" s="50">
        <v>221.23504124810901</v>
      </c>
      <c r="X286" s="50">
        <v>452.45572535082601</v>
      </c>
      <c r="Y286" s="50">
        <v>975.70066563536204</v>
      </c>
    </row>
    <row r="287" spans="1:25" x14ac:dyDescent="0.3">
      <c r="A287" s="8" t="s">
        <v>90</v>
      </c>
      <c r="B287" s="8" t="s">
        <v>103</v>
      </c>
      <c r="C287" s="11" t="s">
        <v>2748</v>
      </c>
      <c r="D287" s="45" t="s">
        <v>2713</v>
      </c>
      <c r="E287" s="12" t="s">
        <v>2738</v>
      </c>
      <c r="F287" s="54">
        <v>280.41830503901502</v>
      </c>
      <c r="G287" s="71">
        <v>22.225146334321401</v>
      </c>
      <c r="H287" s="50">
        <v>4.0014343303171502</v>
      </c>
      <c r="I287" s="48">
        <v>7.8009051860039698</v>
      </c>
      <c r="J287" s="50">
        <v>25.1269607550819</v>
      </c>
      <c r="K287" s="50">
        <v>38.538708324925601</v>
      </c>
      <c r="L287" s="50">
        <v>88.437091888828405</v>
      </c>
      <c r="M287" s="50">
        <v>96.262830178797898</v>
      </c>
      <c r="N287" s="50">
        <v>145.14956648470499</v>
      </c>
      <c r="O287" s="50">
        <v>261.435792082501</v>
      </c>
      <c r="P287" s="50">
        <v>345.34801608711302</v>
      </c>
      <c r="Q287" s="50">
        <v>476.561802369639</v>
      </c>
      <c r="R287" s="50">
        <v>735.14958061616005</v>
      </c>
      <c r="S287" s="50">
        <v>956.19010287444098</v>
      </c>
      <c r="T287" s="50">
        <v>1464.75233730935</v>
      </c>
      <c r="U287" s="50">
        <v>2240.5808810976</v>
      </c>
      <c r="V287" s="50">
        <v>3961.65049067774</v>
      </c>
      <c r="W287" s="50">
        <v>6210.9689357802399</v>
      </c>
      <c r="X287" s="50">
        <v>10228.2415488399</v>
      </c>
      <c r="Y287" s="50">
        <v>21491.784932238399</v>
      </c>
    </row>
    <row r="288" spans="1:25" x14ac:dyDescent="0.3">
      <c r="A288" s="8" t="s">
        <v>90</v>
      </c>
      <c r="B288" s="8" t="s">
        <v>103</v>
      </c>
      <c r="C288" s="11" t="s">
        <v>2750</v>
      </c>
      <c r="D288" s="45" t="s">
        <v>2714</v>
      </c>
      <c r="E288" s="12" t="s">
        <v>2738</v>
      </c>
      <c r="F288" s="54">
        <v>0</v>
      </c>
      <c r="G288" s="122">
        <v>0</v>
      </c>
      <c r="H288" s="50">
        <v>0</v>
      </c>
      <c r="I288" s="48">
        <v>7.9580247950572396</v>
      </c>
      <c r="J288" s="50">
        <v>0</v>
      </c>
      <c r="K288" s="50">
        <v>0</v>
      </c>
      <c r="L288" s="50">
        <v>0</v>
      </c>
      <c r="M288" s="50">
        <v>0</v>
      </c>
      <c r="N288" s="50">
        <v>6.4645238030977001</v>
      </c>
      <c r="O288" s="50">
        <v>14.0929604570306</v>
      </c>
      <c r="P288" s="50">
        <v>6.7126339712123499</v>
      </c>
      <c r="Q288" s="50">
        <v>17.441119365773801</v>
      </c>
      <c r="R288" s="50">
        <v>68.318467324726797</v>
      </c>
      <c r="S288" s="50">
        <v>57.306857743011101</v>
      </c>
      <c r="T288" s="50">
        <v>126.972803012854</v>
      </c>
      <c r="U288" s="50">
        <v>147.60759652606299</v>
      </c>
      <c r="V288" s="50">
        <v>222.87739623035</v>
      </c>
      <c r="W288" s="50">
        <v>354.148926191268</v>
      </c>
      <c r="X288" s="50">
        <v>578.21477461583402</v>
      </c>
      <c r="Y288" s="50">
        <v>1042.22804714883</v>
      </c>
    </row>
    <row r="289" spans="1:25" x14ac:dyDescent="0.3">
      <c r="A289" s="8" t="s">
        <v>90</v>
      </c>
      <c r="B289" s="8" t="s">
        <v>103</v>
      </c>
      <c r="C289" s="11" t="s">
        <v>2750</v>
      </c>
      <c r="D289" s="45" t="s">
        <v>2751</v>
      </c>
      <c r="E289" s="12" t="s">
        <v>2738</v>
      </c>
      <c r="F289" s="54">
        <v>0</v>
      </c>
      <c r="G289" s="122">
        <v>0</v>
      </c>
      <c r="H289" s="50">
        <v>0</v>
      </c>
      <c r="I289" s="48">
        <v>7.9580247950572396</v>
      </c>
      <c r="J289" s="50">
        <v>0</v>
      </c>
      <c r="K289" s="50">
        <v>0</v>
      </c>
      <c r="L289" s="50">
        <v>0</v>
      </c>
      <c r="M289" s="50">
        <v>0</v>
      </c>
      <c r="N289" s="50">
        <v>6.4645238030977001</v>
      </c>
      <c r="O289" s="50">
        <v>14.0929604570306</v>
      </c>
      <c r="P289" s="50">
        <v>6.7126339712123499</v>
      </c>
      <c r="Q289" s="50">
        <v>17.441119365773801</v>
      </c>
      <c r="R289" s="50">
        <v>51.238850493545101</v>
      </c>
      <c r="S289" s="50">
        <v>57.306857743011101</v>
      </c>
      <c r="T289" s="50">
        <v>82.158872537729195</v>
      </c>
      <c r="U289" s="50">
        <v>124.30113391668399</v>
      </c>
      <c r="V289" s="50">
        <v>137.97172147593099</v>
      </c>
      <c r="W289" s="50">
        <v>226.655312762412</v>
      </c>
      <c r="X289" s="50">
        <v>511.497685237084</v>
      </c>
      <c r="Y289" s="50">
        <v>849.22285323238304</v>
      </c>
    </row>
    <row r="290" spans="1:25" x14ac:dyDescent="0.3">
      <c r="A290" s="8" t="s">
        <v>90</v>
      </c>
      <c r="B290" s="8" t="s">
        <v>103</v>
      </c>
      <c r="C290" s="11" t="s">
        <v>2750</v>
      </c>
      <c r="D290" s="45" t="s">
        <v>2713</v>
      </c>
      <c r="E290" s="12" t="s">
        <v>2738</v>
      </c>
      <c r="F290" s="54">
        <v>239.59388414908301</v>
      </c>
      <c r="G290" s="122">
        <v>22.8767355426404</v>
      </c>
      <c r="H290" s="50">
        <v>0</v>
      </c>
      <c r="I290" s="48">
        <v>15.9160495901145</v>
      </c>
      <c r="J290" s="50">
        <v>25.712101533192001</v>
      </c>
      <c r="K290" s="50">
        <v>28.376168461553799</v>
      </c>
      <c r="L290" s="50">
        <v>44.4433690358292</v>
      </c>
      <c r="M290" s="50">
        <v>43.192733936300201</v>
      </c>
      <c r="N290" s="50">
        <v>129.290476061954</v>
      </c>
      <c r="O290" s="50">
        <v>232.533847541005</v>
      </c>
      <c r="P290" s="50">
        <v>208.091653107583</v>
      </c>
      <c r="Q290" s="50">
        <v>337.194974404959</v>
      </c>
      <c r="R290" s="50">
        <v>495.30888810426899</v>
      </c>
      <c r="S290" s="50">
        <v>789.56115112593102</v>
      </c>
      <c r="T290" s="50">
        <v>1239.85207647846</v>
      </c>
      <c r="U290" s="50">
        <v>1856.7481878804699</v>
      </c>
      <c r="V290" s="50">
        <v>3205.1892219793299</v>
      </c>
      <c r="W290" s="50">
        <v>5850.5402606797497</v>
      </c>
      <c r="X290" s="50">
        <v>9229.1973640604192</v>
      </c>
      <c r="Y290" s="50">
        <v>20265.545361227301</v>
      </c>
    </row>
    <row r="291" spans="1:25" x14ac:dyDescent="0.3">
      <c r="A291" s="8" t="s">
        <v>90</v>
      </c>
      <c r="B291" s="8" t="s">
        <v>103</v>
      </c>
      <c r="C291" s="11" t="s">
        <v>2749</v>
      </c>
      <c r="D291" s="45" t="s">
        <v>2714</v>
      </c>
      <c r="E291" s="12" t="s">
        <v>2738</v>
      </c>
      <c r="F291" s="54">
        <v>0</v>
      </c>
      <c r="G291" s="122">
        <v>0</v>
      </c>
      <c r="H291" s="50">
        <v>0</v>
      </c>
      <c r="I291" s="48">
        <v>0</v>
      </c>
      <c r="J291" s="50">
        <v>0</v>
      </c>
      <c r="K291" s="50">
        <v>0</v>
      </c>
      <c r="L291" s="50">
        <v>0</v>
      </c>
      <c r="M291" s="50">
        <v>12.5022895565565</v>
      </c>
      <c r="N291" s="50">
        <v>6.7364945422506404</v>
      </c>
      <c r="O291" s="50">
        <v>29.130646124832001</v>
      </c>
      <c r="P291" s="50">
        <v>14.225746678917501</v>
      </c>
      <c r="Q291" s="50">
        <v>43.877749957846397</v>
      </c>
      <c r="R291" s="50">
        <v>79.0663463801055</v>
      </c>
      <c r="S291" s="50">
        <v>101.844387472653</v>
      </c>
      <c r="T291" s="50">
        <v>112.742145650971</v>
      </c>
      <c r="U291" s="50">
        <v>214.95006465643101</v>
      </c>
      <c r="V291" s="50">
        <v>217.44501130023801</v>
      </c>
      <c r="W291" s="50">
        <v>466.46887330194602</v>
      </c>
      <c r="X291" s="50">
        <v>643.56224057206498</v>
      </c>
      <c r="Y291" s="50">
        <v>1581.30033322956</v>
      </c>
    </row>
    <row r="292" spans="1:25" x14ac:dyDescent="0.3">
      <c r="A292" s="8" t="s">
        <v>90</v>
      </c>
      <c r="B292" s="8" t="s">
        <v>103</v>
      </c>
      <c r="C292" s="11" t="s">
        <v>2749</v>
      </c>
      <c r="D292" s="45" t="s">
        <v>2751</v>
      </c>
      <c r="E292" s="12" t="s">
        <v>2738</v>
      </c>
      <c r="F292" s="54">
        <v>0</v>
      </c>
      <c r="G292" s="122">
        <v>0</v>
      </c>
      <c r="H292" s="50">
        <v>0</v>
      </c>
      <c r="I292" s="48">
        <v>0</v>
      </c>
      <c r="J292" s="50">
        <v>0</v>
      </c>
      <c r="K292" s="50">
        <v>0</v>
      </c>
      <c r="L292" s="50">
        <v>0</v>
      </c>
      <c r="M292" s="50">
        <v>12.5022895565565</v>
      </c>
      <c r="N292" s="50">
        <v>6.7364945422506404</v>
      </c>
      <c r="O292" s="50">
        <v>21.847984593623998</v>
      </c>
      <c r="P292" s="50">
        <v>14.225746678917501</v>
      </c>
      <c r="Q292" s="50">
        <v>43.877749957846397</v>
      </c>
      <c r="R292" s="50">
        <v>48.656213156988002</v>
      </c>
      <c r="S292" s="50">
        <v>88.265135809632795</v>
      </c>
      <c r="T292" s="50">
        <v>96.636124843689203</v>
      </c>
      <c r="U292" s="50">
        <v>154.76404655262999</v>
      </c>
      <c r="V292" s="50">
        <v>153.490596211932</v>
      </c>
      <c r="W292" s="50">
        <v>213.798233596725</v>
      </c>
      <c r="X292" s="50">
        <v>357.534578095592</v>
      </c>
      <c r="Y292" s="50">
        <v>1248.39499991807</v>
      </c>
    </row>
    <row r="293" spans="1:25" x14ac:dyDescent="0.3">
      <c r="A293" s="8" t="s">
        <v>90</v>
      </c>
      <c r="B293" s="8" t="s">
        <v>103</v>
      </c>
      <c r="C293" s="11" t="s">
        <v>2749</v>
      </c>
      <c r="D293" s="45" t="s">
        <v>2713</v>
      </c>
      <c r="E293" s="12" t="s">
        <v>2738</v>
      </c>
      <c r="F293" s="54">
        <v>319.27656113177301</v>
      </c>
      <c r="G293" s="122">
        <v>21.609647115484499</v>
      </c>
      <c r="H293" s="50">
        <v>7.78606657609929</v>
      </c>
      <c r="I293" s="48">
        <v>0</v>
      </c>
      <c r="J293" s="50">
        <v>24.567859949236102</v>
      </c>
      <c r="K293" s="50">
        <v>48.454993256984302</v>
      </c>
      <c r="L293" s="50">
        <v>131.98795801073399</v>
      </c>
      <c r="M293" s="50">
        <v>150.027474678678</v>
      </c>
      <c r="N293" s="50">
        <v>161.67586901401501</v>
      </c>
      <c r="O293" s="50">
        <v>291.30646124831998</v>
      </c>
      <c r="P293" s="50">
        <v>490.78826042265302</v>
      </c>
      <c r="Q293" s="50">
        <v>626.82499939780598</v>
      </c>
      <c r="R293" s="50">
        <v>991.37034307363103</v>
      </c>
      <c r="S293" s="50">
        <v>1133.86751386221</v>
      </c>
      <c r="T293" s="50">
        <v>1707.2382055718399</v>
      </c>
      <c r="U293" s="50">
        <v>2665.38080173974</v>
      </c>
      <c r="V293" s="50">
        <v>4873.3264297288497</v>
      </c>
      <c r="W293" s="50">
        <v>6705.4900537154799</v>
      </c>
      <c r="X293" s="50">
        <v>11834.3945349641</v>
      </c>
      <c r="Y293" s="50">
        <v>24135.6366650827</v>
      </c>
    </row>
    <row r="294" spans="1:25" x14ac:dyDescent="0.3">
      <c r="A294" s="8" t="s">
        <v>90</v>
      </c>
      <c r="B294" s="8" t="s">
        <v>104</v>
      </c>
      <c r="C294" s="11" t="s">
        <v>2748</v>
      </c>
      <c r="D294" s="45" t="s">
        <v>2714</v>
      </c>
      <c r="E294" s="12" t="s">
        <v>2738</v>
      </c>
      <c r="F294" s="54">
        <v>0</v>
      </c>
      <c r="G294" s="71">
        <v>0</v>
      </c>
      <c r="H294" s="50">
        <v>0</v>
      </c>
      <c r="I294" s="48">
        <v>0</v>
      </c>
      <c r="J294" s="50">
        <v>0</v>
      </c>
      <c r="K294" s="50">
        <v>0</v>
      </c>
      <c r="L294" s="50">
        <v>0</v>
      </c>
      <c r="M294" s="50">
        <v>0</v>
      </c>
      <c r="N294" s="50">
        <v>6.55091344148404</v>
      </c>
      <c r="O294" s="50">
        <v>17.412520551499099</v>
      </c>
      <c r="P294" s="50">
        <v>21.528685732812999</v>
      </c>
      <c r="Q294" s="50">
        <v>18.3917825751981</v>
      </c>
      <c r="R294" s="50">
        <v>49.918354944189502</v>
      </c>
      <c r="S294" s="50">
        <v>80.379573543917004</v>
      </c>
      <c r="T294" s="50">
        <v>178.267474789662</v>
      </c>
      <c r="U294" s="50">
        <v>213.16640114460199</v>
      </c>
      <c r="V294" s="50">
        <v>507.73285080334801</v>
      </c>
      <c r="W294" s="50">
        <v>975.59709398093605</v>
      </c>
      <c r="X294" s="50">
        <v>1901.10242864983</v>
      </c>
      <c r="Y294" s="50">
        <v>4157.5241777422498</v>
      </c>
    </row>
    <row r="295" spans="1:25" x14ac:dyDescent="0.3">
      <c r="A295" s="8" t="s">
        <v>90</v>
      </c>
      <c r="B295" s="8" t="s">
        <v>104</v>
      </c>
      <c r="C295" s="11" t="s">
        <v>2748</v>
      </c>
      <c r="D295" s="45" t="s">
        <v>2751</v>
      </c>
      <c r="E295" s="12" t="s">
        <v>2738</v>
      </c>
      <c r="F295" s="54">
        <v>0</v>
      </c>
      <c r="G295" s="71">
        <v>0</v>
      </c>
      <c r="H295" s="50">
        <v>0</v>
      </c>
      <c r="I295" s="48">
        <v>0</v>
      </c>
      <c r="J295" s="50">
        <v>0</v>
      </c>
      <c r="K295" s="50">
        <v>0</v>
      </c>
      <c r="L295" s="50">
        <v>0</v>
      </c>
      <c r="M295" s="50">
        <v>0</v>
      </c>
      <c r="N295" s="50">
        <v>3.27545672074202</v>
      </c>
      <c r="O295" s="50">
        <v>6.9650082205996204</v>
      </c>
      <c r="P295" s="50">
        <v>14.3524571552087</v>
      </c>
      <c r="Q295" s="50">
        <v>12.261188383465401</v>
      </c>
      <c r="R295" s="50">
        <v>20.554616741725098</v>
      </c>
      <c r="S295" s="50">
        <v>28.9366464758101</v>
      </c>
      <c r="T295" s="50">
        <v>68.2726499194452</v>
      </c>
      <c r="U295" s="50">
        <v>104.493333894413</v>
      </c>
      <c r="V295" s="50">
        <v>307.88055846586002</v>
      </c>
      <c r="W295" s="50">
        <v>560.96832903903805</v>
      </c>
      <c r="X295" s="50">
        <v>1226.95263125628</v>
      </c>
      <c r="Y295" s="50">
        <v>2823.0102441459699</v>
      </c>
    </row>
    <row r="296" spans="1:25" x14ac:dyDescent="0.3">
      <c r="A296" s="8" t="s">
        <v>90</v>
      </c>
      <c r="B296" s="8" t="s">
        <v>104</v>
      </c>
      <c r="C296" s="11" t="s">
        <v>2748</v>
      </c>
      <c r="D296" s="45" t="s">
        <v>2713</v>
      </c>
      <c r="E296" s="12" t="s">
        <v>2738</v>
      </c>
      <c r="F296" s="54">
        <v>531.48298317820604</v>
      </c>
      <c r="G296" s="71">
        <v>5.6396865082901204</v>
      </c>
      <c r="H296" s="50">
        <v>8.1482231048011293</v>
      </c>
      <c r="I296" s="48">
        <v>3.85442682471558</v>
      </c>
      <c r="J296" s="50">
        <v>41.3687357313513</v>
      </c>
      <c r="K296" s="50">
        <v>36.043511406643503</v>
      </c>
      <c r="L296" s="50">
        <v>77.204103597213305</v>
      </c>
      <c r="M296" s="50">
        <v>82.298247393435801</v>
      </c>
      <c r="N296" s="50">
        <v>147.395552433391</v>
      </c>
      <c r="O296" s="50">
        <v>264.67031238278599</v>
      </c>
      <c r="P296" s="50">
        <v>333.69462885860099</v>
      </c>
      <c r="Q296" s="50">
        <v>453.66397018821903</v>
      </c>
      <c r="R296" s="50">
        <v>616.63850225175202</v>
      </c>
      <c r="S296" s="50">
        <v>945.263784876464</v>
      </c>
      <c r="T296" s="50">
        <v>1498.2053732322699</v>
      </c>
      <c r="U296" s="50">
        <v>2382.4480127926099</v>
      </c>
      <c r="V296" s="50">
        <v>4304.9264052156204</v>
      </c>
      <c r="W296" s="50">
        <v>6991.7791735300398</v>
      </c>
      <c r="X296" s="50">
        <v>12741.4311707382</v>
      </c>
      <c r="Y296" s="50">
        <v>26382.313918018699</v>
      </c>
    </row>
    <row r="297" spans="1:25" x14ac:dyDescent="0.3">
      <c r="A297" s="10" t="s">
        <v>90</v>
      </c>
      <c r="B297" s="10" t="s">
        <v>104</v>
      </c>
      <c r="C297" s="11" t="s">
        <v>2750</v>
      </c>
      <c r="D297" s="45" t="s">
        <v>2714</v>
      </c>
      <c r="E297" s="12" t="s">
        <v>2738</v>
      </c>
      <c r="F297" s="52">
        <v>0</v>
      </c>
      <c r="G297" s="69">
        <v>0</v>
      </c>
      <c r="H297" s="48">
        <v>0</v>
      </c>
      <c r="I297" s="48">
        <v>0</v>
      </c>
      <c r="J297" s="48">
        <v>0</v>
      </c>
      <c r="K297" s="50">
        <v>0</v>
      </c>
      <c r="L297" s="50">
        <v>0</v>
      </c>
      <c r="M297" s="50">
        <v>0</v>
      </c>
      <c r="N297" s="50">
        <v>6.4291973600457597</v>
      </c>
      <c r="O297" s="50">
        <v>13.662441393395</v>
      </c>
      <c r="P297" s="50">
        <v>14.0097197274465</v>
      </c>
      <c r="Q297" s="50">
        <v>23.579783093446999</v>
      </c>
      <c r="R297" s="50">
        <v>22.710932054942599</v>
      </c>
      <c r="S297" s="50">
        <v>74.735102208566303</v>
      </c>
      <c r="T297" s="50">
        <v>146.16969195953399</v>
      </c>
      <c r="U297" s="50">
        <v>135.172845312736</v>
      </c>
      <c r="V297" s="50">
        <v>527.61205181335697</v>
      </c>
      <c r="W297" s="50">
        <v>776.00740436905699</v>
      </c>
      <c r="X297" s="50">
        <v>1338.5659863020701</v>
      </c>
      <c r="Y297" s="50">
        <v>3601.8432877247901</v>
      </c>
    </row>
    <row r="298" spans="1:25" x14ac:dyDescent="0.3">
      <c r="A298" s="10" t="s">
        <v>90</v>
      </c>
      <c r="B298" s="10" t="s">
        <v>104</v>
      </c>
      <c r="C298" s="11" t="s">
        <v>2750</v>
      </c>
      <c r="D298" s="45" t="s">
        <v>2751</v>
      </c>
      <c r="E298" s="12" t="s">
        <v>2738</v>
      </c>
      <c r="F298" s="52">
        <v>0</v>
      </c>
      <c r="G298" s="69">
        <v>0</v>
      </c>
      <c r="H298" s="49">
        <v>0</v>
      </c>
      <c r="I298" s="48">
        <v>0</v>
      </c>
      <c r="J298" s="49">
        <v>0</v>
      </c>
      <c r="K298" s="50">
        <v>0</v>
      </c>
      <c r="L298" s="50">
        <v>0</v>
      </c>
      <c r="M298" s="50">
        <v>0</v>
      </c>
      <c r="N298" s="50">
        <v>6.4291973600457597</v>
      </c>
      <c r="O298" s="50">
        <v>0</v>
      </c>
      <c r="P298" s="50">
        <v>14.0097197274465</v>
      </c>
      <c r="Q298" s="50">
        <v>17.6848373200853</v>
      </c>
      <c r="R298" s="50">
        <v>11.3554660274713</v>
      </c>
      <c r="S298" s="50">
        <v>24.911700736188799</v>
      </c>
      <c r="T298" s="50">
        <v>43.8509075878601</v>
      </c>
      <c r="U298" s="50">
        <v>39.756719209628201</v>
      </c>
      <c r="V298" s="50">
        <v>258.82855371976001</v>
      </c>
      <c r="W298" s="50">
        <v>423.27676601948502</v>
      </c>
      <c r="X298" s="50">
        <v>877.748187739061</v>
      </c>
      <c r="Y298" s="50">
        <v>2350.6766719888101</v>
      </c>
    </row>
    <row r="299" spans="1:25" x14ac:dyDescent="0.3">
      <c r="A299" s="10" t="s">
        <v>90</v>
      </c>
      <c r="B299" s="10" t="s">
        <v>104</v>
      </c>
      <c r="C299" s="11" t="s">
        <v>2750</v>
      </c>
      <c r="D299" s="45" t="s">
        <v>2713</v>
      </c>
      <c r="E299" s="12" t="s">
        <v>2738</v>
      </c>
      <c r="F299" s="52">
        <v>378.886532680117</v>
      </c>
      <c r="G299" s="69">
        <v>0</v>
      </c>
      <c r="H299" s="47">
        <v>0</v>
      </c>
      <c r="I299" s="48">
        <v>0</v>
      </c>
      <c r="J299" s="47">
        <v>8.4718048646138193</v>
      </c>
      <c r="K299" s="50">
        <v>7.28372993931269</v>
      </c>
      <c r="L299" s="50">
        <v>45.4856087733301</v>
      </c>
      <c r="M299" s="50">
        <v>72.7805064549474</v>
      </c>
      <c r="N299" s="50">
        <v>90.008763040640602</v>
      </c>
      <c r="O299" s="50">
        <v>218.59906229431999</v>
      </c>
      <c r="P299" s="50">
        <v>196.13607618425101</v>
      </c>
      <c r="Q299" s="50">
        <v>347.80180062834398</v>
      </c>
      <c r="R299" s="50">
        <v>397.44131096149499</v>
      </c>
      <c r="S299" s="50">
        <v>728.66724653352196</v>
      </c>
      <c r="T299" s="50">
        <v>1286.2932892439001</v>
      </c>
      <c r="U299" s="50">
        <v>1765.1983329074901</v>
      </c>
      <c r="V299" s="50">
        <v>3703.2393070673402</v>
      </c>
      <c r="W299" s="50">
        <v>6264.4961370883802</v>
      </c>
      <c r="X299" s="50">
        <v>11498.501259381699</v>
      </c>
      <c r="Y299" s="50">
        <v>25592.044412781401</v>
      </c>
    </row>
    <row r="300" spans="1:25" x14ac:dyDescent="0.3">
      <c r="A300" s="8" t="s">
        <v>90</v>
      </c>
      <c r="B300" s="8" t="s">
        <v>104</v>
      </c>
      <c r="C300" s="11" t="s">
        <v>2749</v>
      </c>
      <c r="D300" s="45" t="s">
        <v>2714</v>
      </c>
      <c r="E300" s="12" t="s">
        <v>2738</v>
      </c>
      <c r="F300" s="54">
        <v>0</v>
      </c>
      <c r="G300" s="122">
        <v>0</v>
      </c>
      <c r="H300" s="50">
        <v>0</v>
      </c>
      <c r="I300" s="48">
        <v>0</v>
      </c>
      <c r="J300" s="50">
        <v>0</v>
      </c>
      <c r="K300" s="50">
        <v>0</v>
      </c>
      <c r="L300" s="50">
        <v>0</v>
      </c>
      <c r="M300" s="50">
        <v>0</v>
      </c>
      <c r="N300" s="50">
        <v>6.6773270571126897</v>
      </c>
      <c r="O300" s="50">
        <v>21.312422422889</v>
      </c>
      <c r="P300" s="50">
        <v>29.424769526379102</v>
      </c>
      <c r="Q300" s="50">
        <v>12.771734034042201</v>
      </c>
      <c r="R300" s="50">
        <v>79.0612576612438</v>
      </c>
      <c r="S300" s="50">
        <v>86.403324164831901</v>
      </c>
      <c r="T300" s="50">
        <v>212.89766075277601</v>
      </c>
      <c r="U300" s="50">
        <v>299.59957552547701</v>
      </c>
      <c r="V300" s="50">
        <v>484.15207815314398</v>
      </c>
      <c r="W300" s="50">
        <v>1246.97885770414</v>
      </c>
      <c r="X300" s="50">
        <v>2797.5612006935298</v>
      </c>
      <c r="Y300" s="50">
        <v>5321.63571398775</v>
      </c>
    </row>
    <row r="301" spans="1:25" x14ac:dyDescent="0.3">
      <c r="A301" s="8" t="s">
        <v>90</v>
      </c>
      <c r="B301" s="8" t="s">
        <v>104</v>
      </c>
      <c r="C301" s="11" t="s">
        <v>2749</v>
      </c>
      <c r="D301" s="45" t="s">
        <v>2751</v>
      </c>
      <c r="E301" s="12" t="s">
        <v>2738</v>
      </c>
      <c r="F301" s="54">
        <v>0</v>
      </c>
      <c r="G301" s="122">
        <v>0</v>
      </c>
      <c r="H301" s="50">
        <v>0</v>
      </c>
      <c r="I301" s="48">
        <v>0</v>
      </c>
      <c r="J301" s="50">
        <v>0</v>
      </c>
      <c r="K301" s="50">
        <v>0</v>
      </c>
      <c r="L301" s="50">
        <v>0</v>
      </c>
      <c r="M301" s="50">
        <v>0</v>
      </c>
      <c r="N301" s="50">
        <v>0</v>
      </c>
      <c r="O301" s="50">
        <v>14.2082816152594</v>
      </c>
      <c r="P301" s="50">
        <v>14.712384763189499</v>
      </c>
      <c r="Q301" s="50">
        <v>6.38586701702111</v>
      </c>
      <c r="R301" s="50">
        <v>30.408176023555299</v>
      </c>
      <c r="S301" s="50">
        <v>33.232047755704599</v>
      </c>
      <c r="T301" s="50">
        <v>94.621182556789293</v>
      </c>
      <c r="U301" s="50">
        <v>176.23504442675099</v>
      </c>
      <c r="V301" s="50">
        <v>366.06620543286499</v>
      </c>
      <c r="W301" s="50">
        <v>748.18731462248195</v>
      </c>
      <c r="X301" s="50">
        <v>1783.44526544212</v>
      </c>
      <c r="Y301" s="50">
        <v>3812.51513837928</v>
      </c>
    </row>
    <row r="302" spans="1:25" x14ac:dyDescent="0.3">
      <c r="A302" s="8" t="s">
        <v>90</v>
      </c>
      <c r="B302" s="8" t="s">
        <v>104</v>
      </c>
      <c r="C302" s="11" t="s">
        <v>2749</v>
      </c>
      <c r="D302" s="45" t="s">
        <v>2713</v>
      </c>
      <c r="E302" s="12" t="s">
        <v>2738</v>
      </c>
      <c r="F302" s="54">
        <v>676.87581174925504</v>
      </c>
      <c r="G302" s="122">
        <v>10.999226332294301</v>
      </c>
      <c r="H302" s="50">
        <v>15.8343884303262</v>
      </c>
      <c r="I302" s="48">
        <v>7.55100844643081</v>
      </c>
      <c r="J302" s="50">
        <v>72.762645989485506</v>
      </c>
      <c r="K302" s="50">
        <v>64.216840876039598</v>
      </c>
      <c r="L302" s="50">
        <v>108.301311070545</v>
      </c>
      <c r="M302" s="50">
        <v>91.914177512648905</v>
      </c>
      <c r="N302" s="50">
        <v>206.997138770493</v>
      </c>
      <c r="O302" s="50">
        <v>312.58219553570598</v>
      </c>
      <c r="P302" s="50">
        <v>478.15250480366001</v>
      </c>
      <c r="Q302" s="50">
        <v>568.34216451487896</v>
      </c>
      <c r="R302" s="50">
        <v>851.428928659549</v>
      </c>
      <c r="S302" s="50">
        <v>1176.4144905519399</v>
      </c>
      <c r="T302" s="50">
        <v>1726.83658166141</v>
      </c>
      <c r="U302" s="50">
        <v>3066.4897730254702</v>
      </c>
      <c r="V302" s="50">
        <v>5018.6495906118598</v>
      </c>
      <c r="W302" s="50">
        <v>7980.6646893064699</v>
      </c>
      <c r="X302" s="50">
        <v>14722.165818649701</v>
      </c>
      <c r="Y302" s="50">
        <v>28037.871746830999</v>
      </c>
    </row>
    <row r="303" spans="1:25" x14ac:dyDescent="0.3">
      <c r="A303" s="10" t="s">
        <v>90</v>
      </c>
      <c r="B303" s="10" t="s">
        <v>92</v>
      </c>
      <c r="C303" s="11" t="s">
        <v>2748</v>
      </c>
      <c r="D303" s="45" t="s">
        <v>2714</v>
      </c>
      <c r="E303" s="12" t="s">
        <v>50</v>
      </c>
      <c r="F303" s="39">
        <v>0</v>
      </c>
      <c r="G303" s="123">
        <v>0</v>
      </c>
      <c r="H303" s="14">
        <v>0</v>
      </c>
      <c r="I303" s="17">
        <v>0</v>
      </c>
      <c r="J303" s="14">
        <v>0</v>
      </c>
      <c r="K303" s="36">
        <v>0</v>
      </c>
      <c r="L303" s="36">
        <v>0</v>
      </c>
      <c r="M303" s="36">
        <v>1</v>
      </c>
      <c r="N303" s="36">
        <v>2</v>
      </c>
      <c r="O303" s="36">
        <v>2</v>
      </c>
      <c r="P303" s="36">
        <v>4</v>
      </c>
      <c r="Q303" s="36">
        <v>8</v>
      </c>
      <c r="R303" s="36">
        <v>12</v>
      </c>
      <c r="S303" s="36">
        <v>15</v>
      </c>
      <c r="T303" s="36">
        <v>21</v>
      </c>
      <c r="U303" s="36">
        <v>50</v>
      </c>
      <c r="V303" s="36">
        <v>46</v>
      </c>
      <c r="W303" s="36">
        <v>61</v>
      </c>
      <c r="X303" s="36">
        <v>43</v>
      </c>
      <c r="Y303" s="36">
        <v>32</v>
      </c>
    </row>
    <row r="304" spans="1:25" x14ac:dyDescent="0.3">
      <c r="A304" s="10" t="s">
        <v>90</v>
      </c>
      <c r="B304" s="10" t="s">
        <v>92</v>
      </c>
      <c r="C304" s="11" t="s">
        <v>2748</v>
      </c>
      <c r="D304" s="45" t="s">
        <v>2751</v>
      </c>
      <c r="E304" s="12" t="s">
        <v>50</v>
      </c>
      <c r="F304" s="39">
        <v>0</v>
      </c>
      <c r="G304" s="123">
        <v>0</v>
      </c>
      <c r="H304" s="14">
        <v>0</v>
      </c>
      <c r="I304" s="17">
        <v>0</v>
      </c>
      <c r="J304" s="14">
        <v>0</v>
      </c>
      <c r="K304" s="36">
        <v>0</v>
      </c>
      <c r="L304" s="36">
        <v>0</v>
      </c>
      <c r="M304" s="36">
        <v>1</v>
      </c>
      <c r="N304" s="36">
        <v>2</v>
      </c>
      <c r="O304" s="36">
        <v>2</v>
      </c>
      <c r="P304" s="36">
        <v>4</v>
      </c>
      <c r="Q304" s="36">
        <v>7</v>
      </c>
      <c r="R304" s="36">
        <v>9</v>
      </c>
      <c r="S304" s="36">
        <v>12</v>
      </c>
      <c r="T304" s="36">
        <v>20</v>
      </c>
      <c r="U304" s="36">
        <v>40</v>
      </c>
      <c r="V304" s="36">
        <v>42</v>
      </c>
      <c r="W304" s="36">
        <v>58</v>
      </c>
      <c r="X304" s="36">
        <v>37</v>
      </c>
      <c r="Y304" s="36">
        <v>31</v>
      </c>
    </row>
    <row r="305" spans="1:25" x14ac:dyDescent="0.3">
      <c r="A305" s="10" t="s">
        <v>90</v>
      </c>
      <c r="B305" s="10" t="s">
        <v>92</v>
      </c>
      <c r="C305" s="11" t="s">
        <v>2748</v>
      </c>
      <c r="D305" s="45" t="s">
        <v>2713</v>
      </c>
      <c r="E305" s="12" t="s">
        <v>50</v>
      </c>
      <c r="F305" s="39">
        <v>18</v>
      </c>
      <c r="G305" s="123">
        <v>3</v>
      </c>
      <c r="H305" s="14">
        <v>0</v>
      </c>
      <c r="I305" s="17">
        <v>3</v>
      </c>
      <c r="J305" s="14">
        <v>7</v>
      </c>
      <c r="K305" s="36">
        <v>21</v>
      </c>
      <c r="L305" s="36">
        <v>27</v>
      </c>
      <c r="M305" s="36">
        <v>40</v>
      </c>
      <c r="N305" s="36">
        <v>53</v>
      </c>
      <c r="O305" s="36">
        <v>49</v>
      </c>
      <c r="P305" s="36">
        <v>112</v>
      </c>
      <c r="Q305" s="36">
        <v>145</v>
      </c>
      <c r="R305" s="36">
        <v>257</v>
      </c>
      <c r="S305" s="36">
        <v>304</v>
      </c>
      <c r="T305" s="36">
        <v>434</v>
      </c>
      <c r="U305" s="36">
        <v>631</v>
      </c>
      <c r="V305" s="36">
        <v>733</v>
      </c>
      <c r="W305" s="36">
        <v>970</v>
      </c>
      <c r="X305" s="36">
        <v>918</v>
      </c>
      <c r="Y305" s="36">
        <v>924</v>
      </c>
    </row>
    <row r="306" spans="1:25" x14ac:dyDescent="0.3">
      <c r="A306" s="8" t="s">
        <v>90</v>
      </c>
      <c r="B306" s="8" t="s">
        <v>92</v>
      </c>
      <c r="C306" s="11" t="s">
        <v>2750</v>
      </c>
      <c r="D306" s="68" t="s">
        <v>2714</v>
      </c>
      <c r="E306" s="12" t="s">
        <v>50</v>
      </c>
      <c r="F306" s="40">
        <v>0</v>
      </c>
      <c r="G306" s="64">
        <v>0</v>
      </c>
      <c r="H306" s="36">
        <v>0</v>
      </c>
      <c r="I306" s="17">
        <v>0</v>
      </c>
      <c r="J306" s="36">
        <v>0</v>
      </c>
      <c r="K306" s="36">
        <v>0</v>
      </c>
      <c r="L306" s="36">
        <v>0</v>
      </c>
      <c r="M306" s="36">
        <v>1</v>
      </c>
      <c r="N306" s="36">
        <v>1</v>
      </c>
      <c r="O306" s="36">
        <v>0</v>
      </c>
      <c r="P306" s="36">
        <v>1</v>
      </c>
      <c r="Q306" s="36">
        <v>2</v>
      </c>
      <c r="R306" s="36">
        <v>3</v>
      </c>
      <c r="S306" s="36">
        <v>5</v>
      </c>
      <c r="T306" s="36">
        <v>3</v>
      </c>
      <c r="U306" s="36">
        <v>21</v>
      </c>
      <c r="V306" s="36">
        <v>17</v>
      </c>
      <c r="W306" s="36">
        <v>28</v>
      </c>
      <c r="X306" s="36">
        <v>24</v>
      </c>
      <c r="Y306" s="36">
        <v>19</v>
      </c>
    </row>
    <row r="307" spans="1:25" x14ac:dyDescent="0.3">
      <c r="A307" s="8" t="s">
        <v>90</v>
      </c>
      <c r="B307" s="8" t="s">
        <v>92</v>
      </c>
      <c r="C307" s="11" t="s">
        <v>2750</v>
      </c>
      <c r="D307" s="68" t="s">
        <v>2751</v>
      </c>
      <c r="E307" s="12" t="s">
        <v>50</v>
      </c>
      <c r="F307" s="40">
        <v>0</v>
      </c>
      <c r="G307" s="64">
        <v>0</v>
      </c>
      <c r="H307" s="36">
        <v>0</v>
      </c>
      <c r="I307" s="17">
        <v>0</v>
      </c>
      <c r="J307" s="36">
        <v>0</v>
      </c>
      <c r="K307" s="36">
        <v>0</v>
      </c>
      <c r="L307" s="36">
        <v>0</v>
      </c>
      <c r="M307" s="36">
        <v>1</v>
      </c>
      <c r="N307" s="36">
        <v>1</v>
      </c>
      <c r="O307" s="36">
        <v>0</v>
      </c>
      <c r="P307" s="36">
        <v>1</v>
      </c>
      <c r="Q307" s="36">
        <v>2</v>
      </c>
      <c r="R307" s="36">
        <v>3</v>
      </c>
      <c r="S307" s="36">
        <v>4</v>
      </c>
      <c r="T307" s="36">
        <v>3</v>
      </c>
      <c r="U307" s="36">
        <v>16</v>
      </c>
      <c r="V307" s="36">
        <v>15</v>
      </c>
      <c r="W307" s="36">
        <v>27</v>
      </c>
      <c r="X307" s="36">
        <v>21</v>
      </c>
      <c r="Y307" s="36">
        <v>18</v>
      </c>
    </row>
    <row r="308" spans="1:25" x14ac:dyDescent="0.3">
      <c r="A308" s="8" t="s">
        <v>90</v>
      </c>
      <c r="B308" s="8" t="s">
        <v>92</v>
      </c>
      <c r="C308" s="11" t="s">
        <v>2750</v>
      </c>
      <c r="D308" s="68" t="s">
        <v>2713</v>
      </c>
      <c r="E308" s="12" t="s">
        <v>50</v>
      </c>
      <c r="F308" s="40">
        <v>14</v>
      </c>
      <c r="G308" s="64">
        <v>1</v>
      </c>
      <c r="H308" s="36">
        <v>0</v>
      </c>
      <c r="I308" s="17">
        <v>0</v>
      </c>
      <c r="J308" s="36">
        <v>1</v>
      </c>
      <c r="K308" s="36">
        <v>8</v>
      </c>
      <c r="L308" s="36">
        <v>6</v>
      </c>
      <c r="M308" s="36">
        <v>17</v>
      </c>
      <c r="N308" s="36">
        <v>25</v>
      </c>
      <c r="O308" s="36">
        <v>17</v>
      </c>
      <c r="P308" s="36">
        <v>43</v>
      </c>
      <c r="Q308" s="36">
        <v>58</v>
      </c>
      <c r="R308" s="36">
        <v>106</v>
      </c>
      <c r="S308" s="36">
        <v>126</v>
      </c>
      <c r="T308" s="36">
        <v>174</v>
      </c>
      <c r="U308" s="36">
        <v>249</v>
      </c>
      <c r="V308" s="36">
        <v>328</v>
      </c>
      <c r="W308" s="36">
        <v>505</v>
      </c>
      <c r="X308" s="36">
        <v>512</v>
      </c>
      <c r="Y308" s="36">
        <v>603</v>
      </c>
    </row>
    <row r="309" spans="1:25" x14ac:dyDescent="0.3">
      <c r="A309" s="8" t="s">
        <v>90</v>
      </c>
      <c r="B309" s="8" t="s">
        <v>92</v>
      </c>
      <c r="C309" s="11" t="s">
        <v>2749</v>
      </c>
      <c r="D309" s="68" t="s">
        <v>2714</v>
      </c>
      <c r="E309" s="12" t="s">
        <v>50</v>
      </c>
      <c r="F309" s="40">
        <v>0</v>
      </c>
      <c r="G309" s="72">
        <v>0</v>
      </c>
      <c r="H309" s="36">
        <v>0</v>
      </c>
      <c r="I309" s="17">
        <v>0</v>
      </c>
      <c r="J309" s="36">
        <v>0</v>
      </c>
      <c r="K309" s="36">
        <v>0</v>
      </c>
      <c r="L309" s="36">
        <v>0</v>
      </c>
      <c r="M309" s="36">
        <v>0</v>
      </c>
      <c r="N309" s="36">
        <v>1</v>
      </c>
      <c r="O309" s="36">
        <v>2</v>
      </c>
      <c r="P309" s="36">
        <v>3</v>
      </c>
      <c r="Q309" s="36">
        <v>6</v>
      </c>
      <c r="R309" s="36">
        <v>9</v>
      </c>
      <c r="S309" s="36">
        <v>10</v>
      </c>
      <c r="T309" s="36">
        <v>18</v>
      </c>
      <c r="U309" s="36">
        <v>29</v>
      </c>
      <c r="V309" s="36">
        <v>29</v>
      </c>
      <c r="W309" s="36">
        <v>33</v>
      </c>
      <c r="X309" s="36">
        <v>19</v>
      </c>
      <c r="Y309" s="36">
        <v>13</v>
      </c>
    </row>
    <row r="310" spans="1:25" x14ac:dyDescent="0.3">
      <c r="A310" s="8" t="s">
        <v>90</v>
      </c>
      <c r="B310" s="8" t="s">
        <v>92</v>
      </c>
      <c r="C310" s="11" t="s">
        <v>2749</v>
      </c>
      <c r="D310" s="68" t="s">
        <v>2751</v>
      </c>
      <c r="E310" s="12" t="s">
        <v>50</v>
      </c>
      <c r="F310" s="40">
        <v>0</v>
      </c>
      <c r="G310" s="72">
        <v>0</v>
      </c>
      <c r="H310" s="36">
        <v>0</v>
      </c>
      <c r="I310" s="17">
        <v>0</v>
      </c>
      <c r="J310" s="36">
        <v>0</v>
      </c>
      <c r="K310" s="36">
        <v>0</v>
      </c>
      <c r="L310" s="36">
        <v>0</v>
      </c>
      <c r="M310" s="36">
        <v>0</v>
      </c>
      <c r="N310" s="36">
        <v>1</v>
      </c>
      <c r="O310" s="36">
        <v>2</v>
      </c>
      <c r="P310" s="36">
        <v>3</v>
      </c>
      <c r="Q310" s="36">
        <v>5</v>
      </c>
      <c r="R310" s="36">
        <v>6</v>
      </c>
      <c r="S310" s="36">
        <v>8</v>
      </c>
      <c r="T310" s="36">
        <v>17</v>
      </c>
      <c r="U310" s="36">
        <v>24</v>
      </c>
      <c r="V310" s="36">
        <v>27</v>
      </c>
      <c r="W310" s="36">
        <v>31</v>
      </c>
      <c r="X310" s="36">
        <v>16</v>
      </c>
      <c r="Y310" s="36">
        <v>13</v>
      </c>
    </row>
    <row r="311" spans="1:25" x14ac:dyDescent="0.3">
      <c r="A311" s="8" t="s">
        <v>90</v>
      </c>
      <c r="B311" s="8" t="s">
        <v>92</v>
      </c>
      <c r="C311" s="11" t="s">
        <v>2749</v>
      </c>
      <c r="D311" s="68" t="s">
        <v>2713</v>
      </c>
      <c r="E311" s="12" t="s">
        <v>50</v>
      </c>
      <c r="F311" s="40">
        <v>4</v>
      </c>
      <c r="G311" s="72">
        <v>2</v>
      </c>
      <c r="H311" s="36">
        <v>0</v>
      </c>
      <c r="I311" s="17">
        <v>3</v>
      </c>
      <c r="J311" s="36">
        <v>6</v>
      </c>
      <c r="K311" s="36">
        <v>13</v>
      </c>
      <c r="L311" s="36">
        <v>21</v>
      </c>
      <c r="M311" s="36">
        <v>23</v>
      </c>
      <c r="N311" s="36">
        <v>28</v>
      </c>
      <c r="O311" s="36">
        <v>32</v>
      </c>
      <c r="P311" s="36">
        <v>69</v>
      </c>
      <c r="Q311" s="36">
        <v>87</v>
      </c>
      <c r="R311" s="36">
        <v>151</v>
      </c>
      <c r="S311" s="36">
        <v>178</v>
      </c>
      <c r="T311" s="36">
        <v>260</v>
      </c>
      <c r="U311" s="36">
        <v>382</v>
      </c>
      <c r="V311" s="36">
        <v>405</v>
      </c>
      <c r="W311" s="36">
        <v>465</v>
      </c>
      <c r="X311" s="36">
        <v>406</v>
      </c>
      <c r="Y311" s="36">
        <v>321</v>
      </c>
    </row>
    <row r="312" spans="1:25" x14ac:dyDescent="0.3">
      <c r="A312" s="10" t="s">
        <v>90</v>
      </c>
      <c r="B312" s="10" t="s">
        <v>103</v>
      </c>
      <c r="C312" s="11" t="s">
        <v>2748</v>
      </c>
      <c r="D312" s="68" t="s">
        <v>2714</v>
      </c>
      <c r="E312" s="12" t="s">
        <v>50</v>
      </c>
      <c r="F312" s="38">
        <v>0</v>
      </c>
      <c r="G312" s="124">
        <v>0</v>
      </c>
      <c r="H312" s="2">
        <v>0</v>
      </c>
      <c r="I312" s="17">
        <v>1</v>
      </c>
      <c r="J312" s="2">
        <v>0</v>
      </c>
      <c r="K312" s="36">
        <v>0</v>
      </c>
      <c r="L312" s="36">
        <v>0</v>
      </c>
      <c r="M312" s="36">
        <v>2</v>
      </c>
      <c r="N312" s="36">
        <v>2</v>
      </c>
      <c r="O312" s="36">
        <v>6</v>
      </c>
      <c r="P312" s="36">
        <v>3</v>
      </c>
      <c r="Q312" s="36">
        <v>10</v>
      </c>
      <c r="R312" s="36">
        <v>25</v>
      </c>
      <c r="S312" s="36">
        <v>24</v>
      </c>
      <c r="T312" s="36">
        <v>31</v>
      </c>
      <c r="U312" s="36">
        <v>44</v>
      </c>
      <c r="V312" s="36">
        <v>38</v>
      </c>
      <c r="W312" s="36">
        <v>49</v>
      </c>
      <c r="X312" s="36">
        <v>44</v>
      </c>
      <c r="Y312" s="36">
        <v>46</v>
      </c>
    </row>
    <row r="313" spans="1:25" x14ac:dyDescent="0.3">
      <c r="A313" s="10" t="s">
        <v>90</v>
      </c>
      <c r="B313" s="10" t="s">
        <v>103</v>
      </c>
      <c r="C313" s="11" t="s">
        <v>2748</v>
      </c>
      <c r="D313" s="68" t="s">
        <v>2751</v>
      </c>
      <c r="E313" s="12" t="s">
        <v>50</v>
      </c>
      <c r="F313" s="38">
        <v>0</v>
      </c>
      <c r="G313" s="124">
        <v>0</v>
      </c>
      <c r="H313" s="14">
        <v>0</v>
      </c>
      <c r="I313" s="17">
        <v>1</v>
      </c>
      <c r="J313" s="14">
        <v>0</v>
      </c>
      <c r="K313" s="36">
        <v>0</v>
      </c>
      <c r="L313" s="36">
        <v>0</v>
      </c>
      <c r="M313" s="36">
        <v>2</v>
      </c>
      <c r="N313" s="36">
        <v>2</v>
      </c>
      <c r="O313" s="36">
        <v>5</v>
      </c>
      <c r="P313" s="36">
        <v>3</v>
      </c>
      <c r="Q313" s="36">
        <v>10</v>
      </c>
      <c r="R313" s="36">
        <v>17</v>
      </c>
      <c r="S313" s="36">
        <v>22</v>
      </c>
      <c r="T313" s="36">
        <v>23</v>
      </c>
      <c r="U313" s="36">
        <v>34</v>
      </c>
      <c r="V313" s="36">
        <v>25</v>
      </c>
      <c r="W313" s="36">
        <v>27</v>
      </c>
      <c r="X313" s="36">
        <v>33</v>
      </c>
      <c r="Y313" s="36">
        <v>37</v>
      </c>
    </row>
    <row r="314" spans="1:25" x14ac:dyDescent="0.3">
      <c r="A314" s="10" t="s">
        <v>90</v>
      </c>
      <c r="B314" s="10" t="s">
        <v>103</v>
      </c>
      <c r="C314" s="11" t="s">
        <v>2748</v>
      </c>
      <c r="D314" s="68" t="s">
        <v>2713</v>
      </c>
      <c r="E314" s="12" t="s">
        <v>50</v>
      </c>
      <c r="F314" s="38">
        <v>12</v>
      </c>
      <c r="G314" s="124">
        <v>4</v>
      </c>
      <c r="H314" s="2">
        <v>1</v>
      </c>
      <c r="I314" s="17">
        <v>2</v>
      </c>
      <c r="J314" s="2">
        <v>6</v>
      </c>
      <c r="K314" s="36">
        <v>11</v>
      </c>
      <c r="L314" s="36">
        <v>28</v>
      </c>
      <c r="M314" s="36">
        <v>31</v>
      </c>
      <c r="N314" s="36">
        <v>44</v>
      </c>
      <c r="O314" s="36">
        <v>73</v>
      </c>
      <c r="P314" s="36">
        <v>100</v>
      </c>
      <c r="Q314" s="36">
        <v>158</v>
      </c>
      <c r="R314" s="36">
        <v>250</v>
      </c>
      <c r="S314" s="36">
        <v>291</v>
      </c>
      <c r="T314" s="36">
        <v>378</v>
      </c>
      <c r="U314" s="36">
        <v>549</v>
      </c>
      <c r="V314" s="36">
        <v>683</v>
      </c>
      <c r="W314" s="36">
        <v>758</v>
      </c>
      <c r="X314" s="36">
        <v>746</v>
      </c>
      <c r="Y314" s="36">
        <v>815</v>
      </c>
    </row>
    <row r="315" spans="1:25" x14ac:dyDescent="0.3">
      <c r="A315" s="8" t="s">
        <v>90</v>
      </c>
      <c r="B315" s="8" t="s">
        <v>103</v>
      </c>
      <c r="C315" s="11" t="s">
        <v>2750</v>
      </c>
      <c r="D315" s="68" t="s">
        <v>2714</v>
      </c>
      <c r="E315" s="12" t="s">
        <v>50</v>
      </c>
      <c r="F315" s="40">
        <v>0</v>
      </c>
      <c r="G315" s="64">
        <v>0</v>
      </c>
      <c r="H315" s="36">
        <v>0</v>
      </c>
      <c r="I315" s="17">
        <v>1</v>
      </c>
      <c r="J315" s="36">
        <v>0</v>
      </c>
      <c r="K315" s="36">
        <v>0</v>
      </c>
      <c r="L315" s="36">
        <v>0</v>
      </c>
      <c r="M315" s="36">
        <v>0</v>
      </c>
      <c r="N315" s="36">
        <v>1</v>
      </c>
      <c r="O315" s="36">
        <v>2</v>
      </c>
      <c r="P315" s="36">
        <v>1</v>
      </c>
      <c r="Q315" s="36">
        <v>3</v>
      </c>
      <c r="R315" s="36">
        <v>12</v>
      </c>
      <c r="S315" s="36">
        <v>9</v>
      </c>
      <c r="T315" s="36">
        <v>17</v>
      </c>
      <c r="U315" s="36">
        <v>19</v>
      </c>
      <c r="V315" s="36">
        <v>21</v>
      </c>
      <c r="W315" s="36">
        <v>25</v>
      </c>
      <c r="X315" s="36">
        <v>26</v>
      </c>
      <c r="Y315" s="36">
        <v>27</v>
      </c>
    </row>
    <row r="316" spans="1:25" x14ac:dyDescent="0.3">
      <c r="A316" s="8" t="s">
        <v>90</v>
      </c>
      <c r="B316" s="8" t="s">
        <v>103</v>
      </c>
      <c r="C316" s="11" t="s">
        <v>2750</v>
      </c>
      <c r="D316" s="68" t="s">
        <v>2751</v>
      </c>
      <c r="E316" s="12" t="s">
        <v>50</v>
      </c>
      <c r="F316" s="40">
        <v>0</v>
      </c>
      <c r="G316" s="64">
        <v>0</v>
      </c>
      <c r="H316" s="36">
        <v>0</v>
      </c>
      <c r="I316" s="17">
        <v>1</v>
      </c>
      <c r="J316" s="36">
        <v>0</v>
      </c>
      <c r="K316" s="36">
        <v>0</v>
      </c>
      <c r="L316" s="36">
        <v>0</v>
      </c>
      <c r="M316" s="36">
        <v>0</v>
      </c>
      <c r="N316" s="36">
        <v>1</v>
      </c>
      <c r="O316" s="36">
        <v>2</v>
      </c>
      <c r="P316" s="36">
        <v>1</v>
      </c>
      <c r="Q316" s="36">
        <v>3</v>
      </c>
      <c r="R316" s="36">
        <v>9</v>
      </c>
      <c r="S316" s="36">
        <v>9</v>
      </c>
      <c r="T316" s="36">
        <v>11</v>
      </c>
      <c r="U316" s="36">
        <v>16</v>
      </c>
      <c r="V316" s="36">
        <v>13</v>
      </c>
      <c r="W316" s="36">
        <v>16</v>
      </c>
      <c r="X316" s="36">
        <v>23</v>
      </c>
      <c r="Y316" s="36">
        <v>22</v>
      </c>
    </row>
    <row r="317" spans="1:25" x14ac:dyDescent="0.3">
      <c r="A317" s="8" t="s">
        <v>90</v>
      </c>
      <c r="B317" s="8" t="s">
        <v>103</v>
      </c>
      <c r="C317" s="11" t="s">
        <v>2750</v>
      </c>
      <c r="D317" s="68" t="s">
        <v>2713</v>
      </c>
      <c r="E317" s="12" t="s">
        <v>50</v>
      </c>
      <c r="F317" s="40">
        <v>5</v>
      </c>
      <c r="G317" s="64">
        <v>2</v>
      </c>
      <c r="H317" s="36">
        <v>0</v>
      </c>
      <c r="I317" s="17">
        <v>2</v>
      </c>
      <c r="J317" s="36">
        <v>3</v>
      </c>
      <c r="K317" s="36">
        <v>4</v>
      </c>
      <c r="L317" s="36">
        <v>7</v>
      </c>
      <c r="M317" s="36">
        <v>7</v>
      </c>
      <c r="N317" s="36">
        <v>20</v>
      </c>
      <c r="O317" s="36">
        <v>33</v>
      </c>
      <c r="P317" s="36">
        <v>31</v>
      </c>
      <c r="Q317" s="36">
        <v>58</v>
      </c>
      <c r="R317" s="36">
        <v>87</v>
      </c>
      <c r="S317" s="36">
        <v>124</v>
      </c>
      <c r="T317" s="36">
        <v>166</v>
      </c>
      <c r="U317" s="36">
        <v>239</v>
      </c>
      <c r="V317" s="36">
        <v>302</v>
      </c>
      <c r="W317" s="36">
        <v>413</v>
      </c>
      <c r="X317" s="36">
        <v>415</v>
      </c>
      <c r="Y317" s="36">
        <v>525</v>
      </c>
    </row>
    <row r="318" spans="1:25" x14ac:dyDescent="0.3">
      <c r="A318" s="8" t="s">
        <v>90</v>
      </c>
      <c r="B318" s="8" t="s">
        <v>103</v>
      </c>
      <c r="C318" s="11" t="s">
        <v>2749</v>
      </c>
      <c r="D318" s="68" t="s">
        <v>2714</v>
      </c>
      <c r="E318" s="12" t="s">
        <v>50</v>
      </c>
      <c r="F318" s="40">
        <v>0</v>
      </c>
      <c r="G318" s="72">
        <v>0</v>
      </c>
      <c r="H318" s="36">
        <v>0</v>
      </c>
      <c r="I318" s="17">
        <v>0</v>
      </c>
      <c r="J318" s="36">
        <v>0</v>
      </c>
      <c r="K318" s="36">
        <v>0</v>
      </c>
      <c r="L318" s="36">
        <v>0</v>
      </c>
      <c r="M318" s="36">
        <v>2</v>
      </c>
      <c r="N318" s="36">
        <v>1</v>
      </c>
      <c r="O318" s="36">
        <v>4</v>
      </c>
      <c r="P318" s="36">
        <v>2</v>
      </c>
      <c r="Q318" s="36">
        <v>7</v>
      </c>
      <c r="R318" s="36">
        <v>13</v>
      </c>
      <c r="S318" s="36">
        <v>15</v>
      </c>
      <c r="T318" s="36">
        <v>14</v>
      </c>
      <c r="U318" s="36">
        <v>25</v>
      </c>
      <c r="V318" s="36">
        <v>17</v>
      </c>
      <c r="W318" s="36">
        <v>24</v>
      </c>
      <c r="X318" s="36">
        <v>18</v>
      </c>
      <c r="Y318" s="36">
        <v>19</v>
      </c>
    </row>
    <row r="319" spans="1:25" x14ac:dyDescent="0.3">
      <c r="A319" s="8" t="s">
        <v>90</v>
      </c>
      <c r="B319" s="8" t="s">
        <v>103</v>
      </c>
      <c r="C319" s="11" t="s">
        <v>2749</v>
      </c>
      <c r="D319" s="68" t="s">
        <v>2751</v>
      </c>
      <c r="E319" s="12" t="s">
        <v>50</v>
      </c>
      <c r="F319" s="40">
        <v>0</v>
      </c>
      <c r="G319" s="72">
        <v>0</v>
      </c>
      <c r="H319" s="36">
        <v>0</v>
      </c>
      <c r="I319" s="17">
        <v>0</v>
      </c>
      <c r="J319" s="36">
        <v>0</v>
      </c>
      <c r="K319" s="36">
        <v>0</v>
      </c>
      <c r="L319" s="36">
        <v>0</v>
      </c>
      <c r="M319" s="36">
        <v>2</v>
      </c>
      <c r="N319" s="36">
        <v>1</v>
      </c>
      <c r="O319" s="36">
        <v>3</v>
      </c>
      <c r="P319" s="36">
        <v>2</v>
      </c>
      <c r="Q319" s="36">
        <v>7</v>
      </c>
      <c r="R319" s="36">
        <v>8</v>
      </c>
      <c r="S319" s="36">
        <v>13</v>
      </c>
      <c r="T319" s="36">
        <v>12</v>
      </c>
      <c r="U319" s="36">
        <v>18</v>
      </c>
      <c r="V319" s="36">
        <v>12</v>
      </c>
      <c r="W319" s="36">
        <v>11</v>
      </c>
      <c r="X319" s="36">
        <v>10</v>
      </c>
      <c r="Y319" s="36">
        <v>15</v>
      </c>
    </row>
    <row r="320" spans="1:25" x14ac:dyDescent="0.3">
      <c r="A320" s="8" t="s">
        <v>90</v>
      </c>
      <c r="B320" s="8" t="s">
        <v>103</v>
      </c>
      <c r="C320" s="11" t="s">
        <v>2749</v>
      </c>
      <c r="D320" s="68" t="s">
        <v>2713</v>
      </c>
      <c r="E320" s="12" t="s">
        <v>50</v>
      </c>
      <c r="F320" s="40">
        <v>7</v>
      </c>
      <c r="G320" s="72">
        <v>2</v>
      </c>
      <c r="H320" s="36">
        <v>1</v>
      </c>
      <c r="I320" s="17">
        <v>0</v>
      </c>
      <c r="J320" s="36">
        <v>3</v>
      </c>
      <c r="K320" s="36">
        <v>7</v>
      </c>
      <c r="L320" s="36">
        <v>21</v>
      </c>
      <c r="M320" s="36">
        <v>24</v>
      </c>
      <c r="N320" s="36">
        <v>24</v>
      </c>
      <c r="O320" s="36">
        <v>40</v>
      </c>
      <c r="P320" s="36">
        <v>69</v>
      </c>
      <c r="Q320" s="36">
        <v>100</v>
      </c>
      <c r="R320" s="36">
        <v>163</v>
      </c>
      <c r="S320" s="36">
        <v>167</v>
      </c>
      <c r="T320" s="36">
        <v>212</v>
      </c>
      <c r="U320" s="36">
        <v>310</v>
      </c>
      <c r="V320" s="36">
        <v>381</v>
      </c>
      <c r="W320" s="36">
        <v>345</v>
      </c>
      <c r="X320" s="36">
        <v>331</v>
      </c>
      <c r="Y320" s="36">
        <v>290</v>
      </c>
    </row>
    <row r="321" spans="1:25" x14ac:dyDescent="0.3">
      <c r="A321" s="99" t="s">
        <v>90</v>
      </c>
      <c r="B321" s="99" t="s">
        <v>104</v>
      </c>
      <c r="C321" s="100" t="s">
        <v>2748</v>
      </c>
      <c r="D321" s="139" t="s">
        <v>2714</v>
      </c>
      <c r="E321" s="105" t="s">
        <v>50</v>
      </c>
      <c r="F321" s="40">
        <v>0</v>
      </c>
      <c r="G321" s="72">
        <v>0</v>
      </c>
      <c r="H321" s="36">
        <v>0</v>
      </c>
      <c r="I321" s="17">
        <v>0</v>
      </c>
      <c r="J321" s="36">
        <v>0</v>
      </c>
      <c r="K321" s="36">
        <v>0</v>
      </c>
      <c r="L321" s="36">
        <v>0</v>
      </c>
      <c r="M321" s="36">
        <v>0</v>
      </c>
      <c r="N321" s="36">
        <v>2</v>
      </c>
      <c r="O321" s="36">
        <v>5</v>
      </c>
      <c r="P321" s="36">
        <v>6</v>
      </c>
      <c r="Q321" s="36">
        <v>6</v>
      </c>
      <c r="R321" s="36">
        <v>17</v>
      </c>
      <c r="S321" s="36">
        <v>25</v>
      </c>
      <c r="T321" s="36">
        <v>47</v>
      </c>
      <c r="U321" s="36">
        <v>51</v>
      </c>
      <c r="V321" s="36">
        <v>94</v>
      </c>
      <c r="W321" s="36">
        <v>120</v>
      </c>
      <c r="X321" s="36">
        <v>141</v>
      </c>
      <c r="Y321" s="36">
        <v>162</v>
      </c>
    </row>
    <row r="322" spans="1:25" x14ac:dyDescent="0.3">
      <c r="A322" s="99" t="s">
        <v>90</v>
      </c>
      <c r="B322" s="99" t="s">
        <v>104</v>
      </c>
      <c r="C322" s="100" t="s">
        <v>2748</v>
      </c>
      <c r="D322" s="139" t="s">
        <v>2751</v>
      </c>
      <c r="E322" s="105" t="s">
        <v>50</v>
      </c>
      <c r="F322" s="40">
        <v>0</v>
      </c>
      <c r="G322" s="72">
        <v>0</v>
      </c>
      <c r="H322" s="36">
        <v>0</v>
      </c>
      <c r="I322" s="17">
        <v>0</v>
      </c>
      <c r="J322" s="36">
        <v>0</v>
      </c>
      <c r="K322" s="36">
        <v>0</v>
      </c>
      <c r="L322" s="36">
        <v>0</v>
      </c>
      <c r="M322" s="36">
        <v>0</v>
      </c>
      <c r="N322" s="36">
        <v>1</v>
      </c>
      <c r="O322" s="36">
        <v>2</v>
      </c>
      <c r="P322" s="36">
        <v>4</v>
      </c>
      <c r="Q322" s="36">
        <v>4</v>
      </c>
      <c r="R322" s="36">
        <v>7</v>
      </c>
      <c r="S322" s="36">
        <v>9</v>
      </c>
      <c r="T322" s="36">
        <v>18</v>
      </c>
      <c r="U322" s="36">
        <v>25</v>
      </c>
      <c r="V322" s="36">
        <v>57</v>
      </c>
      <c r="W322" s="36">
        <v>69</v>
      </c>
      <c r="X322" s="36">
        <v>91</v>
      </c>
      <c r="Y322" s="36">
        <v>110</v>
      </c>
    </row>
    <row r="323" spans="1:25" x14ac:dyDescent="0.3">
      <c r="A323" s="99" t="s">
        <v>90</v>
      </c>
      <c r="B323" s="99" t="s">
        <v>104</v>
      </c>
      <c r="C323" s="100" t="s">
        <v>2748</v>
      </c>
      <c r="D323" s="139" t="s">
        <v>2713</v>
      </c>
      <c r="E323" s="105" t="s">
        <v>50</v>
      </c>
      <c r="F323" s="40">
        <v>23</v>
      </c>
      <c r="G323" s="72">
        <v>1</v>
      </c>
      <c r="H323" s="36">
        <v>2</v>
      </c>
      <c r="I323" s="17">
        <v>1</v>
      </c>
      <c r="J323" s="36">
        <v>10</v>
      </c>
      <c r="K323" s="36">
        <v>10</v>
      </c>
      <c r="L323" s="36">
        <v>24</v>
      </c>
      <c r="M323" s="36">
        <v>27</v>
      </c>
      <c r="N323" s="36">
        <v>45</v>
      </c>
      <c r="O323" s="36">
        <v>76</v>
      </c>
      <c r="P323" s="36">
        <v>93</v>
      </c>
      <c r="Q323" s="36">
        <v>148</v>
      </c>
      <c r="R323" s="36">
        <v>210</v>
      </c>
      <c r="S323" s="36">
        <v>294</v>
      </c>
      <c r="T323" s="36">
        <v>395</v>
      </c>
      <c r="U323" s="36">
        <v>570</v>
      </c>
      <c r="V323" s="36">
        <v>797</v>
      </c>
      <c r="W323" s="36">
        <v>860</v>
      </c>
      <c r="X323" s="36">
        <v>945</v>
      </c>
      <c r="Y323" s="36">
        <v>1028</v>
      </c>
    </row>
    <row r="324" spans="1:25" x14ac:dyDescent="0.3">
      <c r="A324" s="99" t="s">
        <v>90</v>
      </c>
      <c r="B324" s="99" t="s">
        <v>104</v>
      </c>
      <c r="C324" s="100" t="s">
        <v>2750</v>
      </c>
      <c r="D324" s="139" t="s">
        <v>2714</v>
      </c>
      <c r="E324" s="105" t="s">
        <v>50</v>
      </c>
      <c r="F324" s="40">
        <v>0</v>
      </c>
      <c r="G324" s="72">
        <v>0</v>
      </c>
      <c r="H324" s="36">
        <v>0</v>
      </c>
      <c r="I324" s="17">
        <v>0</v>
      </c>
      <c r="J324" s="36">
        <v>0</v>
      </c>
      <c r="K324" s="36">
        <v>0</v>
      </c>
      <c r="L324" s="36">
        <v>0</v>
      </c>
      <c r="M324" s="36">
        <v>0</v>
      </c>
      <c r="N324" s="36">
        <v>1</v>
      </c>
      <c r="O324" s="36">
        <v>2</v>
      </c>
      <c r="P324" s="36">
        <v>2</v>
      </c>
      <c r="Q324" s="36">
        <v>4</v>
      </c>
      <c r="R324" s="36">
        <v>4</v>
      </c>
      <c r="S324" s="36">
        <v>12</v>
      </c>
      <c r="T324" s="36">
        <v>20</v>
      </c>
      <c r="U324" s="36">
        <v>17</v>
      </c>
      <c r="V324" s="36">
        <v>53</v>
      </c>
      <c r="W324" s="36">
        <v>55</v>
      </c>
      <c r="X324" s="36">
        <v>61</v>
      </c>
      <c r="Y324" s="36">
        <v>95</v>
      </c>
    </row>
    <row r="325" spans="1:25" x14ac:dyDescent="0.3">
      <c r="A325" s="99" t="s">
        <v>90</v>
      </c>
      <c r="B325" s="99" t="s">
        <v>104</v>
      </c>
      <c r="C325" s="100" t="s">
        <v>2750</v>
      </c>
      <c r="D325" s="139" t="s">
        <v>2751</v>
      </c>
      <c r="E325" s="105" t="s">
        <v>50</v>
      </c>
      <c r="F325" s="40">
        <v>0</v>
      </c>
      <c r="G325" s="72">
        <v>0</v>
      </c>
      <c r="H325" s="36">
        <v>0</v>
      </c>
      <c r="I325" s="17">
        <v>0</v>
      </c>
      <c r="J325" s="36">
        <v>0</v>
      </c>
      <c r="K325" s="36">
        <v>0</v>
      </c>
      <c r="L325" s="36">
        <v>0</v>
      </c>
      <c r="M325" s="36">
        <v>0</v>
      </c>
      <c r="N325" s="36">
        <v>1</v>
      </c>
      <c r="O325" s="36">
        <v>0</v>
      </c>
      <c r="P325" s="36">
        <v>2</v>
      </c>
      <c r="Q325" s="36">
        <v>3</v>
      </c>
      <c r="R325" s="36">
        <v>2</v>
      </c>
      <c r="S325" s="36">
        <v>4</v>
      </c>
      <c r="T325" s="36">
        <v>6</v>
      </c>
      <c r="U325" s="36">
        <v>5</v>
      </c>
      <c r="V325" s="36">
        <v>26</v>
      </c>
      <c r="W325" s="36">
        <v>30</v>
      </c>
      <c r="X325" s="36">
        <v>40</v>
      </c>
      <c r="Y325" s="36">
        <v>62</v>
      </c>
    </row>
    <row r="326" spans="1:25" x14ac:dyDescent="0.3">
      <c r="A326" s="99" t="s">
        <v>90</v>
      </c>
      <c r="B326" s="99" t="s">
        <v>104</v>
      </c>
      <c r="C326" s="100" t="s">
        <v>2750</v>
      </c>
      <c r="D326" s="139" t="s">
        <v>2713</v>
      </c>
      <c r="E326" s="105" t="s">
        <v>50</v>
      </c>
      <c r="F326" s="40">
        <v>8</v>
      </c>
      <c r="G326" s="72">
        <v>0</v>
      </c>
      <c r="H326" s="36">
        <v>0</v>
      </c>
      <c r="I326" s="17">
        <v>0</v>
      </c>
      <c r="J326" s="36">
        <v>1</v>
      </c>
      <c r="K326" s="36">
        <v>1</v>
      </c>
      <c r="L326" s="36">
        <v>7</v>
      </c>
      <c r="M326" s="36">
        <v>12</v>
      </c>
      <c r="N326" s="36">
        <v>14</v>
      </c>
      <c r="O326" s="36">
        <v>32</v>
      </c>
      <c r="P326" s="36">
        <v>28</v>
      </c>
      <c r="Q326" s="36">
        <v>59</v>
      </c>
      <c r="R326" s="36">
        <v>70</v>
      </c>
      <c r="S326" s="36">
        <v>117</v>
      </c>
      <c r="T326" s="36">
        <v>176</v>
      </c>
      <c r="U326" s="36">
        <v>222</v>
      </c>
      <c r="V326" s="36">
        <v>372</v>
      </c>
      <c r="W326" s="36">
        <v>444</v>
      </c>
      <c r="X326" s="36">
        <v>524</v>
      </c>
      <c r="Y326" s="36">
        <v>675</v>
      </c>
    </row>
    <row r="327" spans="1:25" x14ac:dyDescent="0.3">
      <c r="A327" s="99" t="s">
        <v>90</v>
      </c>
      <c r="B327" s="99" t="s">
        <v>104</v>
      </c>
      <c r="C327" s="100" t="s">
        <v>2749</v>
      </c>
      <c r="D327" s="139" t="s">
        <v>2714</v>
      </c>
      <c r="E327" s="105" t="s">
        <v>50</v>
      </c>
      <c r="F327" s="40">
        <v>0</v>
      </c>
      <c r="G327" s="72">
        <v>0</v>
      </c>
      <c r="H327" s="36">
        <v>0</v>
      </c>
      <c r="I327" s="17">
        <v>0</v>
      </c>
      <c r="J327" s="36">
        <v>0</v>
      </c>
      <c r="K327" s="36">
        <v>0</v>
      </c>
      <c r="L327" s="36">
        <v>0</v>
      </c>
      <c r="M327" s="36">
        <v>0</v>
      </c>
      <c r="N327" s="36">
        <v>1</v>
      </c>
      <c r="O327" s="36">
        <v>3</v>
      </c>
      <c r="P327" s="36">
        <v>4</v>
      </c>
      <c r="Q327" s="36">
        <v>2</v>
      </c>
      <c r="R327" s="36">
        <v>13</v>
      </c>
      <c r="S327" s="36">
        <v>13</v>
      </c>
      <c r="T327" s="36">
        <v>27</v>
      </c>
      <c r="U327" s="36">
        <v>34</v>
      </c>
      <c r="V327" s="36">
        <v>41</v>
      </c>
      <c r="W327" s="36">
        <v>65</v>
      </c>
      <c r="X327" s="36">
        <v>80</v>
      </c>
      <c r="Y327" s="36">
        <v>67</v>
      </c>
    </row>
    <row r="328" spans="1:25" x14ac:dyDescent="0.3">
      <c r="A328" s="99" t="s">
        <v>90</v>
      </c>
      <c r="B328" s="99" t="s">
        <v>104</v>
      </c>
      <c r="C328" s="100" t="s">
        <v>2749</v>
      </c>
      <c r="D328" s="139" t="s">
        <v>2751</v>
      </c>
      <c r="E328" s="105" t="s">
        <v>50</v>
      </c>
      <c r="F328" s="40">
        <v>0</v>
      </c>
      <c r="G328" s="72">
        <v>0</v>
      </c>
      <c r="H328" s="36">
        <v>0</v>
      </c>
      <c r="I328" s="17">
        <v>0</v>
      </c>
      <c r="J328" s="36">
        <v>0</v>
      </c>
      <c r="K328" s="36">
        <v>0</v>
      </c>
      <c r="L328" s="36">
        <v>0</v>
      </c>
      <c r="M328" s="36">
        <v>0</v>
      </c>
      <c r="N328" s="36">
        <v>0</v>
      </c>
      <c r="O328" s="36">
        <v>2</v>
      </c>
      <c r="P328" s="36">
        <v>2</v>
      </c>
      <c r="Q328" s="36">
        <v>1</v>
      </c>
      <c r="R328" s="36">
        <v>5</v>
      </c>
      <c r="S328" s="36">
        <v>5</v>
      </c>
      <c r="T328" s="36">
        <v>12</v>
      </c>
      <c r="U328" s="36">
        <v>20</v>
      </c>
      <c r="V328" s="36">
        <v>31</v>
      </c>
      <c r="W328" s="36">
        <v>39</v>
      </c>
      <c r="X328" s="36">
        <v>51</v>
      </c>
      <c r="Y328" s="36">
        <v>48</v>
      </c>
    </row>
    <row r="329" spans="1:25" x14ac:dyDescent="0.3">
      <c r="A329" s="99" t="s">
        <v>90</v>
      </c>
      <c r="B329" s="99" t="s">
        <v>104</v>
      </c>
      <c r="C329" s="100" t="s">
        <v>2749</v>
      </c>
      <c r="D329" s="139" t="s">
        <v>2713</v>
      </c>
      <c r="E329" s="105" t="s">
        <v>50</v>
      </c>
      <c r="F329" s="40">
        <v>15</v>
      </c>
      <c r="G329" s="72">
        <v>1</v>
      </c>
      <c r="H329" s="36">
        <v>2</v>
      </c>
      <c r="I329" s="17">
        <v>1</v>
      </c>
      <c r="J329" s="36">
        <v>9</v>
      </c>
      <c r="K329" s="36">
        <v>9</v>
      </c>
      <c r="L329" s="36">
        <v>17</v>
      </c>
      <c r="M329" s="36">
        <v>15</v>
      </c>
      <c r="N329" s="36">
        <v>31</v>
      </c>
      <c r="O329" s="36">
        <v>44</v>
      </c>
      <c r="P329" s="36">
        <v>65</v>
      </c>
      <c r="Q329" s="36">
        <v>89</v>
      </c>
      <c r="R329" s="36">
        <v>140</v>
      </c>
      <c r="S329" s="36">
        <v>177</v>
      </c>
      <c r="T329" s="36">
        <v>219</v>
      </c>
      <c r="U329" s="36">
        <v>348</v>
      </c>
      <c r="V329" s="36">
        <v>425</v>
      </c>
      <c r="W329" s="36">
        <v>416</v>
      </c>
      <c r="X329" s="36">
        <v>421</v>
      </c>
      <c r="Y329" s="36">
        <v>353</v>
      </c>
    </row>
    <row r="330" spans="1:25" x14ac:dyDescent="0.3">
      <c r="A330" s="8" t="s">
        <v>93</v>
      </c>
      <c r="B330" s="8" t="s">
        <v>92</v>
      </c>
      <c r="C330" s="11" t="s">
        <v>2748</v>
      </c>
      <c r="D330" s="68" t="s">
        <v>2714</v>
      </c>
      <c r="E330" s="12" t="s">
        <v>2738</v>
      </c>
      <c r="F330" s="54">
        <v>0</v>
      </c>
      <c r="G330" s="122">
        <v>0</v>
      </c>
      <c r="H330" s="50">
        <v>0</v>
      </c>
      <c r="I330" s="48">
        <v>0</v>
      </c>
      <c r="J330" s="50">
        <v>0</v>
      </c>
      <c r="K330" s="50">
        <v>0</v>
      </c>
      <c r="L330" s="50">
        <v>0</v>
      </c>
      <c r="M330" s="50">
        <v>0</v>
      </c>
      <c r="N330" s="50">
        <v>9.9694354892071093</v>
      </c>
      <c r="O330" s="50">
        <v>18.233374919246501</v>
      </c>
      <c r="P330" s="50">
        <v>33.603861071897001</v>
      </c>
      <c r="Q330" s="50">
        <v>38.946027384271197</v>
      </c>
      <c r="R330" s="50">
        <v>59.242699544802903</v>
      </c>
      <c r="S330" s="50">
        <v>141.032441996334</v>
      </c>
      <c r="T330" s="50">
        <v>192.63874960266099</v>
      </c>
      <c r="U330" s="50">
        <v>414.301376973103</v>
      </c>
      <c r="V330" s="50">
        <v>876.83960100525599</v>
      </c>
      <c r="W330" s="50">
        <v>1821.62867307032</v>
      </c>
      <c r="X330" s="50">
        <v>3580.1410406026998</v>
      </c>
      <c r="Y330" s="50">
        <v>8368.0455800988493</v>
      </c>
    </row>
    <row r="331" spans="1:25" x14ac:dyDescent="0.3">
      <c r="A331" s="8" t="s">
        <v>93</v>
      </c>
      <c r="B331" s="8" t="s">
        <v>92</v>
      </c>
      <c r="C331" s="11" t="s">
        <v>2748</v>
      </c>
      <c r="D331" s="68" t="s">
        <v>2751</v>
      </c>
      <c r="E331" s="12" t="s">
        <v>2738</v>
      </c>
      <c r="F331" s="54">
        <v>0</v>
      </c>
      <c r="G331" s="122">
        <v>0</v>
      </c>
      <c r="H331" s="50">
        <v>0</v>
      </c>
      <c r="I331" s="48">
        <v>0</v>
      </c>
      <c r="J331" s="50">
        <v>0</v>
      </c>
      <c r="K331" s="50">
        <v>0</v>
      </c>
      <c r="L331" s="50">
        <v>0</v>
      </c>
      <c r="M331" s="50">
        <v>0</v>
      </c>
      <c r="N331" s="50">
        <v>6.6462903261380699</v>
      </c>
      <c r="O331" s="50">
        <v>14.586699935397199</v>
      </c>
      <c r="P331" s="50">
        <v>30.2434749647073</v>
      </c>
      <c r="Q331" s="50">
        <v>26.962634342956999</v>
      </c>
      <c r="R331" s="50">
        <v>47.3941596358423</v>
      </c>
      <c r="S331" s="50">
        <v>117.52703499694501</v>
      </c>
      <c r="T331" s="50">
        <v>169.05033128396801</v>
      </c>
      <c r="U331" s="50">
        <v>360.44219796660002</v>
      </c>
      <c r="V331" s="50">
        <v>781.40127708631599</v>
      </c>
      <c r="W331" s="50">
        <v>1623.8047447730901</v>
      </c>
      <c r="X331" s="50">
        <v>3384.3520774447402</v>
      </c>
      <c r="Y331" s="50">
        <v>7828.1716717053796</v>
      </c>
    </row>
    <row r="332" spans="1:25" x14ac:dyDescent="0.3">
      <c r="A332" s="8" t="s">
        <v>93</v>
      </c>
      <c r="B332" s="8" t="s">
        <v>92</v>
      </c>
      <c r="C332" s="11" t="s">
        <v>2748</v>
      </c>
      <c r="D332" s="68" t="s">
        <v>2713</v>
      </c>
      <c r="E332" s="12" t="s">
        <v>2738</v>
      </c>
      <c r="F332" s="54">
        <v>362.17778739696701</v>
      </c>
      <c r="G332" s="122">
        <v>10.9379422403603</v>
      </c>
      <c r="H332" s="50">
        <v>11.8826299849535</v>
      </c>
      <c r="I332" s="48">
        <v>11.899181675609899</v>
      </c>
      <c r="J332" s="50">
        <v>25.111197835685999</v>
      </c>
      <c r="K332" s="50">
        <v>62.056487443186697</v>
      </c>
      <c r="L332" s="50">
        <v>71.871466796390607</v>
      </c>
      <c r="M332" s="50">
        <v>148.56739800145201</v>
      </c>
      <c r="N332" s="50">
        <v>189.41927429493501</v>
      </c>
      <c r="O332" s="50">
        <v>284.44064874024599</v>
      </c>
      <c r="P332" s="50">
        <v>446.93135225623098</v>
      </c>
      <c r="Q332" s="50">
        <v>467.35232861125502</v>
      </c>
      <c r="R332" s="50">
        <v>660.55609992455197</v>
      </c>
      <c r="S332" s="50">
        <v>936.85836468993102</v>
      </c>
      <c r="T332" s="50">
        <v>1623.66946093671</v>
      </c>
      <c r="U332" s="50">
        <v>2361.5178487466901</v>
      </c>
      <c r="V332" s="50">
        <v>4587.0044433540197</v>
      </c>
      <c r="W332" s="50">
        <v>7830.5304950986401</v>
      </c>
      <c r="X332" s="50">
        <v>13789.1369766964</v>
      </c>
      <c r="Y332" s="50">
        <v>28343.380190657401</v>
      </c>
    </row>
    <row r="333" spans="1:25" x14ac:dyDescent="0.3">
      <c r="A333" s="8" t="s">
        <v>93</v>
      </c>
      <c r="B333" s="8" t="s">
        <v>92</v>
      </c>
      <c r="C333" s="11" t="s">
        <v>2750</v>
      </c>
      <c r="D333" s="68" t="s">
        <v>2714</v>
      </c>
      <c r="E333" s="12" t="s">
        <v>2738</v>
      </c>
      <c r="F333" s="54">
        <v>0</v>
      </c>
      <c r="G333" s="122">
        <v>0</v>
      </c>
      <c r="H333" s="50">
        <v>0</v>
      </c>
      <c r="I333" s="48">
        <v>0</v>
      </c>
      <c r="J333" s="50">
        <v>0</v>
      </c>
      <c r="K333" s="50">
        <v>0</v>
      </c>
      <c r="L333" s="50">
        <v>0</v>
      </c>
      <c r="M333" s="50">
        <v>0</v>
      </c>
      <c r="N333" s="50">
        <v>6.5092594718920198</v>
      </c>
      <c r="O333" s="50">
        <v>14.3528537490908</v>
      </c>
      <c r="P333" s="50">
        <v>32.560942830262</v>
      </c>
      <c r="Q333" s="50">
        <v>46.260115171960102</v>
      </c>
      <c r="R333" s="50">
        <v>51.695144542283302</v>
      </c>
      <c r="S333" s="50">
        <v>97.6423691760304</v>
      </c>
      <c r="T333" s="50">
        <v>90.940762761065201</v>
      </c>
      <c r="U333" s="50">
        <v>379.06596560408099</v>
      </c>
      <c r="V333" s="50">
        <v>704.77507563059203</v>
      </c>
      <c r="W333" s="50">
        <v>1550.15407574132</v>
      </c>
      <c r="X333" s="50">
        <v>3432.15429742168</v>
      </c>
      <c r="Y333" s="50">
        <v>8077.6662606455402</v>
      </c>
    </row>
    <row r="334" spans="1:25" x14ac:dyDescent="0.3">
      <c r="A334" s="8" t="s">
        <v>93</v>
      </c>
      <c r="B334" s="8" t="s">
        <v>92</v>
      </c>
      <c r="C334" s="11" t="s">
        <v>2750</v>
      </c>
      <c r="D334" s="68" t="s">
        <v>2751</v>
      </c>
      <c r="E334" s="12" t="s">
        <v>2738</v>
      </c>
      <c r="F334" s="54">
        <v>0</v>
      </c>
      <c r="G334" s="122">
        <v>0</v>
      </c>
      <c r="H334" s="50">
        <v>0</v>
      </c>
      <c r="I334" s="48">
        <v>0</v>
      </c>
      <c r="J334" s="50">
        <v>0</v>
      </c>
      <c r="K334" s="50">
        <v>0</v>
      </c>
      <c r="L334" s="50">
        <v>0</v>
      </c>
      <c r="M334" s="50">
        <v>0</v>
      </c>
      <c r="N334" s="50">
        <v>6.5092594718920198</v>
      </c>
      <c r="O334" s="50">
        <v>7.1764268745453998</v>
      </c>
      <c r="P334" s="50">
        <v>26.048754264209599</v>
      </c>
      <c r="Q334" s="50">
        <v>34.695086378970103</v>
      </c>
      <c r="R334" s="50">
        <v>45.951239593140699</v>
      </c>
      <c r="S334" s="50">
        <v>71.604404062422304</v>
      </c>
      <c r="T334" s="50">
        <v>68.205572070798894</v>
      </c>
      <c r="U334" s="50">
        <v>323.78551228681903</v>
      </c>
      <c r="V334" s="50">
        <v>661.40430174563198</v>
      </c>
      <c r="W334" s="50">
        <v>1294.1653292886199</v>
      </c>
      <c r="X334" s="50">
        <v>3228.9346350743399</v>
      </c>
      <c r="Y334" s="50">
        <v>7646.3345671159304</v>
      </c>
    </row>
    <row r="335" spans="1:25" x14ac:dyDescent="0.3">
      <c r="A335" s="8" t="s">
        <v>93</v>
      </c>
      <c r="B335" s="8" t="s">
        <v>92</v>
      </c>
      <c r="C335" s="11" t="s">
        <v>2750</v>
      </c>
      <c r="D335" s="68" t="s">
        <v>2713</v>
      </c>
      <c r="E335" s="12" t="s">
        <v>2738</v>
      </c>
      <c r="F335" s="54">
        <v>297.59869273049401</v>
      </c>
      <c r="G335" s="122">
        <v>11.295731766896701</v>
      </c>
      <c r="H335" s="50">
        <v>8.1325987774579591</v>
      </c>
      <c r="I335" s="48">
        <v>8.0889508219742297</v>
      </c>
      <c r="J335" s="50">
        <v>17.123532243703799</v>
      </c>
      <c r="K335" s="50">
        <v>27.975035626280199</v>
      </c>
      <c r="L335" s="50">
        <v>43.857689931685897</v>
      </c>
      <c r="M335" s="50">
        <v>81.538526171206996</v>
      </c>
      <c r="N335" s="50">
        <v>123.675929965948</v>
      </c>
      <c r="O335" s="50">
        <v>200.939952487271</v>
      </c>
      <c r="P335" s="50">
        <v>338.63380543472402</v>
      </c>
      <c r="Q335" s="50">
        <v>289.12571982474998</v>
      </c>
      <c r="R335" s="50">
        <v>442.28068108398003</v>
      </c>
      <c r="S335" s="50">
        <v>735.57251445942904</v>
      </c>
      <c r="T335" s="50">
        <v>1227.7002972743801</v>
      </c>
      <c r="U335" s="50">
        <v>1863.7409975533999</v>
      </c>
      <c r="V335" s="50">
        <v>3849.1561822901499</v>
      </c>
      <c r="W335" s="50">
        <v>6883.25296017245</v>
      </c>
      <c r="X335" s="50">
        <v>12938.318502780399</v>
      </c>
      <c r="Y335" s="50">
        <v>27722.864302312599</v>
      </c>
    </row>
    <row r="336" spans="1:25" x14ac:dyDescent="0.3">
      <c r="A336" s="8" t="s">
        <v>93</v>
      </c>
      <c r="B336" s="8" t="s">
        <v>92</v>
      </c>
      <c r="C336" s="11" t="s">
        <v>2749</v>
      </c>
      <c r="D336" s="68" t="s">
        <v>2714</v>
      </c>
      <c r="E336" s="12" t="s">
        <v>2738</v>
      </c>
      <c r="F336" s="54">
        <v>0</v>
      </c>
      <c r="G336" s="71">
        <v>0</v>
      </c>
      <c r="H336" s="50">
        <v>0</v>
      </c>
      <c r="I336" s="48">
        <v>0</v>
      </c>
      <c r="J336" s="50">
        <v>0</v>
      </c>
      <c r="K336" s="50">
        <v>0</v>
      </c>
      <c r="L336" s="50">
        <v>0</v>
      </c>
      <c r="M336" s="50">
        <v>0</v>
      </c>
      <c r="N336" s="50">
        <v>13.578429417474499</v>
      </c>
      <c r="O336" s="50">
        <v>22.242438421076301</v>
      </c>
      <c r="P336" s="50">
        <v>34.715798769727797</v>
      </c>
      <c r="Q336" s="50">
        <v>31.082904891678101</v>
      </c>
      <c r="R336" s="50">
        <v>67.279624557088198</v>
      </c>
      <c r="S336" s="50">
        <v>187.263340157058</v>
      </c>
      <c r="T336" s="50">
        <v>302.26760918025599</v>
      </c>
      <c r="U336" s="50">
        <v>453.18610174559899</v>
      </c>
      <c r="V336" s="50">
        <v>1087.2515167122201</v>
      </c>
      <c r="W336" s="50">
        <v>2195.8883735315999</v>
      </c>
      <c r="X336" s="50">
        <v>3820.9292714693202</v>
      </c>
      <c r="Y336" s="50">
        <v>9009.5772040356696</v>
      </c>
    </row>
    <row r="337" spans="1:25" x14ac:dyDescent="0.3">
      <c r="A337" s="8" t="s">
        <v>93</v>
      </c>
      <c r="B337" s="8" t="s">
        <v>92</v>
      </c>
      <c r="C337" s="11" t="s">
        <v>2749</v>
      </c>
      <c r="D337" s="68" t="s">
        <v>2751</v>
      </c>
      <c r="E337" s="12" t="s">
        <v>2738</v>
      </c>
      <c r="F337" s="54">
        <v>0</v>
      </c>
      <c r="G337" s="71">
        <v>0</v>
      </c>
      <c r="H337" s="50">
        <v>0</v>
      </c>
      <c r="I337" s="48">
        <v>0</v>
      </c>
      <c r="J337" s="50">
        <v>0</v>
      </c>
      <c r="K337" s="50">
        <v>0</v>
      </c>
      <c r="L337" s="50">
        <v>0</v>
      </c>
      <c r="M337" s="50">
        <v>0</v>
      </c>
      <c r="N337" s="50">
        <v>6.7892147087372701</v>
      </c>
      <c r="O337" s="50">
        <v>22.242438421076301</v>
      </c>
      <c r="P337" s="50">
        <v>34.715798769727797</v>
      </c>
      <c r="Q337" s="50">
        <v>18.649742935006799</v>
      </c>
      <c r="R337" s="50">
        <v>48.930636041518703</v>
      </c>
      <c r="S337" s="50">
        <v>166.45630236182899</v>
      </c>
      <c r="T337" s="50">
        <v>277.759424652127</v>
      </c>
      <c r="U337" s="50">
        <v>400.89539769803002</v>
      </c>
      <c r="V337" s="50">
        <v>928.14153865677304</v>
      </c>
      <c r="W337" s="50">
        <v>2078.25149637812</v>
      </c>
      <c r="X337" s="50">
        <v>3637.2307488025199</v>
      </c>
      <c r="Y337" s="50">
        <v>8229.9022536864304</v>
      </c>
    </row>
    <row r="338" spans="1:25" x14ac:dyDescent="0.3">
      <c r="A338" s="8" t="s">
        <v>93</v>
      </c>
      <c r="B338" s="8" t="s">
        <v>92</v>
      </c>
      <c r="C338" s="11" t="s">
        <v>2749</v>
      </c>
      <c r="D338" s="68" t="s">
        <v>2713</v>
      </c>
      <c r="E338" s="12" t="s">
        <v>2738</v>
      </c>
      <c r="F338" s="54">
        <v>423.43486738120902</v>
      </c>
      <c r="G338" s="71">
        <v>10.6021226132346</v>
      </c>
      <c r="H338" s="50">
        <v>15.443128665810599</v>
      </c>
      <c r="I338" s="48">
        <v>15.5650804468592</v>
      </c>
      <c r="J338" s="50">
        <v>32.749600059756403</v>
      </c>
      <c r="K338" s="50">
        <v>95.190379418831597</v>
      </c>
      <c r="L338" s="50">
        <v>99.745274488878394</v>
      </c>
      <c r="M338" s="50">
        <v>216.66967201913999</v>
      </c>
      <c r="N338" s="50">
        <v>257.99015893201602</v>
      </c>
      <c r="O338" s="50">
        <v>370.707307017939</v>
      </c>
      <c r="P338" s="50">
        <v>562.39594006959101</v>
      </c>
      <c r="Q338" s="50">
        <v>658.95758370357498</v>
      </c>
      <c r="R338" s="50">
        <v>892.98410775771595</v>
      </c>
      <c r="S338" s="50">
        <v>1151.3227580026501</v>
      </c>
      <c r="T338" s="50">
        <v>2050.5181055201201</v>
      </c>
      <c r="U338" s="50">
        <v>2910.84919198135</v>
      </c>
      <c r="V338" s="50">
        <v>5489.2942429129098</v>
      </c>
      <c r="W338" s="50">
        <v>9136.4641255868191</v>
      </c>
      <c r="X338" s="50">
        <v>15173.4979722772</v>
      </c>
      <c r="Y338" s="50">
        <v>29714.278663309899</v>
      </c>
    </row>
    <row r="339" spans="1:25" x14ac:dyDescent="0.3">
      <c r="A339" s="8" t="s">
        <v>93</v>
      </c>
      <c r="B339" s="8" t="s">
        <v>103</v>
      </c>
      <c r="C339" s="11" t="s">
        <v>2748</v>
      </c>
      <c r="D339" s="68" t="s">
        <v>2714</v>
      </c>
      <c r="E339" s="12" t="s">
        <v>2738</v>
      </c>
      <c r="F339" s="54">
        <v>0</v>
      </c>
      <c r="G339" s="122">
        <v>0</v>
      </c>
      <c r="H339" s="50">
        <v>0</v>
      </c>
      <c r="I339" s="48">
        <v>0</v>
      </c>
      <c r="J339" s="50">
        <v>0</v>
      </c>
      <c r="K339" s="50">
        <v>0</v>
      </c>
      <c r="L339" s="50">
        <v>3.1673167093374599</v>
      </c>
      <c r="M339" s="50">
        <v>0</v>
      </c>
      <c r="N339" s="50">
        <v>0</v>
      </c>
      <c r="O339" s="50">
        <v>0</v>
      </c>
      <c r="P339" s="50">
        <v>3.4750541040296401</v>
      </c>
      <c r="Q339" s="50">
        <v>3.02122607536058</v>
      </c>
      <c r="R339" s="50">
        <v>5.8775413412294801</v>
      </c>
      <c r="S339" s="50">
        <v>9.8204612186153408</v>
      </c>
      <c r="T339" s="50">
        <v>3.86477093818851</v>
      </c>
      <c r="U339" s="50">
        <v>0</v>
      </c>
      <c r="V339" s="50">
        <v>23.073487316524801</v>
      </c>
      <c r="W339" s="50">
        <v>57.319766971875502</v>
      </c>
      <c r="X339" s="50">
        <v>54.646268469456899</v>
      </c>
      <c r="Y339" s="50">
        <v>104.982499157348</v>
      </c>
    </row>
    <row r="340" spans="1:25" x14ac:dyDescent="0.3">
      <c r="A340" s="8" t="s">
        <v>93</v>
      </c>
      <c r="B340" s="8" t="s">
        <v>103</v>
      </c>
      <c r="C340" s="11" t="s">
        <v>2748</v>
      </c>
      <c r="D340" s="68" t="s">
        <v>2751</v>
      </c>
      <c r="E340" s="12" t="s">
        <v>2738</v>
      </c>
      <c r="F340" s="54">
        <v>0</v>
      </c>
      <c r="G340" s="122">
        <v>0</v>
      </c>
      <c r="H340" s="50">
        <v>0</v>
      </c>
      <c r="I340" s="48">
        <v>0</v>
      </c>
      <c r="J340" s="50">
        <v>0</v>
      </c>
      <c r="K340" s="50">
        <v>0</v>
      </c>
      <c r="L340" s="50">
        <v>3.1673167093374599</v>
      </c>
      <c r="M340" s="50">
        <v>0</v>
      </c>
      <c r="N340" s="50">
        <v>0</v>
      </c>
      <c r="O340" s="50">
        <v>0</v>
      </c>
      <c r="P340" s="50">
        <v>3.4750541040296401</v>
      </c>
      <c r="Q340" s="50">
        <v>3.02122607536058</v>
      </c>
      <c r="R340" s="50">
        <v>5.8775413412294801</v>
      </c>
      <c r="S340" s="50">
        <v>9.8204612186153408</v>
      </c>
      <c r="T340" s="50">
        <v>3.86477093818851</v>
      </c>
      <c r="U340" s="50">
        <v>0</v>
      </c>
      <c r="V340" s="50">
        <v>11.536743658262401</v>
      </c>
      <c r="W340" s="50">
        <v>24.565614416518098</v>
      </c>
      <c r="X340" s="50">
        <v>0</v>
      </c>
      <c r="Y340" s="50">
        <v>104.982499157348</v>
      </c>
    </row>
    <row r="341" spans="1:25" x14ac:dyDescent="0.3">
      <c r="A341" s="8" t="s">
        <v>93</v>
      </c>
      <c r="B341" s="8" t="s">
        <v>103</v>
      </c>
      <c r="C341" s="11" t="s">
        <v>2748</v>
      </c>
      <c r="D341" s="68" t="s">
        <v>2713</v>
      </c>
      <c r="E341" s="12" t="s">
        <v>2738</v>
      </c>
      <c r="F341" s="54">
        <v>347.67791472899398</v>
      </c>
      <c r="G341" s="122">
        <v>5.5765128888491002</v>
      </c>
      <c r="H341" s="50">
        <v>12.039511956697901</v>
      </c>
      <c r="I341" s="48">
        <v>7.7779278046494298</v>
      </c>
      <c r="J341" s="50">
        <v>25.1473350381067</v>
      </c>
      <c r="K341" s="50">
        <v>56.280625453434297</v>
      </c>
      <c r="L341" s="50">
        <v>82.350234442773896</v>
      </c>
      <c r="M341" s="50">
        <v>89.767884001331694</v>
      </c>
      <c r="N341" s="50">
        <v>194.471744240443</v>
      </c>
      <c r="O341" s="50">
        <v>199.92308939510599</v>
      </c>
      <c r="P341" s="50">
        <v>264.104111906252</v>
      </c>
      <c r="Q341" s="50">
        <v>456.20513737944702</v>
      </c>
      <c r="R341" s="50">
        <v>578.93782211110397</v>
      </c>
      <c r="S341" s="50">
        <v>942.76427698707198</v>
      </c>
      <c r="T341" s="50">
        <v>1518.8549787080899</v>
      </c>
      <c r="U341" s="50">
        <v>2272.3622361738699</v>
      </c>
      <c r="V341" s="50">
        <v>3576.3905340613401</v>
      </c>
      <c r="W341" s="50">
        <v>6280.6087524897803</v>
      </c>
      <c r="X341" s="50">
        <v>9727.0357875633199</v>
      </c>
      <c r="Y341" s="50">
        <v>19552.990468055999</v>
      </c>
    </row>
    <row r="342" spans="1:25" x14ac:dyDescent="0.3">
      <c r="A342" s="99" t="s">
        <v>93</v>
      </c>
      <c r="B342" s="8" t="s">
        <v>103</v>
      </c>
      <c r="C342" s="100" t="s">
        <v>2750</v>
      </c>
      <c r="D342" s="68" t="s">
        <v>2714</v>
      </c>
      <c r="E342" s="105" t="s">
        <v>2738</v>
      </c>
      <c r="F342" s="101">
        <v>0</v>
      </c>
      <c r="G342" s="106">
        <v>0</v>
      </c>
      <c r="H342" s="102">
        <v>0</v>
      </c>
      <c r="I342" s="103">
        <v>0</v>
      </c>
      <c r="J342" s="102">
        <v>0</v>
      </c>
      <c r="K342" s="102">
        <v>0</v>
      </c>
      <c r="L342" s="102">
        <v>6.37022464668342</v>
      </c>
      <c r="M342" s="102">
        <v>0</v>
      </c>
      <c r="N342" s="102">
        <v>0</v>
      </c>
      <c r="O342" s="102">
        <v>0</v>
      </c>
      <c r="P342" s="102">
        <v>6.7593257208180999</v>
      </c>
      <c r="Q342" s="102">
        <v>5.8220564284677998</v>
      </c>
      <c r="R342" s="102">
        <v>11.3758487260514</v>
      </c>
      <c r="S342" s="102">
        <v>6.3428299769157599</v>
      </c>
      <c r="T342" s="102">
        <v>0</v>
      </c>
      <c r="U342" s="102">
        <v>0</v>
      </c>
      <c r="V342" s="102">
        <v>10.5697879322496</v>
      </c>
      <c r="W342" s="102">
        <v>56.649362123823998</v>
      </c>
      <c r="X342" s="102">
        <v>66.536882496464798</v>
      </c>
      <c r="Y342" s="102">
        <v>115.435647215261</v>
      </c>
    </row>
    <row r="343" spans="1:25" x14ac:dyDescent="0.3">
      <c r="A343" s="99" t="s">
        <v>93</v>
      </c>
      <c r="B343" s="99" t="s">
        <v>103</v>
      </c>
      <c r="C343" s="100" t="s">
        <v>2750</v>
      </c>
      <c r="D343" s="68" t="s">
        <v>2751</v>
      </c>
      <c r="E343" s="105" t="s">
        <v>2738</v>
      </c>
      <c r="F343" s="101">
        <v>0</v>
      </c>
      <c r="G343" s="106">
        <v>0</v>
      </c>
      <c r="H343" s="102">
        <v>0</v>
      </c>
      <c r="I343" s="103">
        <v>0</v>
      </c>
      <c r="J343" s="102">
        <v>0</v>
      </c>
      <c r="K343" s="102">
        <v>0</v>
      </c>
      <c r="L343" s="102">
        <v>6.37022464668342</v>
      </c>
      <c r="M343" s="102">
        <v>0</v>
      </c>
      <c r="N343" s="102">
        <v>0</v>
      </c>
      <c r="O343" s="102">
        <v>0</v>
      </c>
      <c r="P343" s="102">
        <v>6.7593257208180999</v>
      </c>
      <c r="Q343" s="102">
        <v>5.8220564284677998</v>
      </c>
      <c r="R343" s="102">
        <v>11.3758487260514</v>
      </c>
      <c r="S343" s="102">
        <v>6.3428299769157599</v>
      </c>
      <c r="T343" s="102">
        <v>0</v>
      </c>
      <c r="U343" s="102">
        <v>0</v>
      </c>
      <c r="V343" s="102">
        <v>10.5697879322496</v>
      </c>
      <c r="W343" s="102">
        <v>28.324681061911999</v>
      </c>
      <c r="X343" s="102">
        <v>0</v>
      </c>
      <c r="Y343" s="102">
        <v>115.435647215261</v>
      </c>
    </row>
    <row r="344" spans="1:25" x14ac:dyDescent="0.3">
      <c r="A344" s="99" t="s">
        <v>93</v>
      </c>
      <c r="B344" s="99" t="s">
        <v>103</v>
      </c>
      <c r="C344" s="100" t="s">
        <v>2750</v>
      </c>
      <c r="D344" s="68" t="s">
        <v>2713</v>
      </c>
      <c r="E344" s="105" t="s">
        <v>2738</v>
      </c>
      <c r="F344" s="101">
        <v>285.096524352909</v>
      </c>
      <c r="G344" s="106">
        <v>0</v>
      </c>
      <c r="H344" s="102">
        <v>0</v>
      </c>
      <c r="I344" s="103">
        <v>7.9359460590365902</v>
      </c>
      <c r="J344" s="102">
        <v>17.157159507033999</v>
      </c>
      <c r="K344" s="102">
        <v>35.595478992363198</v>
      </c>
      <c r="L344" s="102">
        <v>63.702246466834197</v>
      </c>
      <c r="M344" s="102">
        <v>49.218199972299601</v>
      </c>
      <c r="N344" s="102">
        <v>148.57866259798399</v>
      </c>
      <c r="O344" s="102">
        <v>161.54232264665001</v>
      </c>
      <c r="P344" s="102">
        <v>196.020445903725</v>
      </c>
      <c r="Q344" s="102">
        <v>273.63665213798703</v>
      </c>
      <c r="R344" s="102">
        <v>483.47357085718397</v>
      </c>
      <c r="S344" s="102">
        <v>704.05412743764998</v>
      </c>
      <c r="T344" s="102">
        <v>1318.58888279906</v>
      </c>
      <c r="U344" s="102">
        <v>1720.30187184237</v>
      </c>
      <c r="V344" s="102">
        <v>3149.79680381038</v>
      </c>
      <c r="W344" s="102">
        <v>5353.3647207013701</v>
      </c>
      <c r="X344" s="102">
        <v>8694.1526462047404</v>
      </c>
      <c r="Y344" s="102">
        <v>19316.2316340203</v>
      </c>
    </row>
    <row r="345" spans="1:25" x14ac:dyDescent="0.3">
      <c r="A345" s="8" t="s">
        <v>93</v>
      </c>
      <c r="B345" s="8" t="s">
        <v>103</v>
      </c>
      <c r="C345" s="11" t="s">
        <v>2749</v>
      </c>
      <c r="D345" s="68" t="s">
        <v>2714</v>
      </c>
      <c r="E345" s="12" t="s">
        <v>2738</v>
      </c>
      <c r="F345" s="54">
        <v>0</v>
      </c>
      <c r="G345" s="71">
        <v>0</v>
      </c>
      <c r="H345" s="50">
        <v>0</v>
      </c>
      <c r="I345" s="48">
        <v>0</v>
      </c>
      <c r="J345" s="50">
        <v>0</v>
      </c>
      <c r="K345" s="50">
        <v>0</v>
      </c>
      <c r="L345" s="50">
        <v>0</v>
      </c>
      <c r="M345" s="50">
        <v>0</v>
      </c>
      <c r="N345" s="50">
        <v>0</v>
      </c>
      <c r="O345" s="50">
        <v>0</v>
      </c>
      <c r="P345" s="50">
        <v>0</v>
      </c>
      <c r="Q345" s="50">
        <v>0</v>
      </c>
      <c r="R345" s="50">
        <v>0</v>
      </c>
      <c r="S345" s="50">
        <v>13.5293921754399</v>
      </c>
      <c r="T345" s="50">
        <v>8.0312810333318403</v>
      </c>
      <c r="U345" s="50">
        <v>0</v>
      </c>
      <c r="V345" s="50">
        <v>38.095302909914999</v>
      </c>
      <c r="W345" s="50">
        <v>58.238718638903599</v>
      </c>
      <c r="X345" s="50">
        <v>35.574187615127997</v>
      </c>
      <c r="Y345" s="50">
        <v>82.555367634125503</v>
      </c>
    </row>
    <row r="346" spans="1:25" x14ac:dyDescent="0.3">
      <c r="A346" s="8" t="s">
        <v>93</v>
      </c>
      <c r="B346" s="8" t="s">
        <v>103</v>
      </c>
      <c r="C346" s="11" t="s">
        <v>2749</v>
      </c>
      <c r="D346" s="68" t="s">
        <v>2751</v>
      </c>
      <c r="E346" s="12" t="s">
        <v>2738</v>
      </c>
      <c r="F346" s="54">
        <v>0</v>
      </c>
      <c r="G346" s="71">
        <v>0</v>
      </c>
      <c r="H346" s="50">
        <v>0</v>
      </c>
      <c r="I346" s="48">
        <v>0</v>
      </c>
      <c r="J346" s="50">
        <v>0</v>
      </c>
      <c r="K346" s="50">
        <v>0</v>
      </c>
      <c r="L346" s="50">
        <v>0</v>
      </c>
      <c r="M346" s="50">
        <v>0</v>
      </c>
      <c r="N346" s="50">
        <v>0</v>
      </c>
      <c r="O346" s="50">
        <v>0</v>
      </c>
      <c r="P346" s="50">
        <v>0</v>
      </c>
      <c r="Q346" s="50">
        <v>0</v>
      </c>
      <c r="R346" s="50">
        <v>0</v>
      </c>
      <c r="S346" s="50">
        <v>13.5293921754399</v>
      </c>
      <c r="T346" s="50">
        <v>8.0312810333318403</v>
      </c>
      <c r="U346" s="50">
        <v>0</v>
      </c>
      <c r="V346" s="50">
        <v>12.698434303305</v>
      </c>
      <c r="W346" s="50">
        <v>19.412906212967901</v>
      </c>
      <c r="X346" s="50">
        <v>0</v>
      </c>
      <c r="Y346" s="50">
        <v>82.555367634125503</v>
      </c>
    </row>
    <row r="347" spans="1:25" x14ac:dyDescent="0.3">
      <c r="A347" s="8" t="s">
        <v>93</v>
      </c>
      <c r="B347" s="8" t="s">
        <v>103</v>
      </c>
      <c r="C347" s="11" t="s">
        <v>2749</v>
      </c>
      <c r="D347" s="68" t="s">
        <v>2713</v>
      </c>
      <c r="E347" s="12" t="s">
        <v>2738</v>
      </c>
      <c r="F347" s="54">
        <v>407.27898001263202</v>
      </c>
      <c r="G347" s="71">
        <v>10.852658624598799</v>
      </c>
      <c r="H347" s="50">
        <v>23.417490808199101</v>
      </c>
      <c r="I347" s="48">
        <v>7.6260795227881397</v>
      </c>
      <c r="J347" s="50">
        <v>32.780313532657402</v>
      </c>
      <c r="K347" s="50">
        <v>76.483225935152305</v>
      </c>
      <c r="L347" s="50">
        <v>100.791002977838</v>
      </c>
      <c r="M347" s="50">
        <v>130.82978725637901</v>
      </c>
      <c r="N347" s="50">
        <v>242.28422114399001</v>
      </c>
      <c r="O347" s="50">
        <v>239.59892532067599</v>
      </c>
      <c r="P347" s="50">
        <v>336.14274042590603</v>
      </c>
      <c r="Q347" s="50">
        <v>653.13983124216702</v>
      </c>
      <c r="R347" s="50">
        <v>680.98651529681695</v>
      </c>
      <c r="S347" s="50">
        <v>1197.35120752643</v>
      </c>
      <c r="T347" s="50">
        <v>1734.75670319968</v>
      </c>
      <c r="U347" s="50">
        <v>2883.8151553313701</v>
      </c>
      <c r="V347" s="50">
        <v>4088.8958456642099</v>
      </c>
      <c r="W347" s="50">
        <v>7551.6205168444903</v>
      </c>
      <c r="X347" s="50">
        <v>11383.7400368409</v>
      </c>
      <c r="Y347" s="50">
        <v>20060.954335092501</v>
      </c>
    </row>
    <row r="348" spans="1:25" x14ac:dyDescent="0.3">
      <c r="A348" s="8" t="s">
        <v>93</v>
      </c>
      <c r="B348" s="8" t="s">
        <v>104</v>
      </c>
      <c r="C348" s="11" t="s">
        <v>2748</v>
      </c>
      <c r="D348" s="68" t="s">
        <v>2714</v>
      </c>
      <c r="E348" s="12" t="s">
        <v>2738</v>
      </c>
      <c r="F348" s="40">
        <v>0</v>
      </c>
      <c r="G348" s="72">
        <v>0</v>
      </c>
      <c r="H348" s="36">
        <v>0</v>
      </c>
      <c r="I348" s="17">
        <v>0</v>
      </c>
      <c r="J348" s="36">
        <v>0</v>
      </c>
      <c r="K348" s="36">
        <v>0</v>
      </c>
      <c r="L348" s="36">
        <v>0</v>
      </c>
      <c r="M348" s="36">
        <v>0</v>
      </c>
      <c r="N348" s="36">
        <v>3.2710905228001099</v>
      </c>
      <c r="O348" s="36">
        <v>6.92868030086803</v>
      </c>
      <c r="P348" s="36">
        <v>0</v>
      </c>
      <c r="Q348" s="36">
        <v>15.374803101252599</v>
      </c>
      <c r="R348" s="36">
        <v>17.616759739144101</v>
      </c>
      <c r="S348" s="36">
        <v>28.8342438054983</v>
      </c>
      <c r="T348" s="36">
        <v>37.780849035231</v>
      </c>
      <c r="U348" s="36">
        <v>122.017457153761</v>
      </c>
      <c r="V348" s="36">
        <v>117.18055598220801</v>
      </c>
      <c r="W348" s="36">
        <v>340.92315088482002</v>
      </c>
      <c r="X348" s="36">
        <v>645.59368504220197</v>
      </c>
      <c r="Y348" s="36">
        <v>1022.03320627889</v>
      </c>
    </row>
    <row r="349" spans="1:25" x14ac:dyDescent="0.3">
      <c r="A349" s="8" t="s">
        <v>93</v>
      </c>
      <c r="B349" s="8" t="s">
        <v>104</v>
      </c>
      <c r="C349" s="11" t="s">
        <v>2748</v>
      </c>
      <c r="D349" s="68" t="s">
        <v>2751</v>
      </c>
      <c r="E349" s="12" t="s">
        <v>2738</v>
      </c>
      <c r="F349" s="40">
        <v>0</v>
      </c>
      <c r="G349" s="72">
        <v>0</v>
      </c>
      <c r="H349" s="36">
        <v>0</v>
      </c>
      <c r="I349" s="17">
        <v>0</v>
      </c>
      <c r="J349" s="36">
        <v>0</v>
      </c>
      <c r="K349" s="36">
        <v>0</v>
      </c>
      <c r="L349" s="36">
        <v>0</v>
      </c>
      <c r="M349" s="36">
        <v>0</v>
      </c>
      <c r="N349" s="36">
        <v>0</v>
      </c>
      <c r="O349" s="36">
        <v>3.4643401504340101</v>
      </c>
      <c r="P349" s="36">
        <v>0</v>
      </c>
      <c r="Q349" s="36">
        <v>6.1499212405010404</v>
      </c>
      <c r="R349" s="36">
        <v>5.8722532463813799</v>
      </c>
      <c r="S349" s="36">
        <v>19.222829203665501</v>
      </c>
      <c r="T349" s="36">
        <v>30.224679228184801</v>
      </c>
      <c r="U349" s="36">
        <v>50.4899822705218</v>
      </c>
      <c r="V349" s="36">
        <v>63.916666899385902</v>
      </c>
      <c r="W349" s="36">
        <v>129.87548605136001</v>
      </c>
      <c r="X349" s="36">
        <v>390.04618471299699</v>
      </c>
      <c r="Y349" s="36">
        <v>689.87241423824798</v>
      </c>
    </row>
    <row r="350" spans="1:25" x14ac:dyDescent="0.3">
      <c r="A350" s="8" t="s">
        <v>93</v>
      </c>
      <c r="B350" s="8" t="s">
        <v>104</v>
      </c>
      <c r="C350" s="11" t="s">
        <v>2748</v>
      </c>
      <c r="D350" s="68" t="s">
        <v>2713</v>
      </c>
      <c r="E350" s="12" t="s">
        <v>2738</v>
      </c>
      <c r="F350" s="40">
        <v>300.61048266856102</v>
      </c>
      <c r="G350" s="72">
        <v>22.604598655117599</v>
      </c>
      <c r="H350" s="36">
        <v>0</v>
      </c>
      <c r="I350" s="17">
        <v>3.84832954081384</v>
      </c>
      <c r="J350" s="36">
        <v>16.494824095832801</v>
      </c>
      <c r="K350" s="36">
        <v>39.851109906471798</v>
      </c>
      <c r="L350" s="36">
        <v>38.725507715096398</v>
      </c>
      <c r="M350" s="36">
        <v>72.930601537390501</v>
      </c>
      <c r="N350" s="36">
        <v>140.65689248040499</v>
      </c>
      <c r="O350" s="36">
        <v>214.78908932690899</v>
      </c>
      <c r="P350" s="36">
        <v>288.93936544114098</v>
      </c>
      <c r="Q350" s="36">
        <v>436.64440807557401</v>
      </c>
      <c r="R350" s="36">
        <v>613.65046424685397</v>
      </c>
      <c r="S350" s="36">
        <v>855.415899563116</v>
      </c>
      <c r="T350" s="36">
        <v>1390.3352444965001</v>
      </c>
      <c r="U350" s="36">
        <v>2276.2567006960298</v>
      </c>
      <c r="V350" s="36">
        <v>3456.8264014751198</v>
      </c>
      <c r="W350" s="36">
        <v>6055.44453714466</v>
      </c>
      <c r="X350" s="36">
        <v>10988.542514155801</v>
      </c>
      <c r="Y350" s="36">
        <v>20798.375747775299</v>
      </c>
    </row>
    <row r="351" spans="1:25" x14ac:dyDescent="0.3">
      <c r="A351" s="8" t="s">
        <v>93</v>
      </c>
      <c r="B351" s="8" t="s">
        <v>104</v>
      </c>
      <c r="C351" s="11" t="s">
        <v>2750</v>
      </c>
      <c r="D351" s="68" t="s">
        <v>2714</v>
      </c>
      <c r="E351" s="12" t="s">
        <v>2738</v>
      </c>
      <c r="F351" s="40">
        <v>0</v>
      </c>
      <c r="G351" s="72">
        <v>0</v>
      </c>
      <c r="H351" s="36">
        <v>0</v>
      </c>
      <c r="I351" s="17">
        <v>0</v>
      </c>
      <c r="J351" s="36">
        <v>0</v>
      </c>
      <c r="K351" s="36">
        <v>0</v>
      </c>
      <c r="L351" s="36">
        <v>0</v>
      </c>
      <c r="M351" s="36">
        <v>0</v>
      </c>
      <c r="N351" s="36">
        <v>0</v>
      </c>
      <c r="O351" s="36">
        <v>13.5822903694165</v>
      </c>
      <c r="P351" s="36">
        <v>0</v>
      </c>
      <c r="Q351" s="36">
        <v>5.9108811884441499</v>
      </c>
      <c r="R351" s="36">
        <v>11.3525017602289</v>
      </c>
      <c r="S351" s="36">
        <v>24.8221528729228</v>
      </c>
      <c r="T351" s="36">
        <v>43.675251038578701</v>
      </c>
      <c r="U351" s="36">
        <v>80.041634747517705</v>
      </c>
      <c r="V351" s="36">
        <v>29.480677480315101</v>
      </c>
      <c r="W351" s="36">
        <v>310.14271543573898</v>
      </c>
      <c r="X351" s="36">
        <v>459.88244509011702</v>
      </c>
      <c r="Y351" s="36">
        <v>945.10191188743102</v>
      </c>
    </row>
    <row r="352" spans="1:25" x14ac:dyDescent="0.3">
      <c r="A352" s="8" t="s">
        <v>93</v>
      </c>
      <c r="B352" s="8" t="s">
        <v>104</v>
      </c>
      <c r="C352" s="11" t="s">
        <v>2750</v>
      </c>
      <c r="D352" s="68" t="s">
        <v>2751</v>
      </c>
      <c r="E352" s="12" t="s">
        <v>2738</v>
      </c>
      <c r="F352" s="40">
        <v>0</v>
      </c>
      <c r="G352" s="72">
        <v>0</v>
      </c>
      <c r="H352" s="36">
        <v>0</v>
      </c>
      <c r="I352" s="17">
        <v>0</v>
      </c>
      <c r="J352" s="36">
        <v>0</v>
      </c>
      <c r="K352" s="36">
        <v>0</v>
      </c>
      <c r="L352" s="36">
        <v>0</v>
      </c>
      <c r="M352" s="36">
        <v>0</v>
      </c>
      <c r="N352" s="36">
        <v>0</v>
      </c>
      <c r="O352" s="36">
        <v>6.79114518470824</v>
      </c>
      <c r="P352" s="36">
        <v>0</v>
      </c>
      <c r="Q352" s="36">
        <v>5.9108811884441499</v>
      </c>
      <c r="R352" s="36">
        <v>0</v>
      </c>
      <c r="S352" s="36">
        <v>12.4110764364614</v>
      </c>
      <c r="T352" s="36">
        <v>29.1168340257192</v>
      </c>
      <c r="U352" s="36">
        <v>24.012490424255301</v>
      </c>
      <c r="V352" s="36">
        <v>9.8268924934383808</v>
      </c>
      <c r="W352" s="36">
        <v>112.77916924936</v>
      </c>
      <c r="X352" s="36">
        <v>328.48746077865502</v>
      </c>
      <c r="Y352" s="36">
        <v>604.86522360795504</v>
      </c>
    </row>
    <row r="353" spans="1:25" x14ac:dyDescent="0.3">
      <c r="A353" s="8" t="s">
        <v>93</v>
      </c>
      <c r="B353" s="8" t="s">
        <v>104</v>
      </c>
      <c r="C353" s="11" t="s">
        <v>2750</v>
      </c>
      <c r="D353" s="68" t="s">
        <v>2713</v>
      </c>
      <c r="E353" s="12" t="s">
        <v>2738</v>
      </c>
      <c r="F353" s="40">
        <v>379.14650805550298</v>
      </c>
      <c r="G353" s="72">
        <v>23.186265276171198</v>
      </c>
      <c r="H353" s="36">
        <v>0</v>
      </c>
      <c r="I353" s="17">
        <v>7.8626133942961003</v>
      </c>
      <c r="J353" s="36">
        <v>8.4457143744663998</v>
      </c>
      <c r="K353" s="36">
        <v>29.275994868103201</v>
      </c>
      <c r="L353" s="36">
        <v>45.674292594859303</v>
      </c>
      <c r="M353" s="36">
        <v>36.2873213352185</v>
      </c>
      <c r="N353" s="36">
        <v>102.76456345395501</v>
      </c>
      <c r="O353" s="36">
        <v>196.943210356539</v>
      </c>
      <c r="P353" s="36">
        <v>246.97372670945001</v>
      </c>
      <c r="Q353" s="36">
        <v>354.65287130664899</v>
      </c>
      <c r="R353" s="36">
        <v>391.66131072789801</v>
      </c>
      <c r="S353" s="36">
        <v>676.403665787146</v>
      </c>
      <c r="T353" s="36">
        <v>1222.9070290801999</v>
      </c>
      <c r="U353" s="36">
        <v>1920.99923394042</v>
      </c>
      <c r="V353" s="36">
        <v>3036.5097804724601</v>
      </c>
      <c r="W353" s="36">
        <v>5159.6469931581996</v>
      </c>
      <c r="X353" s="36">
        <v>10248.808776293999</v>
      </c>
      <c r="Y353" s="36">
        <v>20489.809449719502</v>
      </c>
    </row>
    <row r="354" spans="1:25" x14ac:dyDescent="0.3">
      <c r="A354" s="8" t="s">
        <v>93</v>
      </c>
      <c r="B354" s="8" t="s">
        <v>104</v>
      </c>
      <c r="C354" s="11" t="s">
        <v>2749</v>
      </c>
      <c r="D354" s="68" t="s">
        <v>2714</v>
      </c>
      <c r="E354" s="12" t="s">
        <v>2738</v>
      </c>
      <c r="F354" s="40">
        <v>0</v>
      </c>
      <c r="G354" s="64">
        <v>0</v>
      </c>
      <c r="H354" s="36">
        <v>0</v>
      </c>
      <c r="I354" s="17">
        <v>0</v>
      </c>
      <c r="J354" s="36">
        <v>0</v>
      </c>
      <c r="K354" s="36">
        <v>0</v>
      </c>
      <c r="L354" s="36">
        <v>0</v>
      </c>
      <c r="M354" s="36">
        <v>0</v>
      </c>
      <c r="N354" s="36">
        <v>6.6660999543522896</v>
      </c>
      <c r="O354" s="36">
        <v>0</v>
      </c>
      <c r="P354" s="36">
        <v>0</v>
      </c>
      <c r="Q354" s="36">
        <v>25.636440017814198</v>
      </c>
      <c r="R354" s="36">
        <v>24.329103013341602</v>
      </c>
      <c r="S354" s="36">
        <v>33.116421785652399</v>
      </c>
      <c r="T354" s="36">
        <v>31.420162081575299</v>
      </c>
      <c r="U354" s="36">
        <v>168.53544411863501</v>
      </c>
      <c r="V354" s="36">
        <v>220.97419846498701</v>
      </c>
      <c r="W354" s="36">
        <v>382.70309277170401</v>
      </c>
      <c r="X354" s="36">
        <v>941.214984039451</v>
      </c>
      <c r="Y354" s="36">
        <v>1182.45260744446</v>
      </c>
    </row>
    <row r="355" spans="1:25" x14ac:dyDescent="0.3">
      <c r="A355" s="8" t="s">
        <v>93</v>
      </c>
      <c r="B355" s="8" t="s">
        <v>104</v>
      </c>
      <c r="C355" s="11" t="s">
        <v>2749</v>
      </c>
      <c r="D355" s="68" t="s">
        <v>2751</v>
      </c>
      <c r="E355" s="12" t="s">
        <v>2738</v>
      </c>
      <c r="F355" s="40">
        <v>0</v>
      </c>
      <c r="G355" s="64">
        <v>0</v>
      </c>
      <c r="H355" s="36">
        <v>0</v>
      </c>
      <c r="I355" s="17">
        <v>0</v>
      </c>
      <c r="J355" s="36">
        <v>0</v>
      </c>
      <c r="K355" s="36">
        <v>0</v>
      </c>
      <c r="L355" s="36">
        <v>0</v>
      </c>
      <c r="M355" s="36">
        <v>0</v>
      </c>
      <c r="N355" s="36">
        <v>0</v>
      </c>
      <c r="O355" s="36">
        <v>0</v>
      </c>
      <c r="P355" s="36">
        <v>0</v>
      </c>
      <c r="Q355" s="36">
        <v>6.4091100044535496</v>
      </c>
      <c r="R355" s="36">
        <v>12.164551506670801</v>
      </c>
      <c r="S355" s="36">
        <v>26.493137428521901</v>
      </c>
      <c r="T355" s="36">
        <v>31.420162081575299</v>
      </c>
      <c r="U355" s="36">
        <v>79.832578793037499</v>
      </c>
      <c r="V355" s="36">
        <v>127.932430690256</v>
      </c>
      <c r="W355" s="36">
        <v>153.08123710868199</v>
      </c>
      <c r="X355" s="36">
        <v>488.03739913156699</v>
      </c>
      <c r="Y355" s="36">
        <v>867.13191212593904</v>
      </c>
    </row>
    <row r="356" spans="1:25" x14ac:dyDescent="0.3">
      <c r="A356" s="8" t="s">
        <v>93</v>
      </c>
      <c r="B356" s="8" t="s">
        <v>104</v>
      </c>
      <c r="C356" s="11" t="s">
        <v>2749</v>
      </c>
      <c r="D356" s="68" t="s">
        <v>2713</v>
      </c>
      <c r="E356" s="12" t="s">
        <v>2738</v>
      </c>
      <c r="F356" s="40">
        <v>225.781454229155</v>
      </c>
      <c r="G356" s="64">
        <v>22.051401995986598</v>
      </c>
      <c r="H356" s="36">
        <v>0</v>
      </c>
      <c r="I356" s="17">
        <v>0</v>
      </c>
      <c r="J356" s="36">
        <v>24.174624677799802</v>
      </c>
      <c r="K356" s="36">
        <v>50.2163850592245</v>
      </c>
      <c r="L356" s="36">
        <v>31.925585513620799</v>
      </c>
      <c r="M356" s="36">
        <v>109.935104066397</v>
      </c>
      <c r="N356" s="36">
        <v>179.98469876751199</v>
      </c>
      <c r="O356" s="36">
        <v>233.372743734035</v>
      </c>
      <c r="P356" s="36">
        <v>332.94065944084201</v>
      </c>
      <c r="Q356" s="36">
        <v>525.54702036519097</v>
      </c>
      <c r="R356" s="36">
        <v>851.51860546695502</v>
      </c>
      <c r="S356" s="36">
        <v>1046.4789284266201</v>
      </c>
      <c r="T356" s="36">
        <v>1571.00810407877</v>
      </c>
      <c r="U356" s="36">
        <v>2669.95624630048</v>
      </c>
      <c r="V356" s="36">
        <v>3954.2751304260901</v>
      </c>
      <c r="W356" s="36">
        <v>7271.3587626623703</v>
      </c>
      <c r="X356" s="36">
        <v>12166.0751640655</v>
      </c>
      <c r="Y356" s="36">
        <v>21441.8072816596</v>
      </c>
    </row>
    <row r="357" spans="1:25" x14ac:dyDescent="0.3">
      <c r="A357" s="8" t="s">
        <v>93</v>
      </c>
      <c r="B357" s="8" t="s">
        <v>92</v>
      </c>
      <c r="C357" s="11" t="s">
        <v>2748</v>
      </c>
      <c r="D357" s="68" t="s">
        <v>2714</v>
      </c>
      <c r="E357" s="12" t="s">
        <v>50</v>
      </c>
      <c r="F357" s="40">
        <v>0</v>
      </c>
      <c r="G357" s="72">
        <v>0</v>
      </c>
      <c r="H357" s="36">
        <v>0</v>
      </c>
      <c r="I357" s="17">
        <v>0</v>
      </c>
      <c r="J357" s="36">
        <v>0</v>
      </c>
      <c r="K357" s="36">
        <v>0</v>
      </c>
      <c r="L357" s="36">
        <v>0</v>
      </c>
      <c r="M357" s="36">
        <v>0</v>
      </c>
      <c r="N357" s="36">
        <v>3</v>
      </c>
      <c r="O357" s="36">
        <v>5</v>
      </c>
      <c r="P357" s="36">
        <v>10</v>
      </c>
      <c r="Q357" s="36">
        <v>13</v>
      </c>
      <c r="R357" s="36">
        <v>20</v>
      </c>
      <c r="S357" s="36">
        <v>42</v>
      </c>
      <c r="T357" s="36">
        <v>49</v>
      </c>
      <c r="U357" s="36">
        <v>100</v>
      </c>
      <c r="V357" s="36">
        <v>147</v>
      </c>
      <c r="W357" s="36">
        <v>221</v>
      </c>
      <c r="X357" s="36">
        <v>256</v>
      </c>
      <c r="Y357" s="36">
        <v>310</v>
      </c>
    </row>
    <row r="358" spans="1:25" x14ac:dyDescent="0.3">
      <c r="A358" s="8" t="s">
        <v>93</v>
      </c>
      <c r="B358" s="8" t="s">
        <v>92</v>
      </c>
      <c r="C358" s="11" t="s">
        <v>2748</v>
      </c>
      <c r="D358" s="68" t="s">
        <v>2751</v>
      </c>
      <c r="E358" s="12" t="s">
        <v>50</v>
      </c>
      <c r="F358" s="40">
        <v>0</v>
      </c>
      <c r="G358" s="72">
        <v>0</v>
      </c>
      <c r="H358" s="36">
        <v>0</v>
      </c>
      <c r="I358" s="17">
        <v>0</v>
      </c>
      <c r="J358" s="36">
        <v>0</v>
      </c>
      <c r="K358" s="36">
        <v>0</v>
      </c>
      <c r="L358" s="36">
        <v>0</v>
      </c>
      <c r="M358" s="36">
        <v>0</v>
      </c>
      <c r="N358" s="36">
        <v>2</v>
      </c>
      <c r="O358" s="36">
        <v>4</v>
      </c>
      <c r="P358" s="36">
        <v>9</v>
      </c>
      <c r="Q358" s="36">
        <v>9</v>
      </c>
      <c r="R358" s="36">
        <v>16</v>
      </c>
      <c r="S358" s="36">
        <v>35</v>
      </c>
      <c r="T358" s="36">
        <v>43</v>
      </c>
      <c r="U358" s="36">
        <v>87</v>
      </c>
      <c r="V358" s="36">
        <v>131</v>
      </c>
      <c r="W358" s="36">
        <v>197</v>
      </c>
      <c r="X358" s="36">
        <v>242</v>
      </c>
      <c r="Y358" s="36">
        <v>290</v>
      </c>
    </row>
    <row r="359" spans="1:25" x14ac:dyDescent="0.3">
      <c r="A359" s="8" t="s">
        <v>93</v>
      </c>
      <c r="B359" s="8" t="s">
        <v>92</v>
      </c>
      <c r="C359" s="11" t="s">
        <v>2748</v>
      </c>
      <c r="D359" s="68" t="s">
        <v>2713</v>
      </c>
      <c r="E359" s="12" t="s">
        <v>50</v>
      </c>
      <c r="F359" s="40">
        <v>15</v>
      </c>
      <c r="G359" s="72">
        <v>2</v>
      </c>
      <c r="H359" s="36">
        <v>3</v>
      </c>
      <c r="I359" s="17">
        <v>3</v>
      </c>
      <c r="J359" s="36">
        <v>6</v>
      </c>
      <c r="K359" s="36">
        <v>18</v>
      </c>
      <c r="L359" s="36">
        <v>23</v>
      </c>
      <c r="M359" s="36">
        <v>47</v>
      </c>
      <c r="N359" s="36">
        <v>57</v>
      </c>
      <c r="O359" s="36">
        <v>78</v>
      </c>
      <c r="P359" s="36">
        <v>133</v>
      </c>
      <c r="Q359" s="36">
        <v>156</v>
      </c>
      <c r="R359" s="36">
        <v>223</v>
      </c>
      <c r="S359" s="36">
        <v>279</v>
      </c>
      <c r="T359" s="36">
        <v>413</v>
      </c>
      <c r="U359" s="36">
        <v>570</v>
      </c>
      <c r="V359" s="36">
        <v>769</v>
      </c>
      <c r="W359" s="36">
        <v>950</v>
      </c>
      <c r="X359" s="36">
        <v>986</v>
      </c>
      <c r="Y359" s="36">
        <v>1050</v>
      </c>
    </row>
    <row r="360" spans="1:25" x14ac:dyDescent="0.3">
      <c r="A360" s="8" t="s">
        <v>93</v>
      </c>
      <c r="B360" s="8" t="s">
        <v>92</v>
      </c>
      <c r="C360" s="11" t="s">
        <v>2750</v>
      </c>
      <c r="D360" s="68" t="s">
        <v>2714</v>
      </c>
      <c r="E360" s="12" t="s">
        <v>50</v>
      </c>
      <c r="F360" s="40">
        <v>0</v>
      </c>
      <c r="G360" s="72">
        <v>0</v>
      </c>
      <c r="H360" s="36">
        <v>0</v>
      </c>
      <c r="I360" s="17">
        <v>0</v>
      </c>
      <c r="J360" s="36">
        <v>0</v>
      </c>
      <c r="K360" s="36">
        <v>0</v>
      </c>
      <c r="L360" s="36">
        <v>0</v>
      </c>
      <c r="M360" s="36">
        <v>0</v>
      </c>
      <c r="N360" s="36">
        <v>1</v>
      </c>
      <c r="O360" s="36">
        <v>2</v>
      </c>
      <c r="P360" s="36">
        <v>5</v>
      </c>
      <c r="Q360" s="36">
        <v>8</v>
      </c>
      <c r="R360" s="36">
        <v>9</v>
      </c>
      <c r="S360" s="36">
        <v>15</v>
      </c>
      <c r="T360" s="36">
        <v>12</v>
      </c>
      <c r="U360" s="36">
        <v>48</v>
      </c>
      <c r="V360" s="36">
        <v>65</v>
      </c>
      <c r="W360" s="36">
        <v>109</v>
      </c>
      <c r="X360" s="36">
        <v>152</v>
      </c>
      <c r="Y360" s="36">
        <v>206</v>
      </c>
    </row>
    <row r="361" spans="1:25" x14ac:dyDescent="0.3">
      <c r="A361" s="8" t="s">
        <v>93</v>
      </c>
      <c r="B361" s="8" t="s">
        <v>92</v>
      </c>
      <c r="C361" s="11" t="s">
        <v>2750</v>
      </c>
      <c r="D361" s="68" t="s">
        <v>2751</v>
      </c>
      <c r="E361" s="12" t="s">
        <v>50</v>
      </c>
      <c r="F361" s="40">
        <v>0</v>
      </c>
      <c r="G361" s="72">
        <v>0</v>
      </c>
      <c r="H361" s="36">
        <v>0</v>
      </c>
      <c r="I361" s="17">
        <v>0</v>
      </c>
      <c r="J361" s="36">
        <v>0</v>
      </c>
      <c r="K361" s="36">
        <v>0</v>
      </c>
      <c r="L361" s="36">
        <v>0</v>
      </c>
      <c r="M361" s="36">
        <v>0</v>
      </c>
      <c r="N361" s="36">
        <v>1</v>
      </c>
      <c r="O361" s="36">
        <v>1</v>
      </c>
      <c r="P361" s="36">
        <v>4</v>
      </c>
      <c r="Q361" s="36">
        <v>6</v>
      </c>
      <c r="R361" s="36">
        <v>8</v>
      </c>
      <c r="S361" s="36">
        <v>11</v>
      </c>
      <c r="T361" s="36">
        <v>9</v>
      </c>
      <c r="U361" s="36">
        <v>41</v>
      </c>
      <c r="V361" s="36">
        <v>61</v>
      </c>
      <c r="W361" s="36">
        <v>91</v>
      </c>
      <c r="X361" s="36">
        <v>143</v>
      </c>
      <c r="Y361" s="36">
        <v>195</v>
      </c>
    </row>
    <row r="362" spans="1:25" x14ac:dyDescent="0.3">
      <c r="A362" s="8" t="s">
        <v>93</v>
      </c>
      <c r="B362" s="8" t="s">
        <v>92</v>
      </c>
      <c r="C362" s="11" t="s">
        <v>2750</v>
      </c>
      <c r="D362" s="68" t="s">
        <v>2713</v>
      </c>
      <c r="E362" s="12" t="s">
        <v>50</v>
      </c>
      <c r="F362" s="40">
        <v>6</v>
      </c>
      <c r="G362" s="72">
        <v>1</v>
      </c>
      <c r="H362" s="36">
        <v>1</v>
      </c>
      <c r="I362" s="17">
        <v>1</v>
      </c>
      <c r="J362" s="36">
        <v>2</v>
      </c>
      <c r="K362" s="36">
        <v>4</v>
      </c>
      <c r="L362" s="36">
        <v>7</v>
      </c>
      <c r="M362" s="36">
        <v>13</v>
      </c>
      <c r="N362" s="36">
        <v>19</v>
      </c>
      <c r="O362" s="36">
        <v>28</v>
      </c>
      <c r="P362" s="36">
        <v>52</v>
      </c>
      <c r="Q362" s="36">
        <v>50</v>
      </c>
      <c r="R362" s="36">
        <v>77</v>
      </c>
      <c r="S362" s="36">
        <v>113</v>
      </c>
      <c r="T362" s="36">
        <v>162</v>
      </c>
      <c r="U362" s="36">
        <v>236</v>
      </c>
      <c r="V362" s="36">
        <v>355</v>
      </c>
      <c r="W362" s="36">
        <v>484</v>
      </c>
      <c r="X362" s="36">
        <v>573</v>
      </c>
      <c r="Y362" s="36">
        <v>707</v>
      </c>
    </row>
    <row r="363" spans="1:25" x14ac:dyDescent="0.3">
      <c r="A363" s="10" t="s">
        <v>93</v>
      </c>
      <c r="B363" s="10" t="s">
        <v>92</v>
      </c>
      <c r="C363" s="11" t="s">
        <v>2749</v>
      </c>
      <c r="D363" s="68" t="s">
        <v>2714</v>
      </c>
      <c r="E363" s="12" t="s">
        <v>50</v>
      </c>
      <c r="F363" s="40">
        <v>0</v>
      </c>
      <c r="G363" s="64">
        <v>0</v>
      </c>
      <c r="H363" s="36">
        <v>0</v>
      </c>
      <c r="I363" s="17">
        <v>0</v>
      </c>
      <c r="J363" s="36">
        <v>0</v>
      </c>
      <c r="K363" s="36">
        <v>0</v>
      </c>
      <c r="L363" s="36">
        <v>0</v>
      </c>
      <c r="M363" s="36">
        <v>0</v>
      </c>
      <c r="N363" s="36">
        <v>2</v>
      </c>
      <c r="O363" s="36">
        <v>3</v>
      </c>
      <c r="P363" s="36">
        <v>5</v>
      </c>
      <c r="Q363" s="36">
        <v>5</v>
      </c>
      <c r="R363" s="36">
        <v>11</v>
      </c>
      <c r="S363" s="36">
        <v>27</v>
      </c>
      <c r="T363" s="36">
        <v>37</v>
      </c>
      <c r="U363" s="36">
        <v>52</v>
      </c>
      <c r="V363" s="36">
        <v>82</v>
      </c>
      <c r="W363" s="36">
        <v>112</v>
      </c>
      <c r="X363" s="36">
        <v>104</v>
      </c>
      <c r="Y363" s="36">
        <v>104</v>
      </c>
    </row>
    <row r="364" spans="1:25" x14ac:dyDescent="0.3">
      <c r="A364" s="10" t="s">
        <v>93</v>
      </c>
      <c r="B364" s="8" t="s">
        <v>92</v>
      </c>
      <c r="C364" s="11" t="s">
        <v>2749</v>
      </c>
      <c r="D364" s="68" t="s">
        <v>2751</v>
      </c>
      <c r="E364" s="12" t="s">
        <v>50</v>
      </c>
      <c r="F364" s="40">
        <v>0</v>
      </c>
      <c r="G364" s="64">
        <v>0</v>
      </c>
      <c r="H364" s="36">
        <v>0</v>
      </c>
      <c r="I364" s="17">
        <v>0</v>
      </c>
      <c r="J364" s="36">
        <v>0</v>
      </c>
      <c r="K364" s="36">
        <v>0</v>
      </c>
      <c r="L364" s="36">
        <v>0</v>
      </c>
      <c r="M364" s="36">
        <v>0</v>
      </c>
      <c r="N364" s="36">
        <v>1</v>
      </c>
      <c r="O364" s="36">
        <v>3</v>
      </c>
      <c r="P364" s="36">
        <v>5</v>
      </c>
      <c r="Q364" s="36">
        <v>3</v>
      </c>
      <c r="R364" s="36">
        <v>8</v>
      </c>
      <c r="S364" s="36">
        <v>24</v>
      </c>
      <c r="T364" s="36">
        <v>34</v>
      </c>
      <c r="U364" s="36">
        <v>46</v>
      </c>
      <c r="V364" s="36">
        <v>70</v>
      </c>
      <c r="W364" s="36">
        <v>106</v>
      </c>
      <c r="X364" s="36">
        <v>99</v>
      </c>
      <c r="Y364" s="36">
        <v>95</v>
      </c>
    </row>
    <row r="365" spans="1:25" x14ac:dyDescent="0.3">
      <c r="A365" s="10" t="s">
        <v>93</v>
      </c>
      <c r="B365" s="10" t="s">
        <v>92</v>
      </c>
      <c r="C365" s="11" t="s">
        <v>2749</v>
      </c>
      <c r="D365" s="68" t="s">
        <v>2713</v>
      </c>
      <c r="E365" s="12" t="s">
        <v>50</v>
      </c>
      <c r="F365" s="40">
        <v>9</v>
      </c>
      <c r="G365" s="64">
        <v>1</v>
      </c>
      <c r="H365" s="36">
        <v>2</v>
      </c>
      <c r="I365" s="17">
        <v>2</v>
      </c>
      <c r="J365" s="36">
        <v>4</v>
      </c>
      <c r="K365" s="36">
        <v>14</v>
      </c>
      <c r="L365" s="36">
        <v>16</v>
      </c>
      <c r="M365" s="36">
        <v>34</v>
      </c>
      <c r="N365" s="36">
        <v>38</v>
      </c>
      <c r="O365" s="36">
        <v>50</v>
      </c>
      <c r="P365" s="36">
        <v>81</v>
      </c>
      <c r="Q365" s="36">
        <v>106</v>
      </c>
      <c r="R365" s="36">
        <v>146</v>
      </c>
      <c r="S365" s="36">
        <v>166</v>
      </c>
      <c r="T365" s="36">
        <v>251</v>
      </c>
      <c r="U365" s="36">
        <v>334</v>
      </c>
      <c r="V365" s="36">
        <v>414</v>
      </c>
      <c r="W365" s="36">
        <v>466</v>
      </c>
      <c r="X365" s="36">
        <v>413</v>
      </c>
      <c r="Y365" s="36">
        <v>343</v>
      </c>
    </row>
    <row r="366" spans="1:25" x14ac:dyDescent="0.3">
      <c r="A366" s="8" t="s">
        <v>93</v>
      </c>
      <c r="B366" s="8" t="s">
        <v>103</v>
      </c>
      <c r="C366" s="11" t="s">
        <v>2748</v>
      </c>
      <c r="D366" s="68" t="s">
        <v>2714</v>
      </c>
      <c r="E366" s="12" t="s">
        <v>50</v>
      </c>
      <c r="F366" s="40">
        <v>0</v>
      </c>
      <c r="G366" s="72">
        <v>0</v>
      </c>
      <c r="H366" s="36">
        <v>0</v>
      </c>
      <c r="I366" s="17">
        <v>0</v>
      </c>
      <c r="J366" s="36">
        <v>0</v>
      </c>
      <c r="K366" s="36">
        <v>0</v>
      </c>
      <c r="L366" s="36">
        <v>1</v>
      </c>
      <c r="M366" s="36">
        <v>0</v>
      </c>
      <c r="N366" s="36">
        <v>0</v>
      </c>
      <c r="O366" s="36">
        <v>0</v>
      </c>
      <c r="P366" s="36">
        <v>1</v>
      </c>
      <c r="Q366" s="36">
        <v>1</v>
      </c>
      <c r="R366" s="36">
        <v>2</v>
      </c>
      <c r="S366" s="36">
        <v>3</v>
      </c>
      <c r="T366" s="36">
        <v>1</v>
      </c>
      <c r="U366" s="36">
        <v>0</v>
      </c>
      <c r="V366" s="36">
        <v>4</v>
      </c>
      <c r="W366" s="36">
        <v>7</v>
      </c>
      <c r="X366" s="36">
        <v>4</v>
      </c>
      <c r="Y366" s="36">
        <v>4</v>
      </c>
    </row>
    <row r="367" spans="1:25" x14ac:dyDescent="0.3">
      <c r="A367" s="8" t="s">
        <v>93</v>
      </c>
      <c r="B367" s="8" t="s">
        <v>103</v>
      </c>
      <c r="C367" s="11" t="s">
        <v>2748</v>
      </c>
      <c r="D367" s="68" t="s">
        <v>2751</v>
      </c>
      <c r="E367" s="12" t="s">
        <v>50</v>
      </c>
      <c r="F367" s="40">
        <v>0</v>
      </c>
      <c r="G367" s="72">
        <v>0</v>
      </c>
      <c r="H367" s="36">
        <v>0</v>
      </c>
      <c r="I367" s="17">
        <v>0</v>
      </c>
      <c r="J367" s="36">
        <v>0</v>
      </c>
      <c r="K367" s="36">
        <v>0</v>
      </c>
      <c r="L367" s="36">
        <v>1</v>
      </c>
      <c r="M367" s="36">
        <v>0</v>
      </c>
      <c r="N367" s="36">
        <v>0</v>
      </c>
      <c r="O367" s="36">
        <v>0</v>
      </c>
      <c r="P367" s="36">
        <v>1</v>
      </c>
      <c r="Q367" s="36">
        <v>1</v>
      </c>
      <c r="R367" s="36">
        <v>2</v>
      </c>
      <c r="S367" s="36">
        <v>3</v>
      </c>
      <c r="T367" s="36">
        <v>1</v>
      </c>
      <c r="U367" s="36">
        <v>0</v>
      </c>
      <c r="V367" s="36">
        <v>2</v>
      </c>
      <c r="W367" s="36">
        <v>3</v>
      </c>
      <c r="X367" s="36">
        <v>0</v>
      </c>
      <c r="Y367" s="36">
        <v>4</v>
      </c>
    </row>
    <row r="368" spans="1:25" x14ac:dyDescent="0.3">
      <c r="A368" s="8" t="s">
        <v>93</v>
      </c>
      <c r="B368" s="8" t="s">
        <v>103</v>
      </c>
      <c r="C368" s="11" t="s">
        <v>2748</v>
      </c>
      <c r="D368" s="68" t="s">
        <v>2713</v>
      </c>
      <c r="E368" s="12" t="s">
        <v>50</v>
      </c>
      <c r="F368" s="40">
        <v>15</v>
      </c>
      <c r="G368" s="72">
        <v>1</v>
      </c>
      <c r="H368" s="36">
        <v>3</v>
      </c>
      <c r="I368" s="17">
        <v>2</v>
      </c>
      <c r="J368" s="36">
        <v>6</v>
      </c>
      <c r="K368" s="36">
        <v>16</v>
      </c>
      <c r="L368" s="36">
        <v>26</v>
      </c>
      <c r="M368" s="36">
        <v>29</v>
      </c>
      <c r="N368" s="36">
        <v>59</v>
      </c>
      <c r="O368" s="36">
        <v>56</v>
      </c>
      <c r="P368" s="36">
        <v>76</v>
      </c>
      <c r="Q368" s="36">
        <v>151</v>
      </c>
      <c r="R368" s="36">
        <v>197</v>
      </c>
      <c r="S368" s="36">
        <v>288</v>
      </c>
      <c r="T368" s="36">
        <v>393</v>
      </c>
      <c r="U368" s="36">
        <v>558</v>
      </c>
      <c r="V368" s="36">
        <v>620</v>
      </c>
      <c r="W368" s="36">
        <v>767</v>
      </c>
      <c r="X368" s="36">
        <v>712</v>
      </c>
      <c r="Y368" s="36">
        <v>745</v>
      </c>
    </row>
    <row r="369" spans="1:25" x14ac:dyDescent="0.3">
      <c r="A369" s="8" t="s">
        <v>93</v>
      </c>
      <c r="B369" s="8" t="s">
        <v>103</v>
      </c>
      <c r="C369" s="11" t="s">
        <v>2750</v>
      </c>
      <c r="D369" s="68" t="s">
        <v>2714</v>
      </c>
      <c r="E369" s="12" t="s">
        <v>50</v>
      </c>
      <c r="F369" s="40">
        <v>0</v>
      </c>
      <c r="G369" s="72">
        <v>0</v>
      </c>
      <c r="H369" s="36">
        <v>0</v>
      </c>
      <c r="I369" s="17">
        <v>0</v>
      </c>
      <c r="J369" s="36">
        <v>0</v>
      </c>
      <c r="K369" s="36">
        <v>0</v>
      </c>
      <c r="L369" s="36">
        <v>1</v>
      </c>
      <c r="M369" s="36">
        <v>0</v>
      </c>
      <c r="N369" s="36">
        <v>0</v>
      </c>
      <c r="O369" s="36">
        <v>0</v>
      </c>
      <c r="P369" s="36">
        <v>1</v>
      </c>
      <c r="Q369" s="36">
        <v>1</v>
      </c>
      <c r="R369" s="36">
        <v>2</v>
      </c>
      <c r="S369" s="36">
        <v>1</v>
      </c>
      <c r="T369" s="36">
        <v>0</v>
      </c>
      <c r="U369" s="36">
        <v>0</v>
      </c>
      <c r="V369" s="36">
        <v>1</v>
      </c>
      <c r="W369" s="36">
        <v>4</v>
      </c>
      <c r="X369" s="36">
        <v>3</v>
      </c>
      <c r="Y369" s="36">
        <v>3</v>
      </c>
    </row>
    <row r="370" spans="1:25" x14ac:dyDescent="0.3">
      <c r="A370" s="8" t="s">
        <v>93</v>
      </c>
      <c r="B370" s="8" t="s">
        <v>103</v>
      </c>
      <c r="C370" s="11" t="s">
        <v>2750</v>
      </c>
      <c r="D370" s="68" t="s">
        <v>2751</v>
      </c>
      <c r="E370" s="12" t="s">
        <v>50</v>
      </c>
      <c r="F370" s="40">
        <v>0</v>
      </c>
      <c r="G370" s="72">
        <v>0</v>
      </c>
      <c r="H370" s="36">
        <v>0</v>
      </c>
      <c r="I370" s="17">
        <v>0</v>
      </c>
      <c r="J370" s="36">
        <v>0</v>
      </c>
      <c r="K370" s="36">
        <v>0</v>
      </c>
      <c r="L370" s="36">
        <v>1</v>
      </c>
      <c r="M370" s="36">
        <v>0</v>
      </c>
      <c r="N370" s="36">
        <v>0</v>
      </c>
      <c r="O370" s="36">
        <v>0</v>
      </c>
      <c r="P370" s="36">
        <v>1</v>
      </c>
      <c r="Q370" s="36">
        <v>1</v>
      </c>
      <c r="R370" s="36">
        <v>2</v>
      </c>
      <c r="S370" s="36">
        <v>1</v>
      </c>
      <c r="T370" s="36">
        <v>0</v>
      </c>
      <c r="U370" s="36">
        <v>0</v>
      </c>
      <c r="V370" s="36">
        <v>1</v>
      </c>
      <c r="W370" s="36">
        <v>2</v>
      </c>
      <c r="X370" s="36">
        <v>0</v>
      </c>
      <c r="Y370" s="36">
        <v>3</v>
      </c>
    </row>
    <row r="371" spans="1:25" x14ac:dyDescent="0.3">
      <c r="A371" s="8" t="s">
        <v>93</v>
      </c>
      <c r="B371" s="8" t="s">
        <v>103</v>
      </c>
      <c r="C371" s="11" t="s">
        <v>2750</v>
      </c>
      <c r="D371" s="68" t="s">
        <v>2713</v>
      </c>
      <c r="E371" s="12" t="s">
        <v>50</v>
      </c>
      <c r="F371" s="40">
        <v>6</v>
      </c>
      <c r="G371" s="72">
        <v>0</v>
      </c>
      <c r="H371" s="36">
        <v>0</v>
      </c>
      <c r="I371" s="17">
        <v>1</v>
      </c>
      <c r="J371" s="36">
        <v>2</v>
      </c>
      <c r="K371" s="36">
        <v>5</v>
      </c>
      <c r="L371" s="36">
        <v>10</v>
      </c>
      <c r="M371" s="36">
        <v>8</v>
      </c>
      <c r="N371" s="36">
        <v>23</v>
      </c>
      <c r="O371" s="36">
        <v>23</v>
      </c>
      <c r="P371" s="36">
        <v>29</v>
      </c>
      <c r="Q371" s="36">
        <v>47</v>
      </c>
      <c r="R371" s="36">
        <v>85</v>
      </c>
      <c r="S371" s="36">
        <v>111</v>
      </c>
      <c r="T371" s="36">
        <v>177</v>
      </c>
      <c r="U371" s="36">
        <v>222</v>
      </c>
      <c r="V371" s="36">
        <v>298</v>
      </c>
      <c r="W371" s="36">
        <v>378</v>
      </c>
      <c r="X371" s="36">
        <v>392</v>
      </c>
      <c r="Y371" s="36">
        <v>502</v>
      </c>
    </row>
    <row r="372" spans="1:25" x14ac:dyDescent="0.3">
      <c r="A372" s="10" t="s">
        <v>93</v>
      </c>
      <c r="B372" s="10" t="s">
        <v>103</v>
      </c>
      <c r="C372" s="11" t="s">
        <v>2749</v>
      </c>
      <c r="D372" s="68" t="s">
        <v>2714</v>
      </c>
      <c r="E372" s="12" t="s">
        <v>50</v>
      </c>
      <c r="F372" s="40">
        <v>0</v>
      </c>
      <c r="G372" s="64">
        <v>0</v>
      </c>
      <c r="H372" s="14">
        <v>0</v>
      </c>
      <c r="I372" s="17">
        <v>0</v>
      </c>
      <c r="J372" s="14">
        <v>0</v>
      </c>
      <c r="K372" s="36">
        <v>0</v>
      </c>
      <c r="L372" s="36">
        <v>0</v>
      </c>
      <c r="M372" s="36">
        <v>0</v>
      </c>
      <c r="N372" s="36">
        <v>0</v>
      </c>
      <c r="O372" s="36">
        <v>0</v>
      </c>
      <c r="P372" s="36">
        <v>0</v>
      </c>
      <c r="Q372" s="36">
        <v>0</v>
      </c>
      <c r="R372" s="36">
        <v>0</v>
      </c>
      <c r="S372" s="36">
        <v>2</v>
      </c>
      <c r="T372" s="36">
        <v>1</v>
      </c>
      <c r="U372" s="36">
        <v>0</v>
      </c>
      <c r="V372" s="36">
        <v>3</v>
      </c>
      <c r="W372" s="36">
        <v>3</v>
      </c>
      <c r="X372" s="36">
        <v>1</v>
      </c>
      <c r="Y372" s="36">
        <v>1</v>
      </c>
    </row>
    <row r="373" spans="1:25" x14ac:dyDescent="0.3">
      <c r="A373" s="10" t="s">
        <v>93</v>
      </c>
      <c r="B373" s="10" t="s">
        <v>103</v>
      </c>
      <c r="C373" s="11" t="s">
        <v>2749</v>
      </c>
      <c r="D373" s="68" t="s">
        <v>2751</v>
      </c>
      <c r="E373" s="12" t="s">
        <v>50</v>
      </c>
      <c r="F373" s="39">
        <v>0</v>
      </c>
      <c r="G373" s="123">
        <v>0</v>
      </c>
      <c r="H373" s="14">
        <v>0</v>
      </c>
      <c r="I373" s="17">
        <v>0</v>
      </c>
      <c r="J373" s="14">
        <v>0</v>
      </c>
      <c r="K373" s="36">
        <v>0</v>
      </c>
      <c r="L373" s="36">
        <v>0</v>
      </c>
      <c r="M373" s="36">
        <v>0</v>
      </c>
      <c r="N373" s="36">
        <v>0</v>
      </c>
      <c r="O373" s="36">
        <v>0</v>
      </c>
      <c r="P373" s="36">
        <v>0</v>
      </c>
      <c r="Q373" s="36">
        <v>0</v>
      </c>
      <c r="R373" s="36">
        <v>0</v>
      </c>
      <c r="S373" s="36">
        <v>2</v>
      </c>
      <c r="T373" s="36">
        <v>1</v>
      </c>
      <c r="U373" s="36">
        <v>0</v>
      </c>
      <c r="V373" s="36">
        <v>1</v>
      </c>
      <c r="W373" s="36">
        <v>1</v>
      </c>
      <c r="X373" s="36">
        <v>0</v>
      </c>
      <c r="Y373" s="36">
        <v>1</v>
      </c>
    </row>
    <row r="374" spans="1:25" x14ac:dyDescent="0.3">
      <c r="A374" s="10" t="s">
        <v>93</v>
      </c>
      <c r="B374" s="10" t="s">
        <v>103</v>
      </c>
      <c r="C374" s="11" t="s">
        <v>2749</v>
      </c>
      <c r="D374" s="68" t="s">
        <v>2713</v>
      </c>
      <c r="E374" s="12" t="s">
        <v>50</v>
      </c>
      <c r="F374" s="39">
        <v>9</v>
      </c>
      <c r="G374" s="123">
        <v>1</v>
      </c>
      <c r="H374" s="14">
        <v>3</v>
      </c>
      <c r="I374" s="17">
        <v>1</v>
      </c>
      <c r="J374" s="14">
        <v>4</v>
      </c>
      <c r="K374" s="36">
        <v>11</v>
      </c>
      <c r="L374" s="36">
        <v>16</v>
      </c>
      <c r="M374" s="36">
        <v>21</v>
      </c>
      <c r="N374" s="36">
        <v>36</v>
      </c>
      <c r="O374" s="36">
        <v>33</v>
      </c>
      <c r="P374" s="36">
        <v>47</v>
      </c>
      <c r="Q374" s="36">
        <v>104</v>
      </c>
      <c r="R374" s="36">
        <v>112</v>
      </c>
      <c r="S374" s="36">
        <v>177</v>
      </c>
      <c r="T374" s="36">
        <v>216</v>
      </c>
      <c r="U374" s="36">
        <v>336</v>
      </c>
      <c r="V374" s="36">
        <v>322</v>
      </c>
      <c r="W374" s="36">
        <v>389</v>
      </c>
      <c r="X374" s="36">
        <v>320</v>
      </c>
      <c r="Y374" s="36">
        <v>243</v>
      </c>
    </row>
    <row r="375" spans="1:25" x14ac:dyDescent="0.3">
      <c r="A375" s="99" t="s">
        <v>93</v>
      </c>
      <c r="B375" s="99" t="s">
        <v>104</v>
      </c>
      <c r="C375" s="100" t="s">
        <v>2748</v>
      </c>
      <c r="D375" s="139" t="s">
        <v>2714</v>
      </c>
      <c r="E375" s="154" t="s">
        <v>50</v>
      </c>
      <c r="F375" s="101">
        <v>0</v>
      </c>
      <c r="G375" s="106">
        <v>0</v>
      </c>
      <c r="H375" s="102">
        <v>0</v>
      </c>
      <c r="I375" s="103">
        <v>0</v>
      </c>
      <c r="J375" s="102">
        <v>0</v>
      </c>
      <c r="K375" s="102">
        <v>0</v>
      </c>
      <c r="L375" s="102">
        <v>0</v>
      </c>
      <c r="M375" s="102">
        <v>0</v>
      </c>
      <c r="N375" s="102">
        <v>1</v>
      </c>
      <c r="O375" s="102">
        <v>2</v>
      </c>
      <c r="P375" s="102">
        <v>0</v>
      </c>
      <c r="Q375" s="102">
        <v>5</v>
      </c>
      <c r="R375" s="102">
        <v>6</v>
      </c>
      <c r="S375" s="102">
        <v>9</v>
      </c>
      <c r="T375" s="102">
        <v>10</v>
      </c>
      <c r="U375" s="102">
        <v>29</v>
      </c>
      <c r="V375" s="102">
        <v>22</v>
      </c>
      <c r="W375" s="102">
        <v>42</v>
      </c>
      <c r="X375" s="102">
        <v>48</v>
      </c>
      <c r="Y375" s="102">
        <v>40</v>
      </c>
    </row>
    <row r="376" spans="1:25" x14ac:dyDescent="0.3">
      <c r="A376" s="99" t="s">
        <v>93</v>
      </c>
      <c r="B376" s="99" t="s">
        <v>104</v>
      </c>
      <c r="C376" s="100" t="s">
        <v>2748</v>
      </c>
      <c r="D376" s="139" t="s">
        <v>2751</v>
      </c>
      <c r="E376" s="154" t="s">
        <v>50</v>
      </c>
      <c r="F376" s="101">
        <v>0</v>
      </c>
      <c r="G376" s="106">
        <v>0</v>
      </c>
      <c r="H376" s="102">
        <v>0</v>
      </c>
      <c r="I376" s="103">
        <v>0</v>
      </c>
      <c r="J376" s="102">
        <v>0</v>
      </c>
      <c r="K376" s="102">
        <v>0</v>
      </c>
      <c r="L376" s="102">
        <v>0</v>
      </c>
      <c r="M376" s="102">
        <v>0</v>
      </c>
      <c r="N376" s="102">
        <v>0</v>
      </c>
      <c r="O376" s="102">
        <v>1</v>
      </c>
      <c r="P376" s="102">
        <v>0</v>
      </c>
      <c r="Q376" s="102">
        <v>2</v>
      </c>
      <c r="R376" s="102">
        <v>2</v>
      </c>
      <c r="S376" s="102">
        <v>6</v>
      </c>
      <c r="T376" s="102">
        <v>8</v>
      </c>
      <c r="U376" s="102">
        <v>12</v>
      </c>
      <c r="V376" s="102">
        <v>12</v>
      </c>
      <c r="W376" s="102">
        <v>16</v>
      </c>
      <c r="X376" s="102">
        <v>29</v>
      </c>
      <c r="Y376" s="102">
        <v>27</v>
      </c>
    </row>
    <row r="377" spans="1:25" x14ac:dyDescent="0.3">
      <c r="A377" s="99" t="s">
        <v>93</v>
      </c>
      <c r="B377" s="99" t="s">
        <v>104</v>
      </c>
      <c r="C377" s="100" t="s">
        <v>2748</v>
      </c>
      <c r="D377" s="139" t="s">
        <v>2713</v>
      </c>
      <c r="E377" s="154" t="s">
        <v>50</v>
      </c>
      <c r="F377" s="101">
        <v>13</v>
      </c>
      <c r="G377" s="106">
        <v>4</v>
      </c>
      <c r="H377" s="102">
        <v>0</v>
      </c>
      <c r="I377" s="103">
        <v>1</v>
      </c>
      <c r="J377" s="102">
        <v>4</v>
      </c>
      <c r="K377" s="102">
        <v>11</v>
      </c>
      <c r="L377" s="102">
        <v>12</v>
      </c>
      <c r="M377" s="102">
        <v>24</v>
      </c>
      <c r="N377" s="102">
        <v>43</v>
      </c>
      <c r="O377" s="102">
        <v>62</v>
      </c>
      <c r="P377" s="102">
        <v>80</v>
      </c>
      <c r="Q377" s="102">
        <v>142</v>
      </c>
      <c r="R377" s="102">
        <v>209</v>
      </c>
      <c r="S377" s="102">
        <v>267</v>
      </c>
      <c r="T377" s="102">
        <v>368</v>
      </c>
      <c r="U377" s="102">
        <v>541</v>
      </c>
      <c r="V377" s="102">
        <v>649</v>
      </c>
      <c r="W377" s="102">
        <v>746</v>
      </c>
      <c r="X377" s="102">
        <v>817</v>
      </c>
      <c r="Y377" s="102">
        <v>814</v>
      </c>
    </row>
    <row r="378" spans="1:25" x14ac:dyDescent="0.3">
      <c r="A378" s="99" t="s">
        <v>93</v>
      </c>
      <c r="B378" s="99" t="s">
        <v>104</v>
      </c>
      <c r="C378" s="100" t="s">
        <v>2750</v>
      </c>
      <c r="D378" s="139" t="s">
        <v>2714</v>
      </c>
      <c r="E378" s="154" t="s">
        <v>50</v>
      </c>
      <c r="F378" s="101">
        <v>0</v>
      </c>
      <c r="G378" s="106">
        <v>0</v>
      </c>
      <c r="H378" s="102">
        <v>0</v>
      </c>
      <c r="I378" s="103">
        <v>0</v>
      </c>
      <c r="J378" s="102">
        <v>0</v>
      </c>
      <c r="K378" s="102">
        <v>0</v>
      </c>
      <c r="L378" s="102">
        <v>0</v>
      </c>
      <c r="M378" s="102">
        <v>0</v>
      </c>
      <c r="N378" s="102">
        <v>0</v>
      </c>
      <c r="O378" s="102">
        <v>2</v>
      </c>
      <c r="P378" s="102">
        <v>0</v>
      </c>
      <c r="Q378" s="102">
        <v>1</v>
      </c>
      <c r="R378" s="102">
        <v>2</v>
      </c>
      <c r="S378" s="102">
        <v>4</v>
      </c>
      <c r="T378" s="102">
        <v>6</v>
      </c>
      <c r="U378" s="102">
        <v>10</v>
      </c>
      <c r="V378" s="102">
        <v>3</v>
      </c>
      <c r="W378" s="102">
        <v>22</v>
      </c>
      <c r="X378" s="102">
        <v>21</v>
      </c>
      <c r="Y378" s="102">
        <v>25</v>
      </c>
    </row>
    <row r="379" spans="1:25" x14ac:dyDescent="0.3">
      <c r="A379" s="99" t="s">
        <v>93</v>
      </c>
      <c r="B379" s="99" t="s">
        <v>104</v>
      </c>
      <c r="C379" s="100" t="s">
        <v>2750</v>
      </c>
      <c r="D379" s="139" t="s">
        <v>2751</v>
      </c>
      <c r="E379" s="154" t="s">
        <v>50</v>
      </c>
      <c r="F379" s="101">
        <v>0</v>
      </c>
      <c r="G379" s="106">
        <v>0</v>
      </c>
      <c r="H379" s="102">
        <v>0</v>
      </c>
      <c r="I379" s="103">
        <v>0</v>
      </c>
      <c r="J379" s="102">
        <v>0</v>
      </c>
      <c r="K379" s="102">
        <v>0</v>
      </c>
      <c r="L379" s="102">
        <v>0</v>
      </c>
      <c r="M379" s="102">
        <v>0</v>
      </c>
      <c r="N379" s="102">
        <v>0</v>
      </c>
      <c r="O379" s="102">
        <v>1</v>
      </c>
      <c r="P379" s="102">
        <v>0</v>
      </c>
      <c r="Q379" s="102">
        <v>1</v>
      </c>
      <c r="R379" s="102">
        <v>0</v>
      </c>
      <c r="S379" s="102">
        <v>2</v>
      </c>
      <c r="T379" s="102">
        <v>4</v>
      </c>
      <c r="U379" s="102">
        <v>3</v>
      </c>
      <c r="V379" s="102">
        <v>1</v>
      </c>
      <c r="W379" s="102">
        <v>8</v>
      </c>
      <c r="X379" s="102">
        <v>15</v>
      </c>
      <c r="Y379" s="102">
        <v>16</v>
      </c>
    </row>
    <row r="380" spans="1:25" x14ac:dyDescent="0.3">
      <c r="A380" s="99" t="s">
        <v>93</v>
      </c>
      <c r="B380" s="99" t="s">
        <v>104</v>
      </c>
      <c r="C380" s="100" t="s">
        <v>2750</v>
      </c>
      <c r="D380" s="139" t="s">
        <v>2713</v>
      </c>
      <c r="E380" s="154" t="s">
        <v>50</v>
      </c>
      <c r="F380" s="101">
        <v>8</v>
      </c>
      <c r="G380" s="106">
        <v>2</v>
      </c>
      <c r="H380" s="102">
        <v>0</v>
      </c>
      <c r="I380" s="103">
        <v>1</v>
      </c>
      <c r="J380" s="102">
        <v>1</v>
      </c>
      <c r="K380" s="102">
        <v>4</v>
      </c>
      <c r="L380" s="102">
        <v>7</v>
      </c>
      <c r="M380" s="102">
        <v>6</v>
      </c>
      <c r="N380" s="102">
        <v>16</v>
      </c>
      <c r="O380" s="102">
        <v>29</v>
      </c>
      <c r="P380" s="102">
        <v>35</v>
      </c>
      <c r="Q380" s="102">
        <v>60</v>
      </c>
      <c r="R380" s="102">
        <v>69</v>
      </c>
      <c r="S380" s="102">
        <v>109</v>
      </c>
      <c r="T380" s="102">
        <v>168</v>
      </c>
      <c r="U380" s="102">
        <v>240</v>
      </c>
      <c r="V380" s="102">
        <v>309</v>
      </c>
      <c r="W380" s="102">
        <v>366</v>
      </c>
      <c r="X380" s="102">
        <v>468</v>
      </c>
      <c r="Y380" s="102">
        <v>542</v>
      </c>
    </row>
    <row r="381" spans="1:25" x14ac:dyDescent="0.3">
      <c r="A381" s="99" t="s">
        <v>93</v>
      </c>
      <c r="B381" s="99" t="s">
        <v>104</v>
      </c>
      <c r="C381" s="100" t="s">
        <v>2749</v>
      </c>
      <c r="D381" s="139" t="s">
        <v>2714</v>
      </c>
      <c r="E381" s="154" t="s">
        <v>50</v>
      </c>
      <c r="F381" s="101">
        <v>0</v>
      </c>
      <c r="G381" s="106">
        <v>0</v>
      </c>
      <c r="H381" s="102">
        <v>0</v>
      </c>
      <c r="I381" s="103">
        <v>0</v>
      </c>
      <c r="J381" s="102">
        <v>0</v>
      </c>
      <c r="K381" s="102">
        <v>0</v>
      </c>
      <c r="L381" s="102">
        <v>0</v>
      </c>
      <c r="M381" s="102">
        <v>0</v>
      </c>
      <c r="N381" s="102">
        <v>1</v>
      </c>
      <c r="O381" s="102">
        <v>0</v>
      </c>
      <c r="P381" s="102">
        <v>0</v>
      </c>
      <c r="Q381" s="102">
        <v>4</v>
      </c>
      <c r="R381" s="102">
        <v>4</v>
      </c>
      <c r="S381" s="102">
        <v>5</v>
      </c>
      <c r="T381" s="102">
        <v>4</v>
      </c>
      <c r="U381" s="102">
        <v>19</v>
      </c>
      <c r="V381" s="102">
        <v>19</v>
      </c>
      <c r="W381" s="102">
        <v>20</v>
      </c>
      <c r="X381" s="102">
        <v>27</v>
      </c>
      <c r="Y381" s="102">
        <v>15</v>
      </c>
    </row>
    <row r="382" spans="1:25" x14ac:dyDescent="0.3">
      <c r="A382" s="99" t="s">
        <v>93</v>
      </c>
      <c r="B382" s="99" t="s">
        <v>104</v>
      </c>
      <c r="C382" s="100" t="s">
        <v>2749</v>
      </c>
      <c r="D382" s="139" t="s">
        <v>2751</v>
      </c>
      <c r="E382" s="154" t="s">
        <v>50</v>
      </c>
      <c r="F382" s="101">
        <v>0</v>
      </c>
      <c r="G382" s="106">
        <v>0</v>
      </c>
      <c r="H382" s="102">
        <v>0</v>
      </c>
      <c r="I382" s="103">
        <v>0</v>
      </c>
      <c r="J382" s="102">
        <v>0</v>
      </c>
      <c r="K382" s="102">
        <v>0</v>
      </c>
      <c r="L382" s="102">
        <v>0</v>
      </c>
      <c r="M382" s="102">
        <v>0</v>
      </c>
      <c r="N382" s="102">
        <v>0</v>
      </c>
      <c r="O382" s="102">
        <v>0</v>
      </c>
      <c r="P382" s="102">
        <v>0</v>
      </c>
      <c r="Q382" s="102">
        <v>1</v>
      </c>
      <c r="R382" s="102">
        <v>2</v>
      </c>
      <c r="S382" s="102">
        <v>4</v>
      </c>
      <c r="T382" s="102">
        <v>4</v>
      </c>
      <c r="U382" s="102">
        <v>9</v>
      </c>
      <c r="V382" s="102">
        <v>11</v>
      </c>
      <c r="W382" s="102">
        <v>8</v>
      </c>
      <c r="X382" s="102">
        <v>14</v>
      </c>
      <c r="Y382" s="102">
        <v>11</v>
      </c>
    </row>
    <row r="383" spans="1:25" x14ac:dyDescent="0.3">
      <c r="A383" s="99" t="s">
        <v>93</v>
      </c>
      <c r="B383" s="99" t="s">
        <v>104</v>
      </c>
      <c r="C383" s="100" t="s">
        <v>2749</v>
      </c>
      <c r="D383" s="139" t="s">
        <v>2713</v>
      </c>
      <c r="E383" s="154" t="s">
        <v>50</v>
      </c>
      <c r="F383" s="101">
        <v>5</v>
      </c>
      <c r="G383" s="106">
        <v>2</v>
      </c>
      <c r="H383" s="102">
        <v>0</v>
      </c>
      <c r="I383" s="103">
        <v>0</v>
      </c>
      <c r="J383" s="102">
        <v>3</v>
      </c>
      <c r="K383" s="102">
        <v>7</v>
      </c>
      <c r="L383" s="102">
        <v>5</v>
      </c>
      <c r="M383" s="102">
        <v>18</v>
      </c>
      <c r="N383" s="102">
        <v>27</v>
      </c>
      <c r="O383" s="102">
        <v>33</v>
      </c>
      <c r="P383" s="102">
        <v>45</v>
      </c>
      <c r="Q383" s="102">
        <v>82</v>
      </c>
      <c r="R383" s="102">
        <v>140</v>
      </c>
      <c r="S383" s="102">
        <v>158</v>
      </c>
      <c r="T383" s="102">
        <v>200</v>
      </c>
      <c r="U383" s="102">
        <v>301</v>
      </c>
      <c r="V383" s="102">
        <v>340</v>
      </c>
      <c r="W383" s="102">
        <v>380</v>
      </c>
      <c r="X383" s="102">
        <v>349</v>
      </c>
      <c r="Y383" s="102">
        <v>272</v>
      </c>
    </row>
    <row r="384" spans="1:25" x14ac:dyDescent="0.3">
      <c r="A384" s="8" t="s">
        <v>99</v>
      </c>
      <c r="B384" s="8" t="s">
        <v>92</v>
      </c>
      <c r="C384" s="11" t="s">
        <v>2748</v>
      </c>
      <c r="D384" s="68" t="s">
        <v>2714</v>
      </c>
      <c r="E384" s="12" t="s">
        <v>2738</v>
      </c>
      <c r="F384" s="54">
        <v>0</v>
      </c>
      <c r="G384" s="71">
        <v>0</v>
      </c>
      <c r="H384" s="50">
        <v>0</v>
      </c>
      <c r="I384" s="48">
        <v>0</v>
      </c>
      <c r="J384" s="50">
        <v>4.3322927952317496</v>
      </c>
      <c r="K384" s="50">
        <v>0</v>
      </c>
      <c r="L384" s="50">
        <v>0</v>
      </c>
      <c r="M384" s="50">
        <v>0</v>
      </c>
      <c r="N384" s="50">
        <v>6.8475636815601302</v>
      </c>
      <c r="O384" s="50">
        <v>14.9370301914372</v>
      </c>
      <c r="P384" s="50">
        <v>38.881795248224897</v>
      </c>
      <c r="Q384" s="50">
        <v>80.990280429662207</v>
      </c>
      <c r="R384" s="50">
        <v>70.166523641182096</v>
      </c>
      <c r="S384" s="50">
        <v>216.124256304488</v>
      </c>
      <c r="T384" s="50">
        <v>282.54896985750202</v>
      </c>
      <c r="U384" s="50">
        <v>458.69818189704301</v>
      </c>
      <c r="V384" s="50">
        <v>917.657955271216</v>
      </c>
      <c r="W384" s="50">
        <v>1691.75353570524</v>
      </c>
      <c r="X384" s="50">
        <v>2990.6198115502202</v>
      </c>
      <c r="Y384" s="50">
        <v>5765.1945456351596</v>
      </c>
    </row>
    <row r="385" spans="1:25" x14ac:dyDescent="0.3">
      <c r="A385" s="8" t="s">
        <v>99</v>
      </c>
      <c r="B385" s="8" t="s">
        <v>92</v>
      </c>
      <c r="C385" s="11" t="s">
        <v>2748</v>
      </c>
      <c r="D385" s="68" t="s">
        <v>2751</v>
      </c>
      <c r="E385" s="12" t="s">
        <v>2738</v>
      </c>
      <c r="F385" s="54">
        <v>0</v>
      </c>
      <c r="G385" s="71">
        <v>0</v>
      </c>
      <c r="H385" s="50">
        <v>0</v>
      </c>
      <c r="I385" s="48">
        <v>0</v>
      </c>
      <c r="J385" s="50">
        <v>0</v>
      </c>
      <c r="K385" s="50">
        <v>0</v>
      </c>
      <c r="L385" s="50">
        <v>0</v>
      </c>
      <c r="M385" s="50">
        <v>0</v>
      </c>
      <c r="N385" s="50">
        <v>6.8475636815601302</v>
      </c>
      <c r="O385" s="50">
        <v>11.2027726435779</v>
      </c>
      <c r="P385" s="50">
        <v>28.277669271436299</v>
      </c>
      <c r="Q385" s="50">
        <v>74.760258858149697</v>
      </c>
      <c r="R385" s="50">
        <v>57.963649964454703</v>
      </c>
      <c r="S385" s="50">
        <v>185.24936254670399</v>
      </c>
      <c r="T385" s="50">
        <v>234.112003596216</v>
      </c>
      <c r="U385" s="50">
        <v>394.99010107800899</v>
      </c>
      <c r="V385" s="50">
        <v>771.80503522810898</v>
      </c>
      <c r="W385" s="50">
        <v>1513.2267806810701</v>
      </c>
      <c r="X385" s="50">
        <v>2532.72586911191</v>
      </c>
      <c r="Y385" s="50">
        <v>5268.6706134751903</v>
      </c>
    </row>
    <row r="386" spans="1:25" x14ac:dyDescent="0.3">
      <c r="A386" s="8" t="s">
        <v>99</v>
      </c>
      <c r="B386" s="8" t="s">
        <v>92</v>
      </c>
      <c r="C386" s="11" t="s">
        <v>2748</v>
      </c>
      <c r="D386" s="68" t="s">
        <v>2713</v>
      </c>
      <c r="E386" s="12" t="s">
        <v>2738</v>
      </c>
      <c r="F386" s="54">
        <v>344.596748907549</v>
      </c>
      <c r="G386" s="71">
        <v>22.863894846975199</v>
      </c>
      <c r="H386" s="50">
        <v>8.2443135063612605</v>
      </c>
      <c r="I386" s="48">
        <v>4.0654072790237796</v>
      </c>
      <c r="J386" s="50">
        <v>38.990635157085798</v>
      </c>
      <c r="K386" s="50">
        <v>54.024859275477397</v>
      </c>
      <c r="L386" s="50">
        <v>78.110363162808497</v>
      </c>
      <c r="M386" s="50">
        <v>90.663081030629002</v>
      </c>
      <c r="N386" s="50">
        <v>136.95127363120301</v>
      </c>
      <c r="O386" s="50">
        <v>242.72674061085399</v>
      </c>
      <c r="P386" s="50">
        <v>342.86673991616499</v>
      </c>
      <c r="Q386" s="50">
        <v>570.046973793392</v>
      </c>
      <c r="R386" s="50">
        <v>658.955178543275</v>
      </c>
      <c r="S386" s="50">
        <v>1080.6212815224401</v>
      </c>
      <c r="T386" s="50">
        <v>1675.11174986948</v>
      </c>
      <c r="U386" s="50">
        <v>2684.2338051752899</v>
      </c>
      <c r="V386" s="50">
        <v>4387.7420112968102</v>
      </c>
      <c r="W386" s="50">
        <v>7617.14154769795</v>
      </c>
      <c r="X386" s="50">
        <v>14051.620358575699</v>
      </c>
      <c r="Y386" s="50">
        <v>27639.8322235714</v>
      </c>
    </row>
    <row r="387" spans="1:25" x14ac:dyDescent="0.3">
      <c r="A387" s="8" t="s">
        <v>99</v>
      </c>
      <c r="B387" s="8" t="s">
        <v>92</v>
      </c>
      <c r="C387" s="11" t="s">
        <v>2750</v>
      </c>
      <c r="D387" s="68" t="s">
        <v>2714</v>
      </c>
      <c r="E387" s="12" t="s">
        <v>2738</v>
      </c>
      <c r="F387" s="54">
        <v>0</v>
      </c>
      <c r="G387" s="71">
        <v>0</v>
      </c>
      <c r="H387" s="50">
        <v>0</v>
      </c>
      <c r="I387" s="48">
        <v>0</v>
      </c>
      <c r="J387" s="50">
        <v>0</v>
      </c>
      <c r="K387" s="50">
        <v>0</v>
      </c>
      <c r="L387" s="50">
        <v>0</v>
      </c>
      <c r="M387" s="50">
        <v>0</v>
      </c>
      <c r="N387" s="50">
        <v>6.70777620724198</v>
      </c>
      <c r="O387" s="50">
        <v>14.6979823355611</v>
      </c>
      <c r="P387" s="50">
        <v>41.166521215067</v>
      </c>
      <c r="Q387" s="50">
        <v>36.040881847380099</v>
      </c>
      <c r="R387" s="50">
        <v>41.370110329559203</v>
      </c>
      <c r="S387" s="50">
        <v>132.98023227940601</v>
      </c>
      <c r="T387" s="50">
        <v>186.70252532601401</v>
      </c>
      <c r="U387" s="50">
        <v>420.71796586738202</v>
      </c>
      <c r="V387" s="50">
        <v>687.43505068932905</v>
      </c>
      <c r="W387" s="50">
        <v>1174.85777523346</v>
      </c>
      <c r="X387" s="50">
        <v>2478.9916097191599</v>
      </c>
      <c r="Y387" s="50">
        <v>5232.7578233639997</v>
      </c>
    </row>
    <row r="388" spans="1:25" x14ac:dyDescent="0.3">
      <c r="A388" s="8" t="s">
        <v>99</v>
      </c>
      <c r="B388" s="8" t="s">
        <v>92</v>
      </c>
      <c r="C388" s="11" t="s">
        <v>2750</v>
      </c>
      <c r="D388" s="68" t="s">
        <v>2751</v>
      </c>
      <c r="E388" s="12" t="s">
        <v>2738</v>
      </c>
      <c r="F388" s="54">
        <v>0</v>
      </c>
      <c r="G388" s="71">
        <v>0</v>
      </c>
      <c r="H388" s="50">
        <v>0</v>
      </c>
      <c r="I388" s="48">
        <v>0</v>
      </c>
      <c r="J388" s="50">
        <v>0</v>
      </c>
      <c r="K388" s="50">
        <v>0</v>
      </c>
      <c r="L388" s="50">
        <v>0</v>
      </c>
      <c r="M388" s="50">
        <v>0</v>
      </c>
      <c r="N388" s="50">
        <v>6.70777620724198</v>
      </c>
      <c r="O388" s="50">
        <v>14.6979823355611</v>
      </c>
      <c r="P388" s="50">
        <v>41.166521215067</v>
      </c>
      <c r="Q388" s="50">
        <v>30.034068206150099</v>
      </c>
      <c r="R388" s="50">
        <v>29.550078806828001</v>
      </c>
      <c r="S388" s="50">
        <v>113.03319743749501</v>
      </c>
      <c r="T388" s="50">
        <v>163.364709660263</v>
      </c>
      <c r="U388" s="50">
        <v>315.53847440053602</v>
      </c>
      <c r="V388" s="50">
        <v>587.64609171829704</v>
      </c>
      <c r="W388" s="50">
        <v>998.62910894844401</v>
      </c>
      <c r="X388" s="50">
        <v>2085.1331296703302</v>
      </c>
      <c r="Y388" s="50">
        <v>4830.2379907975401</v>
      </c>
    </row>
    <row r="389" spans="1:25" x14ac:dyDescent="0.3">
      <c r="A389" s="8" t="s">
        <v>99</v>
      </c>
      <c r="B389" s="8" t="s">
        <v>92</v>
      </c>
      <c r="C389" s="11" t="s">
        <v>2750</v>
      </c>
      <c r="D389" s="68" t="s">
        <v>2713</v>
      </c>
      <c r="E389" s="12" t="s">
        <v>2738</v>
      </c>
      <c r="F389" s="54">
        <v>353.52359753387202</v>
      </c>
      <c r="G389" s="71">
        <v>11.786347507200199</v>
      </c>
      <c r="H389" s="50">
        <v>16.946987264254801</v>
      </c>
      <c r="I389" s="48">
        <v>0</v>
      </c>
      <c r="J389" s="50">
        <v>17.728908268980099</v>
      </c>
      <c r="K389" s="50">
        <v>51.096353909193802</v>
      </c>
      <c r="L389" s="50">
        <v>19.6063261182065</v>
      </c>
      <c r="M389" s="50">
        <v>70.743413358028107</v>
      </c>
      <c r="N389" s="50">
        <v>93.908866901387796</v>
      </c>
      <c r="O389" s="50">
        <v>161.67780569117301</v>
      </c>
      <c r="P389" s="50">
        <v>267.58238789793501</v>
      </c>
      <c r="Q389" s="50">
        <v>426.48376852733099</v>
      </c>
      <c r="R389" s="50">
        <v>455.07121362515102</v>
      </c>
      <c r="S389" s="50">
        <v>904.26557949995902</v>
      </c>
      <c r="T389" s="50">
        <v>1384.71039616794</v>
      </c>
      <c r="U389" s="50">
        <v>2370.5839230604402</v>
      </c>
      <c r="V389" s="50">
        <v>3481.5259018782099</v>
      </c>
      <c r="W389" s="50">
        <v>6123.9461534044303</v>
      </c>
      <c r="X389" s="50">
        <v>12302.2854650549</v>
      </c>
      <c r="Y389" s="50">
        <v>26123.537133563299</v>
      </c>
    </row>
    <row r="390" spans="1:25" x14ac:dyDescent="0.3">
      <c r="A390" s="8" t="s">
        <v>99</v>
      </c>
      <c r="B390" s="8" t="s">
        <v>92</v>
      </c>
      <c r="C390" s="11" t="s">
        <v>2749</v>
      </c>
      <c r="D390" s="68" t="s">
        <v>2714</v>
      </c>
      <c r="E390" s="12" t="s">
        <v>2738</v>
      </c>
      <c r="F390" s="54">
        <v>0</v>
      </c>
      <c r="G390" s="122">
        <v>0</v>
      </c>
      <c r="H390" s="50">
        <v>0</v>
      </c>
      <c r="I390" s="48">
        <v>0</v>
      </c>
      <c r="J390" s="50">
        <v>8.4735312593259202</v>
      </c>
      <c r="K390" s="50">
        <v>0</v>
      </c>
      <c r="L390" s="50">
        <v>0</v>
      </c>
      <c r="M390" s="50">
        <v>0</v>
      </c>
      <c r="N390" s="50">
        <v>6.99330139080433</v>
      </c>
      <c r="O390" s="50">
        <v>15.183982347243299</v>
      </c>
      <c r="P390" s="50">
        <v>36.453977318983902</v>
      </c>
      <c r="Q390" s="50">
        <v>129.40916248866199</v>
      </c>
      <c r="R390" s="50">
        <v>100.890767391587</v>
      </c>
      <c r="S390" s="50">
        <v>304.746925280217</v>
      </c>
      <c r="T390" s="50">
        <v>385.912739791967</v>
      </c>
      <c r="U390" s="50">
        <v>500.66741318913199</v>
      </c>
      <c r="V390" s="50">
        <v>1196.8963077063199</v>
      </c>
      <c r="W390" s="50">
        <v>2402.2894499488002</v>
      </c>
      <c r="X390" s="50">
        <v>3817.0128416451898</v>
      </c>
      <c r="Y390" s="50">
        <v>6924.64161748268</v>
      </c>
    </row>
    <row r="391" spans="1:25" x14ac:dyDescent="0.3">
      <c r="A391" s="8" t="s">
        <v>99</v>
      </c>
      <c r="B391" s="8" t="s">
        <v>92</v>
      </c>
      <c r="C391" s="11" t="s">
        <v>2749</v>
      </c>
      <c r="D391" s="68" t="s">
        <v>2751</v>
      </c>
      <c r="E391" s="12" t="s">
        <v>2738</v>
      </c>
      <c r="F391" s="54">
        <v>0</v>
      </c>
      <c r="G391" s="122">
        <v>0</v>
      </c>
      <c r="H391" s="50">
        <v>0</v>
      </c>
      <c r="I391" s="48">
        <v>0</v>
      </c>
      <c r="J391" s="50">
        <v>0</v>
      </c>
      <c r="K391" s="50">
        <v>0</v>
      </c>
      <c r="L391" s="50">
        <v>0</v>
      </c>
      <c r="M391" s="50">
        <v>0</v>
      </c>
      <c r="N391" s="50">
        <v>6.99330139080433</v>
      </c>
      <c r="O391" s="50">
        <v>7.5919911736216603</v>
      </c>
      <c r="P391" s="50">
        <v>14.581590927593499</v>
      </c>
      <c r="Q391" s="50">
        <v>122.938704364229</v>
      </c>
      <c r="R391" s="50">
        <v>88.279421467638997</v>
      </c>
      <c r="S391" s="50">
        <v>262.22409849693099</v>
      </c>
      <c r="T391" s="50">
        <v>310.40807331092998</v>
      </c>
      <c r="U391" s="50">
        <v>482.786434146663</v>
      </c>
      <c r="V391" s="50">
        <v>995.172210901884</v>
      </c>
      <c r="W391" s="50">
        <v>2220.6036932299799</v>
      </c>
      <c r="X391" s="50">
        <v>3255.6874237561901</v>
      </c>
      <c r="Y391" s="50">
        <v>6223.4120865983596</v>
      </c>
    </row>
    <row r="392" spans="1:25" x14ac:dyDescent="0.3">
      <c r="A392" s="8" t="s">
        <v>99</v>
      </c>
      <c r="B392" s="8" t="s">
        <v>92</v>
      </c>
      <c r="C392" s="11" t="s">
        <v>2749</v>
      </c>
      <c r="D392" s="68" t="s">
        <v>2713</v>
      </c>
      <c r="E392" s="12" t="s">
        <v>2738</v>
      </c>
      <c r="F392" s="54">
        <v>336.10962177828299</v>
      </c>
      <c r="G392" s="122">
        <v>33.2947136924547</v>
      </c>
      <c r="H392" s="50">
        <v>0</v>
      </c>
      <c r="I392" s="48">
        <v>7.9760320344540601</v>
      </c>
      <c r="J392" s="50">
        <v>59.314718815281502</v>
      </c>
      <c r="K392" s="50">
        <v>56.877206719260101</v>
      </c>
      <c r="L392" s="50">
        <v>136.14639714531799</v>
      </c>
      <c r="M392" s="50">
        <v>110.86168288865299</v>
      </c>
      <c r="N392" s="50">
        <v>181.82583616091301</v>
      </c>
      <c r="O392" s="50">
        <v>326.45562046573099</v>
      </c>
      <c r="P392" s="50">
        <v>422.86613690021301</v>
      </c>
      <c r="Q392" s="50">
        <v>724.69130993650901</v>
      </c>
      <c r="R392" s="50">
        <v>876.48854171441599</v>
      </c>
      <c r="S392" s="50">
        <v>1268.59766570137</v>
      </c>
      <c r="T392" s="50">
        <v>1988.2895506673101</v>
      </c>
      <c r="U392" s="50">
        <v>3030.8259476984999</v>
      </c>
      <c r="V392" s="50">
        <v>5486.89543308066</v>
      </c>
      <c r="W392" s="50">
        <v>9669.7197187014699</v>
      </c>
      <c r="X392" s="50">
        <v>16877.184231195901</v>
      </c>
      <c r="Y392" s="50">
        <v>30941.753050270701</v>
      </c>
    </row>
    <row r="393" spans="1:25" x14ac:dyDescent="0.3">
      <c r="A393" s="8" t="s">
        <v>99</v>
      </c>
      <c r="B393" s="8" t="s">
        <v>103</v>
      </c>
      <c r="C393" s="11" t="s">
        <v>2748</v>
      </c>
      <c r="D393" s="68" t="s">
        <v>2714</v>
      </c>
      <c r="E393" s="12" t="s">
        <v>2738</v>
      </c>
      <c r="F393" s="54">
        <v>0</v>
      </c>
      <c r="G393" s="71">
        <v>0</v>
      </c>
      <c r="H393" s="50">
        <v>0</v>
      </c>
      <c r="I393" s="48">
        <v>0</v>
      </c>
      <c r="J393" s="50">
        <v>0</v>
      </c>
      <c r="K393" s="50">
        <v>0</v>
      </c>
      <c r="L393" s="50">
        <v>3.3031773141714398</v>
      </c>
      <c r="M393" s="50">
        <v>6.3378813132356502</v>
      </c>
      <c r="N393" s="50">
        <v>13.5744954401566</v>
      </c>
      <c r="O393" s="50">
        <v>18.182036394790799</v>
      </c>
      <c r="P393" s="50">
        <v>29.281766324059301</v>
      </c>
      <c r="Q393" s="50">
        <v>59.809162443053303</v>
      </c>
      <c r="R393" s="50">
        <v>57.660435464893503</v>
      </c>
      <c r="S393" s="50">
        <v>107.06964877639101</v>
      </c>
      <c r="T393" s="50">
        <v>161.955463050437</v>
      </c>
      <c r="U393" s="50">
        <v>289.90119199172898</v>
      </c>
      <c r="V393" s="50">
        <v>378.96462950675198</v>
      </c>
      <c r="W393" s="50">
        <v>573.05287805533703</v>
      </c>
      <c r="X393" s="50">
        <v>910.05414079271202</v>
      </c>
      <c r="Y393" s="50">
        <v>1203.91549737682</v>
      </c>
    </row>
    <row r="394" spans="1:25" x14ac:dyDescent="0.3">
      <c r="A394" s="8" t="s">
        <v>99</v>
      </c>
      <c r="B394" s="8" t="s">
        <v>103</v>
      </c>
      <c r="C394" s="11" t="s">
        <v>2748</v>
      </c>
      <c r="D394" s="68" t="s">
        <v>2751</v>
      </c>
      <c r="E394" s="12" t="s">
        <v>2738</v>
      </c>
      <c r="F394" s="54">
        <v>0</v>
      </c>
      <c r="G394" s="71">
        <v>0</v>
      </c>
      <c r="H394" s="50">
        <v>0</v>
      </c>
      <c r="I394" s="48">
        <v>0</v>
      </c>
      <c r="J394" s="50">
        <v>0</v>
      </c>
      <c r="K394" s="50">
        <v>0</v>
      </c>
      <c r="L394" s="50">
        <v>3.3031773141714398</v>
      </c>
      <c r="M394" s="50">
        <v>3.1689406566178202</v>
      </c>
      <c r="N394" s="50">
        <v>13.5744954401566</v>
      </c>
      <c r="O394" s="50">
        <v>18.182036394790799</v>
      </c>
      <c r="P394" s="50">
        <v>29.281766324059301</v>
      </c>
      <c r="Q394" s="50">
        <v>56.6613117881557</v>
      </c>
      <c r="R394" s="50">
        <v>54.625675703583298</v>
      </c>
      <c r="S394" s="50">
        <v>80.302236582293403</v>
      </c>
      <c r="T394" s="50">
        <v>134.304530334509</v>
      </c>
      <c r="U394" s="50">
        <v>230.21565246402</v>
      </c>
      <c r="V394" s="50">
        <v>275.61063964127402</v>
      </c>
      <c r="W394" s="50">
        <v>387.65341750802202</v>
      </c>
      <c r="X394" s="50">
        <v>616.03664915198999</v>
      </c>
      <c r="Y394" s="50">
        <v>909.62504246248898</v>
      </c>
    </row>
    <row r="395" spans="1:25" x14ac:dyDescent="0.3">
      <c r="A395" s="8" t="s">
        <v>99</v>
      </c>
      <c r="B395" s="8" t="s">
        <v>103</v>
      </c>
      <c r="C395" s="11" t="s">
        <v>2748</v>
      </c>
      <c r="D395" s="68" t="s">
        <v>2713</v>
      </c>
      <c r="E395" s="12" t="s">
        <v>2738</v>
      </c>
      <c r="F395" s="54">
        <v>333.83897368432798</v>
      </c>
      <c r="G395" s="71">
        <v>23.2172854201756</v>
      </c>
      <c r="H395" s="50">
        <v>12.553569986541399</v>
      </c>
      <c r="I395" s="48">
        <v>7.9909295017706601</v>
      </c>
      <c r="J395" s="50">
        <v>30.114126071463598</v>
      </c>
      <c r="K395" s="50">
        <v>70.056683067006006</v>
      </c>
      <c r="L395" s="50">
        <v>72.669900911771705</v>
      </c>
      <c r="M395" s="50">
        <v>104.575041668388</v>
      </c>
      <c r="N395" s="50">
        <v>173.074816861996</v>
      </c>
      <c r="O395" s="50">
        <v>258.18491680603</v>
      </c>
      <c r="P395" s="50">
        <v>380.66296221277099</v>
      </c>
      <c r="Q395" s="50">
        <v>506.80395543850398</v>
      </c>
      <c r="R395" s="50">
        <v>704.064264623962</v>
      </c>
      <c r="S395" s="50">
        <v>1120.8853856278499</v>
      </c>
      <c r="T395" s="50">
        <v>1631.40503023977</v>
      </c>
      <c r="U395" s="50">
        <v>2549.42518839785</v>
      </c>
      <c r="V395" s="50">
        <v>4467.1891175189803</v>
      </c>
      <c r="W395" s="50">
        <v>7618.2323788533004</v>
      </c>
      <c r="X395" s="50">
        <v>12250.728818363399</v>
      </c>
      <c r="Y395" s="50">
        <v>24292.3393692924</v>
      </c>
    </row>
    <row r="396" spans="1:25" x14ac:dyDescent="0.3">
      <c r="A396" s="10" t="s">
        <v>99</v>
      </c>
      <c r="B396" s="10" t="s">
        <v>103</v>
      </c>
      <c r="C396" s="11" t="s">
        <v>2750</v>
      </c>
      <c r="D396" s="68" t="s">
        <v>2714</v>
      </c>
      <c r="E396" s="12" t="s">
        <v>2738</v>
      </c>
      <c r="F396" s="53">
        <v>0</v>
      </c>
      <c r="G396" s="70">
        <v>0</v>
      </c>
      <c r="H396" s="49">
        <v>0</v>
      </c>
      <c r="I396" s="48">
        <v>0</v>
      </c>
      <c r="J396" s="49">
        <v>0</v>
      </c>
      <c r="K396" s="50">
        <v>0</v>
      </c>
      <c r="L396" s="50">
        <v>6.6599676565275701</v>
      </c>
      <c r="M396" s="50">
        <v>12.605346540349201</v>
      </c>
      <c r="N396" s="50">
        <v>13.313372618000599</v>
      </c>
      <c r="O396" s="50">
        <v>7.14253531422791</v>
      </c>
      <c r="P396" s="50">
        <v>28.539986615287201</v>
      </c>
      <c r="Q396" s="50">
        <v>42.413294369179098</v>
      </c>
      <c r="R396" s="50">
        <v>23.4801244711844</v>
      </c>
      <c r="S396" s="50">
        <v>64.819073241825905</v>
      </c>
      <c r="T396" s="50">
        <v>137.03102295960099</v>
      </c>
      <c r="U396" s="50">
        <v>259.52726115880898</v>
      </c>
      <c r="V396" s="50">
        <v>295.67223058822799</v>
      </c>
      <c r="W396" s="50">
        <v>584.15363400616502</v>
      </c>
      <c r="X396" s="50">
        <v>796.84548731295899</v>
      </c>
      <c r="Y396" s="50">
        <v>945.73237158142501</v>
      </c>
    </row>
    <row r="397" spans="1:25" x14ac:dyDescent="0.3">
      <c r="A397" s="10" t="s">
        <v>99</v>
      </c>
      <c r="B397" s="10" t="s">
        <v>103</v>
      </c>
      <c r="C397" s="11" t="s">
        <v>2750</v>
      </c>
      <c r="D397" s="68" t="s">
        <v>2751</v>
      </c>
      <c r="E397" s="12" t="s">
        <v>2738</v>
      </c>
      <c r="F397" s="54">
        <v>0</v>
      </c>
      <c r="G397" s="71">
        <v>0</v>
      </c>
      <c r="H397" s="48">
        <v>0</v>
      </c>
      <c r="I397" s="48">
        <v>0</v>
      </c>
      <c r="J397" s="48">
        <v>0</v>
      </c>
      <c r="K397" s="50">
        <v>0</v>
      </c>
      <c r="L397" s="50">
        <v>6.6599676565275701</v>
      </c>
      <c r="M397" s="50">
        <v>6.3026732701746102</v>
      </c>
      <c r="N397" s="50">
        <v>13.313372618000599</v>
      </c>
      <c r="O397" s="50">
        <v>7.14253531422791</v>
      </c>
      <c r="P397" s="50">
        <v>28.539986615287201</v>
      </c>
      <c r="Q397" s="50">
        <v>42.413294369179098</v>
      </c>
      <c r="R397" s="50">
        <v>17.610093353388301</v>
      </c>
      <c r="S397" s="50">
        <v>38.891443945095503</v>
      </c>
      <c r="T397" s="50">
        <v>129.418188350734</v>
      </c>
      <c r="U397" s="50">
        <v>194.64544586910699</v>
      </c>
      <c r="V397" s="50">
        <v>179.515282857138</v>
      </c>
      <c r="W397" s="50">
        <v>379.69986210400702</v>
      </c>
      <c r="X397" s="50">
        <v>637.47638985036701</v>
      </c>
      <c r="Y397" s="50">
        <v>788.110309651188</v>
      </c>
    </row>
    <row r="398" spans="1:25" x14ac:dyDescent="0.3">
      <c r="A398" s="10" t="s">
        <v>99</v>
      </c>
      <c r="B398" s="10" t="s">
        <v>103</v>
      </c>
      <c r="C398" s="11" t="s">
        <v>2750</v>
      </c>
      <c r="D398" s="68" t="s">
        <v>2713</v>
      </c>
      <c r="E398" s="12" t="s">
        <v>2738</v>
      </c>
      <c r="F398" s="54">
        <v>488.73036746544</v>
      </c>
      <c r="G398" s="71">
        <v>35.763826614820999</v>
      </c>
      <c r="H398" s="49">
        <v>17.235932416204498</v>
      </c>
      <c r="I398" s="48">
        <v>16.316335141332701</v>
      </c>
      <c r="J398" s="49">
        <v>8.8081726831064504</v>
      </c>
      <c r="K398" s="50">
        <v>22.365777300283099</v>
      </c>
      <c r="L398" s="50">
        <v>46.619773595692998</v>
      </c>
      <c r="M398" s="50">
        <v>63.026732701746099</v>
      </c>
      <c r="N398" s="50">
        <v>139.790412489006</v>
      </c>
      <c r="O398" s="50">
        <v>128.56563565610199</v>
      </c>
      <c r="P398" s="50">
        <v>285.39986615287199</v>
      </c>
      <c r="Q398" s="50">
        <v>442.31006985001</v>
      </c>
      <c r="R398" s="50">
        <v>540.04286283724196</v>
      </c>
      <c r="S398" s="50">
        <v>965.80419130320604</v>
      </c>
      <c r="T398" s="50">
        <v>1377.9230642048699</v>
      </c>
      <c r="U398" s="50">
        <v>2108.6589969153301</v>
      </c>
      <c r="V398" s="50">
        <v>3907.0973327730098</v>
      </c>
      <c r="W398" s="50">
        <v>6951.4282446733596</v>
      </c>
      <c r="X398" s="50">
        <v>11064.768766688499</v>
      </c>
      <c r="Y398" s="50">
        <v>24352.608568221702</v>
      </c>
    </row>
    <row r="399" spans="1:25" x14ac:dyDescent="0.3">
      <c r="A399" s="8" t="s">
        <v>99</v>
      </c>
      <c r="B399" s="8" t="s">
        <v>103</v>
      </c>
      <c r="C399" s="11" t="s">
        <v>2749</v>
      </c>
      <c r="D399" s="68" t="s">
        <v>2714</v>
      </c>
      <c r="E399" s="12" t="s">
        <v>2738</v>
      </c>
      <c r="F399" s="54">
        <v>0</v>
      </c>
      <c r="G399" s="122">
        <v>0</v>
      </c>
      <c r="H399" s="50">
        <v>0</v>
      </c>
      <c r="I399" s="48">
        <v>0</v>
      </c>
      <c r="J399" s="50">
        <v>0</v>
      </c>
      <c r="K399" s="50">
        <v>0</v>
      </c>
      <c r="L399" s="50">
        <v>0</v>
      </c>
      <c r="M399" s="50">
        <v>0</v>
      </c>
      <c r="N399" s="50">
        <v>13.8460662891765</v>
      </c>
      <c r="O399" s="50">
        <v>29.631738653692299</v>
      </c>
      <c r="P399" s="50">
        <v>30.063133991737999</v>
      </c>
      <c r="Q399" s="50">
        <v>78.619191474274601</v>
      </c>
      <c r="R399" s="50">
        <v>94.245657614966404</v>
      </c>
      <c r="S399" s="50">
        <v>152.14878999754799</v>
      </c>
      <c r="T399" s="50">
        <v>188.83585804904999</v>
      </c>
      <c r="U399" s="50">
        <v>323.56186748001198</v>
      </c>
      <c r="V399" s="50">
        <v>478.23239871822699</v>
      </c>
      <c r="W399" s="50">
        <v>557.90717700628602</v>
      </c>
      <c r="X399" s="50">
        <v>1090.8643985748699</v>
      </c>
      <c r="Y399" s="50">
        <v>1749.8716082194001</v>
      </c>
    </row>
    <row r="400" spans="1:25" x14ac:dyDescent="0.3">
      <c r="A400" s="8" t="s">
        <v>99</v>
      </c>
      <c r="B400" s="8" t="s">
        <v>103</v>
      </c>
      <c r="C400" s="11" t="s">
        <v>2749</v>
      </c>
      <c r="D400" s="68" t="s">
        <v>2751</v>
      </c>
      <c r="E400" s="12" t="s">
        <v>2738</v>
      </c>
      <c r="F400" s="54">
        <v>0</v>
      </c>
      <c r="G400" s="122">
        <v>0</v>
      </c>
      <c r="H400" s="50">
        <v>0</v>
      </c>
      <c r="I400" s="48">
        <v>0</v>
      </c>
      <c r="J400" s="50">
        <v>0</v>
      </c>
      <c r="K400" s="50">
        <v>0</v>
      </c>
      <c r="L400" s="50">
        <v>0</v>
      </c>
      <c r="M400" s="50">
        <v>0</v>
      </c>
      <c r="N400" s="50">
        <v>13.8460662891765</v>
      </c>
      <c r="O400" s="50">
        <v>29.631738653692299</v>
      </c>
      <c r="P400" s="50">
        <v>30.063133991737999</v>
      </c>
      <c r="Q400" s="50">
        <v>72.067592184751803</v>
      </c>
      <c r="R400" s="50">
        <v>94.245657614966404</v>
      </c>
      <c r="S400" s="50">
        <v>124.485373634358</v>
      </c>
      <c r="T400" s="50">
        <v>139.57432986234201</v>
      </c>
      <c r="U400" s="50">
        <v>269.63488956667697</v>
      </c>
      <c r="V400" s="50">
        <v>390.13695684907998</v>
      </c>
      <c r="W400" s="50">
        <v>398.50512643306098</v>
      </c>
      <c r="X400" s="50">
        <v>581.79434590659798</v>
      </c>
      <c r="Y400" s="50">
        <v>1166.5810721462699</v>
      </c>
    </row>
    <row r="401" spans="1:25" x14ac:dyDescent="0.3">
      <c r="A401" s="8" t="s">
        <v>99</v>
      </c>
      <c r="B401" s="8" t="s">
        <v>103</v>
      </c>
      <c r="C401" s="11" t="s">
        <v>2749</v>
      </c>
      <c r="D401" s="68" t="s">
        <v>2713</v>
      </c>
      <c r="E401" s="12" t="s">
        <v>2738</v>
      </c>
      <c r="F401" s="54">
        <v>186.26131116289</v>
      </c>
      <c r="G401" s="122">
        <v>11.3119883055311</v>
      </c>
      <c r="H401" s="50">
        <v>8.1341029144101498</v>
      </c>
      <c r="I401" s="48">
        <v>0</v>
      </c>
      <c r="J401" s="50">
        <v>50.454882626642799</v>
      </c>
      <c r="K401" s="50">
        <v>116.724031523199</v>
      </c>
      <c r="L401" s="50">
        <v>98.303968221841203</v>
      </c>
      <c r="M401" s="50">
        <v>146.590153273163</v>
      </c>
      <c r="N401" s="50">
        <v>207.690994337647</v>
      </c>
      <c r="O401" s="50">
        <v>392.62053716142299</v>
      </c>
      <c r="P401" s="50">
        <v>481.01014386780798</v>
      </c>
      <c r="Q401" s="50">
        <v>576.54073747801397</v>
      </c>
      <c r="R401" s="50">
        <v>879.62613773968599</v>
      </c>
      <c r="S401" s="50">
        <v>1286.3488608883599</v>
      </c>
      <c r="T401" s="50">
        <v>1904.7790898860701</v>
      </c>
      <c r="U401" s="50">
        <v>3037.8864224512299</v>
      </c>
      <c r="V401" s="50">
        <v>5134.7057546588603</v>
      </c>
      <c r="W401" s="50">
        <v>8528.0097056675095</v>
      </c>
      <c r="X401" s="50">
        <v>14144.8750348542</v>
      </c>
      <c r="Y401" s="50">
        <v>24164.893637315501</v>
      </c>
    </row>
    <row r="402" spans="1:25" x14ac:dyDescent="0.3">
      <c r="A402" s="10" t="s">
        <v>99</v>
      </c>
      <c r="B402" s="10" t="s">
        <v>92</v>
      </c>
      <c r="C402" s="11" t="s">
        <v>2748</v>
      </c>
      <c r="D402" s="68" t="s">
        <v>2714</v>
      </c>
      <c r="E402" s="12" t="s">
        <v>50</v>
      </c>
      <c r="F402" s="39">
        <v>0</v>
      </c>
      <c r="G402" s="123">
        <v>0</v>
      </c>
      <c r="H402" s="14">
        <v>0</v>
      </c>
      <c r="I402" s="17">
        <v>0</v>
      </c>
      <c r="J402" s="14">
        <v>1</v>
      </c>
      <c r="K402" s="36">
        <v>0</v>
      </c>
      <c r="L402" s="36">
        <v>0</v>
      </c>
      <c r="M402" s="36">
        <v>0</v>
      </c>
      <c r="N402" s="36">
        <v>2</v>
      </c>
      <c r="O402" s="36">
        <v>4</v>
      </c>
      <c r="P402" s="36">
        <v>11</v>
      </c>
      <c r="Q402" s="36">
        <v>26</v>
      </c>
      <c r="R402" s="36">
        <v>23</v>
      </c>
      <c r="S402" s="36">
        <v>63</v>
      </c>
      <c r="T402" s="36">
        <v>70</v>
      </c>
      <c r="U402" s="36">
        <v>108</v>
      </c>
      <c r="V402" s="36">
        <v>151</v>
      </c>
      <c r="W402" s="36">
        <v>199</v>
      </c>
      <c r="X402" s="36">
        <v>209</v>
      </c>
      <c r="Y402" s="36">
        <v>209</v>
      </c>
    </row>
    <row r="403" spans="1:25" x14ac:dyDescent="0.3">
      <c r="A403" s="10" t="s">
        <v>99</v>
      </c>
      <c r="B403" s="10" t="s">
        <v>92</v>
      </c>
      <c r="C403" s="11" t="s">
        <v>2748</v>
      </c>
      <c r="D403" s="68" t="s">
        <v>2751</v>
      </c>
      <c r="E403" s="12" t="s">
        <v>50</v>
      </c>
      <c r="F403" s="39">
        <v>0</v>
      </c>
      <c r="G403" s="123">
        <v>0</v>
      </c>
      <c r="H403" s="14">
        <v>0</v>
      </c>
      <c r="I403" s="17">
        <v>0</v>
      </c>
      <c r="J403" s="14">
        <v>0</v>
      </c>
      <c r="K403" s="36">
        <v>0</v>
      </c>
      <c r="L403" s="36">
        <v>0</v>
      </c>
      <c r="M403" s="36">
        <v>0</v>
      </c>
      <c r="N403" s="36">
        <v>2</v>
      </c>
      <c r="O403" s="36">
        <v>3</v>
      </c>
      <c r="P403" s="36">
        <v>8</v>
      </c>
      <c r="Q403" s="36">
        <v>24</v>
      </c>
      <c r="R403" s="36">
        <v>19</v>
      </c>
      <c r="S403" s="36">
        <v>54</v>
      </c>
      <c r="T403" s="36">
        <v>58</v>
      </c>
      <c r="U403" s="36">
        <v>93</v>
      </c>
      <c r="V403" s="36">
        <v>127</v>
      </c>
      <c r="W403" s="36">
        <v>178</v>
      </c>
      <c r="X403" s="36">
        <v>177</v>
      </c>
      <c r="Y403" s="36">
        <v>191</v>
      </c>
    </row>
    <row r="404" spans="1:25" x14ac:dyDescent="0.3">
      <c r="A404" s="10" t="s">
        <v>99</v>
      </c>
      <c r="B404" s="10" t="s">
        <v>92</v>
      </c>
      <c r="C404" s="11" t="s">
        <v>2748</v>
      </c>
      <c r="D404" s="68" t="s">
        <v>2713</v>
      </c>
      <c r="E404" s="12" t="s">
        <v>50</v>
      </c>
      <c r="F404" s="39">
        <v>14</v>
      </c>
      <c r="G404" s="123">
        <v>4</v>
      </c>
      <c r="H404" s="14">
        <v>2</v>
      </c>
      <c r="I404" s="17">
        <v>1</v>
      </c>
      <c r="J404" s="14">
        <v>9</v>
      </c>
      <c r="K404" s="36">
        <v>15</v>
      </c>
      <c r="L404" s="36">
        <v>24</v>
      </c>
      <c r="M404" s="36">
        <v>28</v>
      </c>
      <c r="N404" s="36">
        <v>40</v>
      </c>
      <c r="O404" s="36">
        <v>65</v>
      </c>
      <c r="P404" s="36">
        <v>97</v>
      </c>
      <c r="Q404" s="36">
        <v>183</v>
      </c>
      <c r="R404" s="36">
        <v>216</v>
      </c>
      <c r="S404" s="36">
        <v>315</v>
      </c>
      <c r="T404" s="36">
        <v>415</v>
      </c>
      <c r="U404" s="36">
        <v>632</v>
      </c>
      <c r="V404" s="36">
        <v>722</v>
      </c>
      <c r="W404" s="36">
        <v>896</v>
      </c>
      <c r="X404" s="36">
        <v>982</v>
      </c>
      <c r="Y404" s="36">
        <v>1002</v>
      </c>
    </row>
    <row r="405" spans="1:25" x14ac:dyDescent="0.3">
      <c r="A405" s="8" t="s">
        <v>99</v>
      </c>
      <c r="B405" s="8" t="s">
        <v>92</v>
      </c>
      <c r="C405" s="11" t="s">
        <v>2750</v>
      </c>
      <c r="D405" s="68" t="s">
        <v>2714</v>
      </c>
      <c r="E405" s="12" t="s">
        <v>50</v>
      </c>
      <c r="F405" s="40">
        <v>0</v>
      </c>
      <c r="G405" s="64">
        <v>0</v>
      </c>
      <c r="H405" s="36">
        <v>0</v>
      </c>
      <c r="I405" s="17">
        <v>0</v>
      </c>
      <c r="J405" s="36">
        <v>0</v>
      </c>
      <c r="K405" s="36">
        <v>0</v>
      </c>
      <c r="L405" s="36">
        <v>0</v>
      </c>
      <c r="M405" s="36">
        <v>0</v>
      </c>
      <c r="N405" s="36">
        <v>1</v>
      </c>
      <c r="O405" s="36">
        <v>2</v>
      </c>
      <c r="P405" s="36">
        <v>6</v>
      </c>
      <c r="Q405" s="36">
        <v>6</v>
      </c>
      <c r="R405" s="36">
        <v>7</v>
      </c>
      <c r="S405" s="36">
        <v>20</v>
      </c>
      <c r="T405" s="36">
        <v>24</v>
      </c>
      <c r="U405" s="36">
        <v>52</v>
      </c>
      <c r="V405" s="36">
        <v>62</v>
      </c>
      <c r="W405" s="36">
        <v>80</v>
      </c>
      <c r="X405" s="36">
        <v>107</v>
      </c>
      <c r="Y405" s="36">
        <v>130</v>
      </c>
    </row>
    <row r="406" spans="1:25" x14ac:dyDescent="0.3">
      <c r="A406" s="8" t="s">
        <v>99</v>
      </c>
      <c r="B406" s="8" t="s">
        <v>92</v>
      </c>
      <c r="C406" s="11" t="s">
        <v>2750</v>
      </c>
      <c r="D406" s="68" t="s">
        <v>2751</v>
      </c>
      <c r="E406" s="12" t="s">
        <v>50</v>
      </c>
      <c r="F406" s="40">
        <v>0</v>
      </c>
      <c r="G406" s="64">
        <v>0</v>
      </c>
      <c r="H406" s="36">
        <v>0</v>
      </c>
      <c r="I406" s="17">
        <v>0</v>
      </c>
      <c r="J406" s="36">
        <v>0</v>
      </c>
      <c r="K406" s="36">
        <v>0</v>
      </c>
      <c r="L406" s="36">
        <v>0</v>
      </c>
      <c r="M406" s="36">
        <v>0</v>
      </c>
      <c r="N406" s="36">
        <v>1</v>
      </c>
      <c r="O406" s="36">
        <v>2</v>
      </c>
      <c r="P406" s="36">
        <v>6</v>
      </c>
      <c r="Q406" s="36">
        <v>5</v>
      </c>
      <c r="R406" s="36">
        <v>5</v>
      </c>
      <c r="S406" s="36">
        <v>17</v>
      </c>
      <c r="T406" s="36">
        <v>21</v>
      </c>
      <c r="U406" s="36">
        <v>39</v>
      </c>
      <c r="V406" s="36">
        <v>53</v>
      </c>
      <c r="W406" s="36">
        <v>68</v>
      </c>
      <c r="X406" s="36">
        <v>90</v>
      </c>
      <c r="Y406" s="36">
        <v>120</v>
      </c>
    </row>
    <row r="407" spans="1:25" x14ac:dyDescent="0.3">
      <c r="A407" s="8" t="s">
        <v>99</v>
      </c>
      <c r="B407" s="8" t="s">
        <v>92</v>
      </c>
      <c r="C407" s="11" t="s">
        <v>2750</v>
      </c>
      <c r="D407" s="68" t="s">
        <v>2713</v>
      </c>
      <c r="E407" s="12" t="s">
        <v>50</v>
      </c>
      <c r="F407" s="40">
        <v>7</v>
      </c>
      <c r="G407" s="64">
        <v>1</v>
      </c>
      <c r="H407" s="36">
        <v>2</v>
      </c>
      <c r="I407" s="17">
        <v>0</v>
      </c>
      <c r="J407" s="36">
        <v>2</v>
      </c>
      <c r="K407" s="36">
        <v>7</v>
      </c>
      <c r="L407" s="36">
        <v>3</v>
      </c>
      <c r="M407" s="36">
        <v>11</v>
      </c>
      <c r="N407" s="36">
        <v>14</v>
      </c>
      <c r="O407" s="36">
        <v>22</v>
      </c>
      <c r="P407" s="36">
        <v>39</v>
      </c>
      <c r="Q407" s="36">
        <v>71</v>
      </c>
      <c r="R407" s="36">
        <v>77</v>
      </c>
      <c r="S407" s="36">
        <v>136</v>
      </c>
      <c r="T407" s="36">
        <v>178</v>
      </c>
      <c r="U407" s="36">
        <v>293</v>
      </c>
      <c r="V407" s="36">
        <v>314</v>
      </c>
      <c r="W407" s="36">
        <v>417</v>
      </c>
      <c r="X407" s="36">
        <v>531</v>
      </c>
      <c r="Y407" s="36">
        <v>649</v>
      </c>
    </row>
    <row r="408" spans="1:25" x14ac:dyDescent="0.3">
      <c r="A408" s="8" t="s">
        <v>99</v>
      </c>
      <c r="B408" s="8" t="s">
        <v>92</v>
      </c>
      <c r="C408" s="11" t="s">
        <v>2749</v>
      </c>
      <c r="D408" s="68" t="s">
        <v>2714</v>
      </c>
      <c r="E408" s="12" t="s">
        <v>50</v>
      </c>
      <c r="F408" s="40">
        <v>0</v>
      </c>
      <c r="G408" s="72">
        <v>0</v>
      </c>
      <c r="H408" s="36">
        <v>0</v>
      </c>
      <c r="I408" s="17">
        <v>0</v>
      </c>
      <c r="J408" s="36">
        <v>1</v>
      </c>
      <c r="K408" s="36">
        <v>0</v>
      </c>
      <c r="L408" s="36">
        <v>0</v>
      </c>
      <c r="M408" s="36">
        <v>0</v>
      </c>
      <c r="N408" s="36">
        <v>1</v>
      </c>
      <c r="O408" s="36">
        <v>2</v>
      </c>
      <c r="P408" s="36">
        <v>5</v>
      </c>
      <c r="Q408" s="36">
        <v>20</v>
      </c>
      <c r="R408" s="36">
        <v>16</v>
      </c>
      <c r="S408" s="36">
        <v>43</v>
      </c>
      <c r="T408" s="36">
        <v>46</v>
      </c>
      <c r="U408" s="36">
        <v>56</v>
      </c>
      <c r="V408" s="36">
        <v>89</v>
      </c>
      <c r="W408" s="36">
        <v>119</v>
      </c>
      <c r="X408" s="36">
        <v>102</v>
      </c>
      <c r="Y408" s="36">
        <v>79</v>
      </c>
    </row>
    <row r="409" spans="1:25" x14ac:dyDescent="0.3">
      <c r="A409" s="8" t="s">
        <v>99</v>
      </c>
      <c r="B409" s="8" t="s">
        <v>92</v>
      </c>
      <c r="C409" s="11" t="s">
        <v>2749</v>
      </c>
      <c r="D409" s="68" t="s">
        <v>2751</v>
      </c>
      <c r="E409" s="12" t="s">
        <v>50</v>
      </c>
      <c r="F409" s="40">
        <v>0</v>
      </c>
      <c r="G409" s="72">
        <v>0</v>
      </c>
      <c r="H409" s="36">
        <v>0</v>
      </c>
      <c r="I409" s="17">
        <v>0</v>
      </c>
      <c r="J409" s="36">
        <v>0</v>
      </c>
      <c r="K409" s="36">
        <v>0</v>
      </c>
      <c r="L409" s="36">
        <v>0</v>
      </c>
      <c r="M409" s="36">
        <v>0</v>
      </c>
      <c r="N409" s="36">
        <v>1</v>
      </c>
      <c r="O409" s="36">
        <v>1</v>
      </c>
      <c r="P409" s="36">
        <v>2</v>
      </c>
      <c r="Q409" s="36">
        <v>19</v>
      </c>
      <c r="R409" s="36">
        <v>14</v>
      </c>
      <c r="S409" s="36">
        <v>37</v>
      </c>
      <c r="T409" s="36">
        <v>37</v>
      </c>
      <c r="U409" s="36">
        <v>54</v>
      </c>
      <c r="V409" s="36">
        <v>74</v>
      </c>
      <c r="W409" s="36">
        <v>110</v>
      </c>
      <c r="X409" s="36">
        <v>87</v>
      </c>
      <c r="Y409" s="36">
        <v>71</v>
      </c>
    </row>
    <row r="410" spans="1:25" x14ac:dyDescent="0.3">
      <c r="A410" s="8" t="s">
        <v>99</v>
      </c>
      <c r="B410" s="8" t="s">
        <v>92</v>
      </c>
      <c r="C410" s="11" t="s">
        <v>2749</v>
      </c>
      <c r="D410" s="68" t="s">
        <v>2713</v>
      </c>
      <c r="E410" s="12" t="s">
        <v>50</v>
      </c>
      <c r="F410" s="40">
        <v>7</v>
      </c>
      <c r="G410" s="72">
        <v>3</v>
      </c>
      <c r="H410" s="36">
        <v>0</v>
      </c>
      <c r="I410" s="17">
        <v>1</v>
      </c>
      <c r="J410" s="36">
        <v>7</v>
      </c>
      <c r="K410" s="36">
        <v>8</v>
      </c>
      <c r="L410" s="36">
        <v>21</v>
      </c>
      <c r="M410" s="36">
        <v>17</v>
      </c>
      <c r="N410" s="36">
        <v>26</v>
      </c>
      <c r="O410" s="36">
        <v>43</v>
      </c>
      <c r="P410" s="36">
        <v>58</v>
      </c>
      <c r="Q410" s="36">
        <v>112</v>
      </c>
      <c r="R410" s="36">
        <v>139</v>
      </c>
      <c r="S410" s="36">
        <v>179</v>
      </c>
      <c r="T410" s="36">
        <v>237</v>
      </c>
      <c r="U410" s="36">
        <v>339</v>
      </c>
      <c r="V410" s="36">
        <v>408</v>
      </c>
      <c r="W410" s="36">
        <v>479</v>
      </c>
      <c r="X410" s="36">
        <v>451</v>
      </c>
      <c r="Y410" s="36">
        <v>353</v>
      </c>
    </row>
    <row r="411" spans="1:25" x14ac:dyDescent="0.3">
      <c r="A411" s="10" t="s">
        <v>99</v>
      </c>
      <c r="B411" s="10" t="s">
        <v>103</v>
      </c>
      <c r="C411" s="11" t="s">
        <v>2748</v>
      </c>
      <c r="D411" s="68" t="s">
        <v>2714</v>
      </c>
      <c r="E411" s="12" t="s">
        <v>50</v>
      </c>
      <c r="F411" s="38">
        <v>0</v>
      </c>
      <c r="G411" s="124">
        <v>0</v>
      </c>
      <c r="H411" s="125">
        <v>0</v>
      </c>
      <c r="I411" s="17">
        <v>0</v>
      </c>
      <c r="J411" s="125">
        <v>0</v>
      </c>
      <c r="K411" s="36">
        <v>0</v>
      </c>
      <c r="L411" s="36">
        <v>1</v>
      </c>
      <c r="M411" s="36">
        <v>2</v>
      </c>
      <c r="N411" s="36">
        <v>4</v>
      </c>
      <c r="O411" s="36">
        <v>5</v>
      </c>
      <c r="P411" s="36">
        <v>8</v>
      </c>
      <c r="Q411" s="36">
        <v>19</v>
      </c>
      <c r="R411" s="36">
        <v>19</v>
      </c>
      <c r="S411" s="36">
        <v>32</v>
      </c>
      <c r="T411" s="36">
        <v>41</v>
      </c>
      <c r="U411" s="36">
        <v>68</v>
      </c>
      <c r="V411" s="36">
        <v>66</v>
      </c>
      <c r="W411" s="36">
        <v>68</v>
      </c>
      <c r="X411" s="36">
        <v>65</v>
      </c>
      <c r="Y411" s="36">
        <v>45</v>
      </c>
    </row>
    <row r="412" spans="1:25" x14ac:dyDescent="0.3">
      <c r="A412" s="10" t="s">
        <v>99</v>
      </c>
      <c r="B412" s="10" t="s">
        <v>103</v>
      </c>
      <c r="C412" s="11" t="s">
        <v>2748</v>
      </c>
      <c r="D412" s="68" t="s">
        <v>2751</v>
      </c>
      <c r="E412" s="12" t="s">
        <v>50</v>
      </c>
      <c r="F412" s="39">
        <v>0</v>
      </c>
      <c r="G412" s="123">
        <v>0</v>
      </c>
      <c r="H412" s="14">
        <v>0</v>
      </c>
      <c r="I412" s="17">
        <v>0</v>
      </c>
      <c r="J412" s="14">
        <v>0</v>
      </c>
      <c r="K412" s="36">
        <v>0</v>
      </c>
      <c r="L412" s="36">
        <v>1</v>
      </c>
      <c r="M412" s="36">
        <v>1</v>
      </c>
      <c r="N412" s="36">
        <v>4</v>
      </c>
      <c r="O412" s="36">
        <v>5</v>
      </c>
      <c r="P412" s="36">
        <v>8</v>
      </c>
      <c r="Q412" s="36">
        <v>18</v>
      </c>
      <c r="R412" s="36">
        <v>18</v>
      </c>
      <c r="S412" s="36">
        <v>24</v>
      </c>
      <c r="T412" s="36">
        <v>34</v>
      </c>
      <c r="U412" s="36">
        <v>54</v>
      </c>
      <c r="V412" s="36">
        <v>48</v>
      </c>
      <c r="W412" s="36">
        <v>46</v>
      </c>
      <c r="X412" s="36">
        <v>44</v>
      </c>
      <c r="Y412" s="36">
        <v>34</v>
      </c>
    </row>
    <row r="413" spans="1:25" x14ac:dyDescent="0.3">
      <c r="A413" s="10" t="s">
        <v>99</v>
      </c>
      <c r="B413" s="10" t="s">
        <v>103</v>
      </c>
      <c r="C413" s="11" t="s">
        <v>2748</v>
      </c>
      <c r="D413" s="68" t="s">
        <v>2713</v>
      </c>
      <c r="E413" s="12" t="s">
        <v>50</v>
      </c>
      <c r="F413" s="38">
        <v>14</v>
      </c>
      <c r="G413" s="124">
        <v>4</v>
      </c>
      <c r="H413" s="2">
        <v>3</v>
      </c>
      <c r="I413" s="17">
        <v>2</v>
      </c>
      <c r="J413" s="2">
        <v>7</v>
      </c>
      <c r="K413" s="36">
        <v>19</v>
      </c>
      <c r="L413" s="36">
        <v>22</v>
      </c>
      <c r="M413" s="36">
        <v>33</v>
      </c>
      <c r="N413" s="36">
        <v>51</v>
      </c>
      <c r="O413" s="36">
        <v>71</v>
      </c>
      <c r="P413" s="36">
        <v>104</v>
      </c>
      <c r="Q413" s="36">
        <v>161</v>
      </c>
      <c r="R413" s="36">
        <v>232</v>
      </c>
      <c r="S413" s="36">
        <v>335</v>
      </c>
      <c r="T413" s="36">
        <v>413</v>
      </c>
      <c r="U413" s="36">
        <v>598</v>
      </c>
      <c r="V413" s="36">
        <v>778</v>
      </c>
      <c r="W413" s="36">
        <v>904</v>
      </c>
      <c r="X413" s="36">
        <v>875</v>
      </c>
      <c r="Y413" s="36">
        <v>908</v>
      </c>
    </row>
    <row r="414" spans="1:25" x14ac:dyDescent="0.3">
      <c r="A414" s="8" t="s">
        <v>99</v>
      </c>
      <c r="B414" s="8" t="s">
        <v>103</v>
      </c>
      <c r="C414" s="11" t="s">
        <v>2750</v>
      </c>
      <c r="D414" s="68" t="s">
        <v>2714</v>
      </c>
      <c r="E414" s="12" t="s">
        <v>50</v>
      </c>
      <c r="F414" s="40">
        <v>0</v>
      </c>
      <c r="G414" s="72">
        <v>0</v>
      </c>
      <c r="H414" s="36">
        <v>0</v>
      </c>
      <c r="I414" s="17">
        <v>0</v>
      </c>
      <c r="J414" s="36">
        <v>0</v>
      </c>
      <c r="K414" s="36">
        <v>0</v>
      </c>
      <c r="L414" s="36">
        <v>1</v>
      </c>
      <c r="M414" s="36">
        <v>2</v>
      </c>
      <c r="N414" s="36">
        <v>2</v>
      </c>
      <c r="O414" s="36">
        <v>1</v>
      </c>
      <c r="P414" s="36">
        <v>4</v>
      </c>
      <c r="Q414" s="36">
        <v>7</v>
      </c>
      <c r="R414" s="36">
        <v>4</v>
      </c>
      <c r="S414" s="36">
        <v>10</v>
      </c>
      <c r="T414" s="36">
        <v>18</v>
      </c>
      <c r="U414" s="36">
        <v>32</v>
      </c>
      <c r="V414" s="36">
        <v>28</v>
      </c>
      <c r="W414" s="36">
        <v>40</v>
      </c>
      <c r="X414" s="36">
        <v>35</v>
      </c>
      <c r="Y414" s="36">
        <v>24</v>
      </c>
    </row>
    <row r="415" spans="1:25" x14ac:dyDescent="0.3">
      <c r="A415" s="8" t="s">
        <v>99</v>
      </c>
      <c r="B415" s="8" t="s">
        <v>103</v>
      </c>
      <c r="C415" s="11" t="s">
        <v>2750</v>
      </c>
      <c r="D415" s="68" t="s">
        <v>2751</v>
      </c>
      <c r="E415" s="12" t="s">
        <v>50</v>
      </c>
      <c r="F415" s="40">
        <v>0</v>
      </c>
      <c r="G415" s="72">
        <v>0</v>
      </c>
      <c r="H415" s="36">
        <v>0</v>
      </c>
      <c r="I415" s="17">
        <v>0</v>
      </c>
      <c r="J415" s="36">
        <v>0</v>
      </c>
      <c r="K415" s="36">
        <v>0</v>
      </c>
      <c r="L415" s="36">
        <v>1</v>
      </c>
      <c r="M415" s="36">
        <v>1</v>
      </c>
      <c r="N415" s="36">
        <v>2</v>
      </c>
      <c r="O415" s="36">
        <v>1</v>
      </c>
      <c r="P415" s="36">
        <v>4</v>
      </c>
      <c r="Q415" s="36">
        <v>7</v>
      </c>
      <c r="R415" s="36">
        <v>3</v>
      </c>
      <c r="S415" s="36">
        <v>6</v>
      </c>
      <c r="T415" s="36">
        <v>17</v>
      </c>
      <c r="U415" s="36">
        <v>24</v>
      </c>
      <c r="V415" s="36">
        <v>17</v>
      </c>
      <c r="W415" s="36">
        <v>26</v>
      </c>
      <c r="X415" s="36">
        <v>28</v>
      </c>
      <c r="Y415" s="36">
        <v>20</v>
      </c>
    </row>
    <row r="416" spans="1:25" x14ac:dyDescent="0.3">
      <c r="A416" s="8" t="s">
        <v>99</v>
      </c>
      <c r="B416" s="8" t="s">
        <v>103</v>
      </c>
      <c r="C416" s="11" t="s">
        <v>2750</v>
      </c>
      <c r="D416" s="68" t="s">
        <v>2713</v>
      </c>
      <c r="E416" s="12" t="s">
        <v>50</v>
      </c>
      <c r="F416" s="40">
        <v>10</v>
      </c>
      <c r="G416" s="72">
        <v>3</v>
      </c>
      <c r="H416" s="36">
        <v>2</v>
      </c>
      <c r="I416" s="17">
        <v>2</v>
      </c>
      <c r="J416" s="36">
        <v>1</v>
      </c>
      <c r="K416" s="36">
        <v>3</v>
      </c>
      <c r="L416" s="36">
        <v>7</v>
      </c>
      <c r="M416" s="36">
        <v>10</v>
      </c>
      <c r="N416" s="36">
        <v>21</v>
      </c>
      <c r="O416" s="36">
        <v>18</v>
      </c>
      <c r="P416" s="36">
        <v>40</v>
      </c>
      <c r="Q416" s="36">
        <v>73</v>
      </c>
      <c r="R416" s="36">
        <v>92</v>
      </c>
      <c r="S416" s="36">
        <v>149</v>
      </c>
      <c r="T416" s="36">
        <v>181</v>
      </c>
      <c r="U416" s="36">
        <v>260</v>
      </c>
      <c r="V416" s="36">
        <v>370</v>
      </c>
      <c r="W416" s="36">
        <v>476</v>
      </c>
      <c r="X416" s="36">
        <v>486</v>
      </c>
      <c r="Y416" s="36">
        <v>618</v>
      </c>
    </row>
    <row r="417" spans="1:25" x14ac:dyDescent="0.3">
      <c r="A417" s="10" t="s">
        <v>99</v>
      </c>
      <c r="B417" s="10" t="s">
        <v>103</v>
      </c>
      <c r="C417" s="11" t="s">
        <v>2749</v>
      </c>
      <c r="D417" s="68" t="s">
        <v>2714</v>
      </c>
      <c r="E417" s="12" t="s">
        <v>50</v>
      </c>
      <c r="F417" s="38">
        <v>0</v>
      </c>
      <c r="G417" s="124">
        <v>0</v>
      </c>
      <c r="H417" s="2">
        <v>0</v>
      </c>
      <c r="I417" s="17">
        <v>0</v>
      </c>
      <c r="J417" s="2">
        <v>0</v>
      </c>
      <c r="K417" s="36">
        <v>0</v>
      </c>
      <c r="L417" s="36">
        <v>0</v>
      </c>
      <c r="M417" s="36">
        <v>0</v>
      </c>
      <c r="N417" s="36">
        <v>2</v>
      </c>
      <c r="O417" s="36">
        <v>4</v>
      </c>
      <c r="P417" s="36">
        <v>4</v>
      </c>
      <c r="Q417" s="36">
        <v>12</v>
      </c>
      <c r="R417" s="36">
        <v>15</v>
      </c>
      <c r="S417" s="36">
        <v>22</v>
      </c>
      <c r="T417" s="36">
        <v>23</v>
      </c>
      <c r="U417" s="36">
        <v>36</v>
      </c>
      <c r="V417" s="36">
        <v>38</v>
      </c>
      <c r="W417" s="36">
        <v>28</v>
      </c>
      <c r="X417" s="36">
        <v>30</v>
      </c>
      <c r="Y417" s="36">
        <v>21</v>
      </c>
    </row>
    <row r="418" spans="1:25" x14ac:dyDescent="0.3">
      <c r="A418" s="10" t="s">
        <v>99</v>
      </c>
      <c r="B418" s="10" t="s">
        <v>103</v>
      </c>
      <c r="C418" s="11" t="s">
        <v>2749</v>
      </c>
      <c r="D418" s="68" t="s">
        <v>2751</v>
      </c>
      <c r="E418" s="12" t="s">
        <v>50</v>
      </c>
      <c r="F418" s="38">
        <v>0</v>
      </c>
      <c r="G418" s="124">
        <v>0</v>
      </c>
      <c r="H418" s="2">
        <v>0</v>
      </c>
      <c r="I418" s="17">
        <v>0</v>
      </c>
      <c r="J418" s="2">
        <v>0</v>
      </c>
      <c r="K418" s="36">
        <v>0</v>
      </c>
      <c r="L418" s="36">
        <v>0</v>
      </c>
      <c r="M418" s="36">
        <v>0</v>
      </c>
      <c r="N418" s="36">
        <v>2</v>
      </c>
      <c r="O418" s="36">
        <v>4</v>
      </c>
      <c r="P418" s="36">
        <v>4</v>
      </c>
      <c r="Q418" s="36">
        <v>11</v>
      </c>
      <c r="R418" s="36">
        <v>15</v>
      </c>
      <c r="S418" s="36">
        <v>18</v>
      </c>
      <c r="T418" s="36">
        <v>17</v>
      </c>
      <c r="U418" s="36">
        <v>30</v>
      </c>
      <c r="V418" s="36">
        <v>31</v>
      </c>
      <c r="W418" s="36">
        <v>20</v>
      </c>
      <c r="X418" s="36">
        <v>16</v>
      </c>
      <c r="Y418" s="36">
        <v>14</v>
      </c>
    </row>
    <row r="419" spans="1:25" x14ac:dyDescent="0.3">
      <c r="A419" s="10" t="s">
        <v>99</v>
      </c>
      <c r="B419" s="10" t="s">
        <v>103</v>
      </c>
      <c r="C419" s="11" t="s">
        <v>2749</v>
      </c>
      <c r="D419" s="68" t="s">
        <v>2713</v>
      </c>
      <c r="E419" s="12" t="s">
        <v>50</v>
      </c>
      <c r="F419" s="38">
        <v>4</v>
      </c>
      <c r="G419" s="124">
        <v>1</v>
      </c>
      <c r="H419" s="2">
        <v>1</v>
      </c>
      <c r="I419" s="17">
        <v>0</v>
      </c>
      <c r="J419" s="2">
        <v>6</v>
      </c>
      <c r="K419" s="36">
        <v>16</v>
      </c>
      <c r="L419" s="36">
        <v>15</v>
      </c>
      <c r="M419" s="36">
        <v>23</v>
      </c>
      <c r="N419" s="36">
        <v>30</v>
      </c>
      <c r="O419" s="36">
        <v>53</v>
      </c>
      <c r="P419" s="36">
        <v>64</v>
      </c>
      <c r="Q419" s="36">
        <v>88</v>
      </c>
      <c r="R419" s="36">
        <v>140</v>
      </c>
      <c r="S419" s="36">
        <v>186</v>
      </c>
      <c r="T419" s="36">
        <v>232</v>
      </c>
      <c r="U419" s="36">
        <v>338</v>
      </c>
      <c r="V419" s="36">
        <v>408</v>
      </c>
      <c r="W419" s="36">
        <v>428</v>
      </c>
      <c r="X419" s="36">
        <v>389</v>
      </c>
      <c r="Y419" s="36">
        <v>290</v>
      </c>
    </row>
    <row r="420" spans="1:25" x14ac:dyDescent="0.3">
      <c r="A420" s="8" t="s">
        <v>98</v>
      </c>
      <c r="B420" s="8" t="s">
        <v>92</v>
      </c>
      <c r="C420" s="11" t="s">
        <v>2748</v>
      </c>
      <c r="D420" s="68" t="s">
        <v>2714</v>
      </c>
      <c r="E420" s="12" t="s">
        <v>2738</v>
      </c>
      <c r="F420" s="54">
        <v>0</v>
      </c>
      <c r="G420" s="71">
        <v>0</v>
      </c>
      <c r="H420" s="50">
        <v>0</v>
      </c>
      <c r="I420" s="48">
        <v>0</v>
      </c>
      <c r="J420" s="50">
        <v>0</v>
      </c>
      <c r="K420" s="50">
        <v>3.4787278541853</v>
      </c>
      <c r="L420" s="50">
        <v>0</v>
      </c>
      <c r="M420" s="50">
        <v>6.2768498941967996</v>
      </c>
      <c r="N420" s="50">
        <v>3.31468227959718</v>
      </c>
      <c r="O420" s="50">
        <v>3.6194304566950901</v>
      </c>
      <c r="P420" s="50">
        <v>10.2312844338714</v>
      </c>
      <c r="Q420" s="50">
        <v>39.1570896461483</v>
      </c>
      <c r="R420" s="50">
        <v>44.298150859811102</v>
      </c>
      <c r="S420" s="50">
        <v>76.500349506653293</v>
      </c>
      <c r="T420" s="50">
        <v>125.16205758909101</v>
      </c>
      <c r="U420" s="50">
        <v>263.33526114074499</v>
      </c>
      <c r="V420" s="50">
        <v>406.91979675453803</v>
      </c>
      <c r="W420" s="50">
        <v>987.56173237655003</v>
      </c>
      <c r="X420" s="50">
        <v>1193.01651054184</v>
      </c>
      <c r="Y420" s="50">
        <v>1525.19262301138</v>
      </c>
    </row>
    <row r="421" spans="1:25" x14ac:dyDescent="0.3">
      <c r="A421" s="8" t="s">
        <v>98</v>
      </c>
      <c r="B421" s="8" t="s">
        <v>92</v>
      </c>
      <c r="C421" s="11" t="s">
        <v>2748</v>
      </c>
      <c r="D421" s="68" t="s">
        <v>2751</v>
      </c>
      <c r="E421" s="12" t="s">
        <v>2738</v>
      </c>
      <c r="F421" s="54">
        <v>0</v>
      </c>
      <c r="G421" s="71">
        <v>0</v>
      </c>
      <c r="H421" s="50">
        <v>0</v>
      </c>
      <c r="I421" s="48">
        <v>0</v>
      </c>
      <c r="J421" s="50">
        <v>0</v>
      </c>
      <c r="K421" s="50">
        <v>0</v>
      </c>
      <c r="L421" s="50">
        <v>0</v>
      </c>
      <c r="M421" s="50">
        <v>6.2768498941967996</v>
      </c>
      <c r="N421" s="50">
        <v>3.31468227959718</v>
      </c>
      <c r="O421" s="50">
        <v>0</v>
      </c>
      <c r="P421" s="50">
        <v>6.8208562892475904</v>
      </c>
      <c r="Q421" s="50">
        <v>36.145005827213801</v>
      </c>
      <c r="R421" s="50">
        <v>38.391730745169603</v>
      </c>
      <c r="S421" s="50">
        <v>66.522043049263701</v>
      </c>
      <c r="T421" s="50">
        <v>117.339428989773</v>
      </c>
      <c r="U421" s="50">
        <v>246.876807319449</v>
      </c>
      <c r="V421" s="50">
        <v>383.33024331949201</v>
      </c>
      <c r="W421" s="50">
        <v>855.88683472634398</v>
      </c>
      <c r="X421" s="50">
        <v>1082.0382304914399</v>
      </c>
      <c r="Y421" s="50">
        <v>1418.1615617474299</v>
      </c>
    </row>
    <row r="422" spans="1:25" x14ac:dyDescent="0.3">
      <c r="A422" s="8" t="s">
        <v>98</v>
      </c>
      <c r="B422" s="8" t="s">
        <v>92</v>
      </c>
      <c r="C422" s="11" t="s">
        <v>2748</v>
      </c>
      <c r="D422" s="68" t="s">
        <v>2713</v>
      </c>
      <c r="E422" s="12" t="s">
        <v>2738</v>
      </c>
      <c r="F422" s="54">
        <v>239.17629509448301</v>
      </c>
      <c r="G422" s="71">
        <v>11.0436698616531</v>
      </c>
      <c r="H422" s="50">
        <v>3.9835033715281698</v>
      </c>
      <c r="I422" s="48">
        <v>7.8800151188569201</v>
      </c>
      <c r="J422" s="50">
        <v>29.336151399904999</v>
      </c>
      <c r="K422" s="50">
        <v>48.702189958594197</v>
      </c>
      <c r="L422" s="50">
        <v>56.6158542187991</v>
      </c>
      <c r="M422" s="50">
        <v>97.291173360050394</v>
      </c>
      <c r="N422" s="50">
        <v>169.048796259456</v>
      </c>
      <c r="O422" s="50">
        <v>235.26297968518099</v>
      </c>
      <c r="P422" s="50">
        <v>303.528104871518</v>
      </c>
      <c r="Q422" s="50">
        <v>463.860908115911</v>
      </c>
      <c r="R422" s="50">
        <v>587.68880140682802</v>
      </c>
      <c r="S422" s="50">
        <v>971.22182851925004</v>
      </c>
      <c r="T422" s="50">
        <v>1486.29943387045</v>
      </c>
      <c r="U422" s="50">
        <v>2365.9027368113798</v>
      </c>
      <c r="V422" s="50">
        <v>4411.2464923535399</v>
      </c>
      <c r="W422" s="50">
        <v>7184.5116030394001</v>
      </c>
      <c r="X422" s="50">
        <v>12027.2711004625</v>
      </c>
      <c r="Y422" s="50">
        <v>22208.945212270999</v>
      </c>
    </row>
    <row r="423" spans="1:25" x14ac:dyDescent="0.3">
      <c r="A423" s="8" t="s">
        <v>98</v>
      </c>
      <c r="B423" s="8" t="s">
        <v>92</v>
      </c>
      <c r="C423" s="11" t="s">
        <v>2750</v>
      </c>
      <c r="D423" s="68" t="s">
        <v>2714</v>
      </c>
      <c r="E423" s="12" t="s">
        <v>2738</v>
      </c>
      <c r="F423" s="54">
        <v>0</v>
      </c>
      <c r="G423" s="122">
        <v>0</v>
      </c>
      <c r="H423" s="50">
        <v>0</v>
      </c>
      <c r="I423" s="48">
        <v>0</v>
      </c>
      <c r="J423" s="50">
        <v>0</v>
      </c>
      <c r="K423" s="50">
        <v>0</v>
      </c>
      <c r="L423" s="50">
        <v>0</v>
      </c>
      <c r="M423" s="50">
        <v>6.2328150212282498</v>
      </c>
      <c r="N423" s="50">
        <v>0</v>
      </c>
      <c r="O423" s="50">
        <v>0</v>
      </c>
      <c r="P423" s="50">
        <v>13.2352901422686</v>
      </c>
      <c r="Q423" s="50">
        <v>40.662796770416101</v>
      </c>
      <c r="R423" s="50">
        <v>34.331883971641403</v>
      </c>
      <c r="S423" s="50">
        <v>38.681311817049497</v>
      </c>
      <c r="T423" s="50">
        <v>128.14552836384399</v>
      </c>
      <c r="U423" s="50">
        <v>188.14968119257401</v>
      </c>
      <c r="V423" s="50">
        <v>279.54777172913998</v>
      </c>
      <c r="W423" s="50">
        <v>795.97113780804898</v>
      </c>
      <c r="X423" s="50">
        <v>808.22773371238395</v>
      </c>
      <c r="Y423" s="50">
        <v>1365.5191908736499</v>
      </c>
    </row>
    <row r="424" spans="1:25" x14ac:dyDescent="0.3">
      <c r="A424" s="8" t="s">
        <v>98</v>
      </c>
      <c r="B424" s="8" t="s">
        <v>92</v>
      </c>
      <c r="C424" s="11" t="s">
        <v>2750</v>
      </c>
      <c r="D424" s="68" t="s">
        <v>2751</v>
      </c>
      <c r="E424" s="12" t="s">
        <v>2738</v>
      </c>
      <c r="F424" s="54">
        <v>0</v>
      </c>
      <c r="G424" s="122">
        <v>0</v>
      </c>
      <c r="H424" s="50">
        <v>0</v>
      </c>
      <c r="I424" s="48">
        <v>0</v>
      </c>
      <c r="J424" s="50">
        <v>0</v>
      </c>
      <c r="K424" s="50">
        <v>0</v>
      </c>
      <c r="L424" s="50">
        <v>0</v>
      </c>
      <c r="M424" s="50">
        <v>6.2328150212282498</v>
      </c>
      <c r="N424" s="50">
        <v>0</v>
      </c>
      <c r="O424" s="50">
        <v>0</v>
      </c>
      <c r="P424" s="50">
        <v>6.6176450711343202</v>
      </c>
      <c r="Q424" s="50">
        <v>34.853825803213802</v>
      </c>
      <c r="R424" s="50">
        <v>28.609903309701199</v>
      </c>
      <c r="S424" s="50">
        <v>38.681311817049497</v>
      </c>
      <c r="T424" s="50">
        <v>113.069583850451</v>
      </c>
      <c r="U424" s="50">
        <v>164.630971043502</v>
      </c>
      <c r="V424" s="50">
        <v>247.29225960654699</v>
      </c>
      <c r="W424" s="50">
        <v>639.61966431003896</v>
      </c>
      <c r="X424" s="50">
        <v>740.87542256968504</v>
      </c>
      <c r="Y424" s="50">
        <v>1248.4746887987701</v>
      </c>
    </row>
    <row r="425" spans="1:25" x14ac:dyDescent="0.3">
      <c r="A425" s="8" t="s">
        <v>98</v>
      </c>
      <c r="B425" s="8" t="s">
        <v>92</v>
      </c>
      <c r="C425" s="11" t="s">
        <v>2750</v>
      </c>
      <c r="D425" s="68" t="s">
        <v>2713</v>
      </c>
      <c r="E425" s="12" t="s">
        <v>2738</v>
      </c>
      <c r="F425" s="54">
        <v>98.1634798307267</v>
      </c>
      <c r="G425" s="122">
        <v>11.390583284494999</v>
      </c>
      <c r="H425" s="50">
        <v>8.1868346106716796</v>
      </c>
      <c r="I425" s="48">
        <v>0</v>
      </c>
      <c r="J425" s="50">
        <v>8.5746483688448194</v>
      </c>
      <c r="K425" s="50">
        <v>21.1557744703473</v>
      </c>
      <c r="L425" s="50">
        <v>31.571979909971098</v>
      </c>
      <c r="M425" s="50">
        <v>68.5609652335108</v>
      </c>
      <c r="N425" s="50">
        <v>136.36682877631699</v>
      </c>
      <c r="O425" s="50">
        <v>149.59125201655601</v>
      </c>
      <c r="P425" s="50">
        <v>198.52935213403001</v>
      </c>
      <c r="Q425" s="50">
        <v>307.87546126172202</v>
      </c>
      <c r="R425" s="50">
        <v>440.59251096939801</v>
      </c>
      <c r="S425" s="50">
        <v>722.051153918257</v>
      </c>
      <c r="T425" s="50">
        <v>1273.9173113817401</v>
      </c>
      <c r="U425" s="50">
        <v>1889.33638197543</v>
      </c>
      <c r="V425" s="50">
        <v>3687.88021934981</v>
      </c>
      <c r="W425" s="50">
        <v>6552.5481165984002</v>
      </c>
      <c r="X425" s="50">
        <v>10619.2143901655</v>
      </c>
      <c r="Y425" s="50">
        <v>21614.218049828702</v>
      </c>
    </row>
    <row r="426" spans="1:25" x14ac:dyDescent="0.3">
      <c r="A426" s="8" t="s">
        <v>98</v>
      </c>
      <c r="B426" s="8" t="s">
        <v>92</v>
      </c>
      <c r="C426" s="11" t="s">
        <v>2749</v>
      </c>
      <c r="D426" s="68" t="s">
        <v>2714</v>
      </c>
      <c r="E426" s="12" t="s">
        <v>2738</v>
      </c>
      <c r="F426" s="54">
        <v>0</v>
      </c>
      <c r="G426" s="122">
        <v>0</v>
      </c>
      <c r="H426" s="50">
        <v>0</v>
      </c>
      <c r="I426" s="48">
        <v>0</v>
      </c>
      <c r="J426" s="50">
        <v>0</v>
      </c>
      <c r="K426" s="50">
        <v>6.8654841924394399</v>
      </c>
      <c r="L426" s="50">
        <v>0</v>
      </c>
      <c r="M426" s="50">
        <v>6.3215114076311298</v>
      </c>
      <c r="N426" s="50">
        <v>6.7708637063985098</v>
      </c>
      <c r="O426" s="50">
        <v>7.3581339513910997</v>
      </c>
      <c r="P426" s="50">
        <v>7.0369430939249504</v>
      </c>
      <c r="Q426" s="50">
        <v>37.535531168942597</v>
      </c>
      <c r="R426" s="50">
        <v>54.928312693723797</v>
      </c>
      <c r="S426" s="50">
        <v>116.80753414658101</v>
      </c>
      <c r="T426" s="50">
        <v>121.944414226484</v>
      </c>
      <c r="U426" s="50">
        <v>346.38578564053898</v>
      </c>
      <c r="V426" s="50">
        <v>561.65667734141505</v>
      </c>
      <c r="W426" s="50">
        <v>1251.0486957298299</v>
      </c>
      <c r="X426" s="50">
        <v>1815.25917300643</v>
      </c>
      <c r="Y426" s="50">
        <v>1873.7673373892501</v>
      </c>
    </row>
    <row r="427" spans="1:25" x14ac:dyDescent="0.3">
      <c r="A427" s="8" t="s">
        <v>98</v>
      </c>
      <c r="B427" s="8" t="s">
        <v>92</v>
      </c>
      <c r="C427" s="11" t="s">
        <v>2749</v>
      </c>
      <c r="D427" s="68" t="s">
        <v>2751</v>
      </c>
      <c r="E427" s="12" t="s">
        <v>2738</v>
      </c>
      <c r="F427" s="54">
        <v>0</v>
      </c>
      <c r="G427" s="122">
        <v>0</v>
      </c>
      <c r="H427" s="50">
        <v>0</v>
      </c>
      <c r="I427" s="48">
        <v>0</v>
      </c>
      <c r="J427" s="50">
        <v>0</v>
      </c>
      <c r="K427" s="50">
        <v>0</v>
      </c>
      <c r="L427" s="50">
        <v>0</v>
      </c>
      <c r="M427" s="50">
        <v>6.3215114076311298</v>
      </c>
      <c r="N427" s="50">
        <v>6.7708637063985098</v>
      </c>
      <c r="O427" s="50">
        <v>0</v>
      </c>
      <c r="P427" s="50">
        <v>7.0369430939249504</v>
      </c>
      <c r="Q427" s="50">
        <v>37.535531168942597</v>
      </c>
      <c r="R427" s="50">
        <v>48.825166838865599</v>
      </c>
      <c r="S427" s="50">
        <v>96.194439885419698</v>
      </c>
      <c r="T427" s="50">
        <v>121.944414226484</v>
      </c>
      <c r="U427" s="50">
        <v>337.726140999525</v>
      </c>
      <c r="V427" s="50">
        <v>548.59489414742802</v>
      </c>
      <c r="W427" s="50">
        <v>1153.3105163759401</v>
      </c>
      <c r="X427" s="50">
        <v>1633.73325570579</v>
      </c>
      <c r="Y427" s="50">
        <v>1788.59609478065</v>
      </c>
    </row>
    <row r="428" spans="1:25" x14ac:dyDescent="0.3">
      <c r="A428" s="8" t="s">
        <v>98</v>
      </c>
      <c r="B428" s="8" t="s">
        <v>92</v>
      </c>
      <c r="C428" s="11" t="s">
        <v>2749</v>
      </c>
      <c r="D428" s="68" t="s">
        <v>2713</v>
      </c>
      <c r="E428" s="12" t="s">
        <v>2738</v>
      </c>
      <c r="F428" s="54">
        <v>373.20417119099</v>
      </c>
      <c r="G428" s="122">
        <v>10.717263183298201</v>
      </c>
      <c r="H428" s="50">
        <v>0</v>
      </c>
      <c r="I428" s="48">
        <v>15.4612852751213</v>
      </c>
      <c r="J428" s="50">
        <v>49.184124789416799</v>
      </c>
      <c r="K428" s="50">
        <v>75.5203261168339</v>
      </c>
      <c r="L428" s="50">
        <v>81.472077415894304</v>
      </c>
      <c r="M428" s="50">
        <v>126.430228152623</v>
      </c>
      <c r="N428" s="50">
        <v>203.125911191955</v>
      </c>
      <c r="O428" s="50">
        <v>323.757893861208</v>
      </c>
      <c r="P428" s="50">
        <v>415.17964254157198</v>
      </c>
      <c r="Q428" s="50">
        <v>631.84810801053402</v>
      </c>
      <c r="R428" s="50">
        <v>744.58379429270099</v>
      </c>
      <c r="S428" s="50">
        <v>1236.78565566968</v>
      </c>
      <c r="T428" s="50">
        <v>1715.35142678588</v>
      </c>
      <c r="U428" s="50">
        <v>2892.3213100984999</v>
      </c>
      <c r="V428" s="50">
        <v>5290.0221935644904</v>
      </c>
      <c r="W428" s="50">
        <v>8053.6259787607896</v>
      </c>
      <c r="X428" s="50">
        <v>14304.2422832907</v>
      </c>
      <c r="Y428" s="50">
        <v>23507.262959974199</v>
      </c>
    </row>
    <row r="429" spans="1:25" x14ac:dyDescent="0.3">
      <c r="A429" s="8" t="s">
        <v>98</v>
      </c>
      <c r="B429" s="8" t="s">
        <v>103</v>
      </c>
      <c r="C429" s="11" t="s">
        <v>2748</v>
      </c>
      <c r="D429" s="68" t="s">
        <v>2714</v>
      </c>
      <c r="E429" s="12" t="s">
        <v>2738</v>
      </c>
      <c r="F429" s="54">
        <v>0</v>
      </c>
      <c r="G429" s="71">
        <v>0</v>
      </c>
      <c r="H429" s="50">
        <v>0</v>
      </c>
      <c r="I429" s="48">
        <v>0</v>
      </c>
      <c r="J429" s="50">
        <v>4.1698332581787296</v>
      </c>
      <c r="K429" s="50">
        <v>0</v>
      </c>
      <c r="L429" s="50">
        <v>3.19165060349864</v>
      </c>
      <c r="M429" s="50">
        <v>9.2141158359566298</v>
      </c>
      <c r="N429" s="50">
        <v>16.431575771665798</v>
      </c>
      <c r="O429" s="50">
        <v>14.113189796522001</v>
      </c>
      <c r="P429" s="50">
        <v>21.185606686727201</v>
      </c>
      <c r="Q429" s="50">
        <v>54.749432930873397</v>
      </c>
      <c r="R429" s="50">
        <v>46.9917746136503</v>
      </c>
      <c r="S429" s="50">
        <v>126.504263277489</v>
      </c>
      <c r="T429" s="50">
        <v>229.81000261745601</v>
      </c>
      <c r="U429" s="50">
        <v>316.66666731492103</v>
      </c>
      <c r="V429" s="50">
        <v>481.303228136901</v>
      </c>
      <c r="W429" s="50">
        <v>718.23224057816697</v>
      </c>
      <c r="X429" s="50">
        <v>1370.1363441111801</v>
      </c>
      <c r="Y429" s="50">
        <v>2231.4885082709402</v>
      </c>
    </row>
    <row r="430" spans="1:25" x14ac:dyDescent="0.3">
      <c r="A430" s="8" t="s">
        <v>98</v>
      </c>
      <c r="B430" s="8" t="s">
        <v>103</v>
      </c>
      <c r="C430" s="11" t="s">
        <v>2748</v>
      </c>
      <c r="D430" s="68" t="s">
        <v>2751</v>
      </c>
      <c r="E430" s="12" t="s">
        <v>2738</v>
      </c>
      <c r="F430" s="54">
        <v>0</v>
      </c>
      <c r="G430" s="71">
        <v>0</v>
      </c>
      <c r="H430" s="50">
        <v>0</v>
      </c>
      <c r="I430" s="48">
        <v>0</v>
      </c>
      <c r="J430" s="50">
        <v>4.1698332581787296</v>
      </c>
      <c r="K430" s="50">
        <v>0</v>
      </c>
      <c r="L430" s="50">
        <v>3.19165060349864</v>
      </c>
      <c r="M430" s="50">
        <v>6.1427438906377603</v>
      </c>
      <c r="N430" s="50">
        <v>9.8589454629994897</v>
      </c>
      <c r="O430" s="50">
        <v>10.5848923473915</v>
      </c>
      <c r="P430" s="50">
        <v>14.123737791151401</v>
      </c>
      <c r="Q430" s="50">
        <v>36.4996219539156</v>
      </c>
      <c r="R430" s="50">
        <v>41.117802786944097</v>
      </c>
      <c r="S430" s="50">
        <v>100.554670810312</v>
      </c>
      <c r="T430" s="50">
        <v>191.50833551454701</v>
      </c>
      <c r="U430" s="50">
        <v>283.76623434713701</v>
      </c>
      <c r="V430" s="50">
        <v>414.14463816430998</v>
      </c>
      <c r="W430" s="50">
        <v>620.29148049932598</v>
      </c>
      <c r="X430" s="50">
        <v>1193.7821612057801</v>
      </c>
      <c r="Y430" s="50">
        <v>1842.2753963632199</v>
      </c>
    </row>
    <row r="431" spans="1:25" x14ac:dyDescent="0.3">
      <c r="A431" s="8" t="s">
        <v>98</v>
      </c>
      <c r="B431" s="8" t="s">
        <v>103</v>
      </c>
      <c r="C431" s="11" t="s">
        <v>2748</v>
      </c>
      <c r="D431" s="68" t="s">
        <v>2713</v>
      </c>
      <c r="E431" s="12" t="s">
        <v>2738</v>
      </c>
      <c r="F431" s="54">
        <v>484.44108176733801</v>
      </c>
      <c r="G431" s="71">
        <v>5.6115095445987899</v>
      </c>
      <c r="H431" s="50">
        <v>4.0434920524279701</v>
      </c>
      <c r="I431" s="48">
        <v>11.608810615759699</v>
      </c>
      <c r="J431" s="50">
        <v>16.679333032714901</v>
      </c>
      <c r="K431" s="50">
        <v>53.391202839893502</v>
      </c>
      <c r="L431" s="50">
        <v>54.258060259476899</v>
      </c>
      <c r="M431" s="50">
        <v>89.069786414247503</v>
      </c>
      <c r="N431" s="50">
        <v>170.88838802532399</v>
      </c>
      <c r="O431" s="50">
        <v>197.58465715130899</v>
      </c>
      <c r="P431" s="50">
        <v>363.68624812214898</v>
      </c>
      <c r="Q431" s="50">
        <v>590.07722158830302</v>
      </c>
      <c r="R431" s="50">
        <v>669.632788244518</v>
      </c>
      <c r="S431" s="50">
        <v>1132.05097138061</v>
      </c>
      <c r="T431" s="50">
        <v>1765.70685344412</v>
      </c>
      <c r="U431" s="50">
        <v>2763.6363692938498</v>
      </c>
      <c r="V431" s="50">
        <v>4359.7117990540301</v>
      </c>
      <c r="W431" s="50">
        <v>8153.5682765635001</v>
      </c>
      <c r="X431" s="50">
        <v>13050.2095349995</v>
      </c>
      <c r="Y431" s="50">
        <v>24131.212938278801</v>
      </c>
    </row>
    <row r="432" spans="1:25" x14ac:dyDescent="0.3">
      <c r="A432" s="8" t="s">
        <v>98</v>
      </c>
      <c r="B432" s="8" t="s">
        <v>103</v>
      </c>
      <c r="C432" s="11" t="s">
        <v>2750</v>
      </c>
      <c r="D432" s="68" t="s">
        <v>2714</v>
      </c>
      <c r="E432" s="12" t="s">
        <v>2738</v>
      </c>
      <c r="F432" s="54">
        <v>0</v>
      </c>
      <c r="G432" s="122">
        <v>0</v>
      </c>
      <c r="H432" s="50">
        <v>0</v>
      </c>
      <c r="I432" s="48">
        <v>0</v>
      </c>
      <c r="J432" s="50">
        <v>8.5370882596615303</v>
      </c>
      <c r="K432" s="50">
        <v>0</v>
      </c>
      <c r="L432" s="50">
        <v>6.4321681294561204</v>
      </c>
      <c r="M432" s="50">
        <v>6.1079302473402999</v>
      </c>
      <c r="N432" s="50">
        <v>12.8902505078657</v>
      </c>
      <c r="O432" s="50">
        <v>13.864977447246901</v>
      </c>
      <c r="P432" s="50">
        <v>6.8804763924618797</v>
      </c>
      <c r="Q432" s="50">
        <v>23.4234649451808</v>
      </c>
      <c r="R432" s="50">
        <v>39.769836634048701</v>
      </c>
      <c r="S432" s="50">
        <v>87.976604339132706</v>
      </c>
      <c r="T432" s="50">
        <v>162.40351767121899</v>
      </c>
      <c r="U432" s="50">
        <v>242.529866217267</v>
      </c>
      <c r="V432" s="50">
        <v>349.74980351518298</v>
      </c>
      <c r="W432" s="50">
        <v>480.712184644903</v>
      </c>
      <c r="X432" s="50">
        <v>1102.7372170101701</v>
      </c>
      <c r="Y432" s="50">
        <v>2024.0365391292901</v>
      </c>
    </row>
    <row r="433" spans="1:25" x14ac:dyDescent="0.3">
      <c r="A433" s="8" t="s">
        <v>98</v>
      </c>
      <c r="B433" s="8" t="s">
        <v>103</v>
      </c>
      <c r="C433" s="11" t="s">
        <v>2750</v>
      </c>
      <c r="D433" s="68" t="s">
        <v>2751</v>
      </c>
      <c r="E433" s="12" t="s">
        <v>2738</v>
      </c>
      <c r="F433" s="54">
        <v>0</v>
      </c>
      <c r="G433" s="122">
        <v>0</v>
      </c>
      <c r="H433" s="50">
        <v>0</v>
      </c>
      <c r="I433" s="48">
        <v>0</v>
      </c>
      <c r="J433" s="50">
        <v>8.5370882596615303</v>
      </c>
      <c r="K433" s="50">
        <v>0</v>
      </c>
      <c r="L433" s="50">
        <v>6.4321681294561204</v>
      </c>
      <c r="M433" s="50">
        <v>0</v>
      </c>
      <c r="N433" s="50">
        <v>12.8902505078657</v>
      </c>
      <c r="O433" s="50">
        <v>6.9324887236234698</v>
      </c>
      <c r="P433" s="50">
        <v>6.8804763924618797</v>
      </c>
      <c r="Q433" s="50">
        <v>11.7117324725904</v>
      </c>
      <c r="R433" s="50">
        <v>39.769836634048701</v>
      </c>
      <c r="S433" s="50">
        <v>69.124474837890006</v>
      </c>
      <c r="T433" s="50">
        <v>125.493627291397</v>
      </c>
      <c r="U433" s="50">
        <v>211.235689931168</v>
      </c>
      <c r="V433" s="50">
        <v>288.02924995367999</v>
      </c>
      <c r="W433" s="50">
        <v>424.15780998079703</v>
      </c>
      <c r="X433" s="50">
        <v>948.35400662874702</v>
      </c>
      <c r="Y433" s="50">
        <v>1680.3322211639399</v>
      </c>
    </row>
    <row r="434" spans="1:25" x14ac:dyDescent="0.3">
      <c r="A434" s="8" t="s">
        <v>98</v>
      </c>
      <c r="B434" s="8" t="s">
        <v>103</v>
      </c>
      <c r="C434" s="11" t="s">
        <v>2750</v>
      </c>
      <c r="D434" s="68" t="s">
        <v>2713</v>
      </c>
      <c r="E434" s="12" t="s">
        <v>2738</v>
      </c>
      <c r="F434" s="54">
        <v>472.805647593103</v>
      </c>
      <c r="G434" s="122">
        <v>0</v>
      </c>
      <c r="H434" s="50">
        <v>8.3268879460067602</v>
      </c>
      <c r="I434" s="48">
        <v>15.8007302067445</v>
      </c>
      <c r="J434" s="50">
        <v>8.5370882596615303</v>
      </c>
      <c r="K434" s="50">
        <v>35.989350711549001</v>
      </c>
      <c r="L434" s="50">
        <v>38.593008776736703</v>
      </c>
      <c r="M434" s="50">
        <v>54.971372226062698</v>
      </c>
      <c r="N434" s="50">
        <v>83.786628301127095</v>
      </c>
      <c r="O434" s="50">
        <v>138.64977447246901</v>
      </c>
      <c r="P434" s="50">
        <v>247.69715012862801</v>
      </c>
      <c r="Q434" s="50">
        <v>462.61343266732098</v>
      </c>
      <c r="R434" s="50">
        <v>568.14052334355301</v>
      </c>
      <c r="S434" s="50">
        <v>810.64156855343697</v>
      </c>
      <c r="T434" s="50">
        <v>1365.6659440534399</v>
      </c>
      <c r="U434" s="50">
        <v>2284.4748688852301</v>
      </c>
      <c r="V434" s="50">
        <v>3620.9391422748399</v>
      </c>
      <c r="W434" s="50">
        <v>6857.2179280228802</v>
      </c>
      <c r="X434" s="50">
        <v>12284.492597493299</v>
      </c>
      <c r="Y434" s="50">
        <v>23104.5680410042</v>
      </c>
    </row>
    <row r="435" spans="1:25" x14ac:dyDescent="0.3">
      <c r="A435" s="99" t="s">
        <v>98</v>
      </c>
      <c r="B435" s="99" t="s">
        <v>103</v>
      </c>
      <c r="C435" s="100" t="s">
        <v>2749</v>
      </c>
      <c r="D435" s="139" t="s">
        <v>2714</v>
      </c>
      <c r="E435" s="105" t="s">
        <v>2738</v>
      </c>
      <c r="F435" s="101">
        <v>0</v>
      </c>
      <c r="G435" s="106">
        <v>0</v>
      </c>
      <c r="H435" s="102">
        <v>0</v>
      </c>
      <c r="I435" s="103">
        <v>0</v>
      </c>
      <c r="J435" s="102">
        <v>0</v>
      </c>
      <c r="K435" s="102">
        <v>0</v>
      </c>
      <c r="L435" s="102">
        <v>0</v>
      </c>
      <c r="M435" s="102">
        <v>12.355913333300601</v>
      </c>
      <c r="N435" s="102">
        <v>20.115846276665099</v>
      </c>
      <c r="O435" s="102">
        <v>14.3704511923055</v>
      </c>
      <c r="P435" s="102">
        <v>36.265423022936901</v>
      </c>
      <c r="Q435" s="102">
        <v>88.6066974011312</v>
      </c>
      <c r="R435" s="102">
        <v>54.720451480916999</v>
      </c>
      <c r="S435" s="102">
        <v>167.60886412304799</v>
      </c>
      <c r="T435" s="102">
        <v>302.49913166129102</v>
      </c>
      <c r="U435" s="102">
        <v>398.82577066268902</v>
      </c>
      <c r="V435" s="102">
        <v>638.27812817644201</v>
      </c>
      <c r="W435" s="102">
        <v>1042.57870021432</v>
      </c>
      <c r="X435" s="102">
        <v>1797.44719602126</v>
      </c>
      <c r="Y435" s="102">
        <v>2671.1996763810498</v>
      </c>
    </row>
    <row r="436" spans="1:25" x14ac:dyDescent="0.3">
      <c r="A436" s="99" t="s">
        <v>98</v>
      </c>
      <c r="B436" s="99" t="s">
        <v>103</v>
      </c>
      <c r="C436" s="100" t="s">
        <v>2749</v>
      </c>
      <c r="D436" s="139" t="s">
        <v>2751</v>
      </c>
      <c r="E436" s="105" t="s">
        <v>2738</v>
      </c>
      <c r="F436" s="101">
        <v>0</v>
      </c>
      <c r="G436" s="106">
        <v>0</v>
      </c>
      <c r="H436" s="102">
        <v>0</v>
      </c>
      <c r="I436" s="103">
        <v>0</v>
      </c>
      <c r="J436" s="102">
        <v>0</v>
      </c>
      <c r="K436" s="102">
        <v>0</v>
      </c>
      <c r="L436" s="102">
        <v>0</v>
      </c>
      <c r="M436" s="102">
        <v>12.355913333300601</v>
      </c>
      <c r="N436" s="102">
        <v>6.7052820922217098</v>
      </c>
      <c r="O436" s="102">
        <v>14.3704511923055</v>
      </c>
      <c r="P436" s="102">
        <v>21.759253813762101</v>
      </c>
      <c r="Q436" s="102">
        <v>63.290498143665097</v>
      </c>
      <c r="R436" s="102">
        <v>42.5603511518243</v>
      </c>
      <c r="S436" s="102">
        <v>134.087091298438</v>
      </c>
      <c r="T436" s="102">
        <v>262.69661433743698</v>
      </c>
      <c r="U436" s="102">
        <v>364.14526886593302</v>
      </c>
      <c r="V436" s="102">
        <v>564.63065184839104</v>
      </c>
      <c r="W436" s="102">
        <v>888.12259647886799</v>
      </c>
      <c r="X436" s="102">
        <v>1585.9828200187601</v>
      </c>
      <c r="Y436" s="102">
        <v>2185.5270079481302</v>
      </c>
    </row>
    <row r="437" spans="1:25" x14ac:dyDescent="0.3">
      <c r="A437" s="99" t="s">
        <v>98</v>
      </c>
      <c r="B437" s="99" t="s">
        <v>103</v>
      </c>
      <c r="C437" s="100" t="s">
        <v>2749</v>
      </c>
      <c r="D437" s="139" t="s">
        <v>2713</v>
      </c>
      <c r="E437" s="105" t="s">
        <v>2738</v>
      </c>
      <c r="F437" s="101">
        <v>495.527075849982</v>
      </c>
      <c r="G437" s="106">
        <v>10.934234352873199</v>
      </c>
      <c r="H437" s="102">
        <v>0</v>
      </c>
      <c r="I437" s="103">
        <v>7.5844924758680703</v>
      </c>
      <c r="J437" s="102">
        <v>24.453507666296598</v>
      </c>
      <c r="K437" s="102">
        <v>70.415011080571702</v>
      </c>
      <c r="L437" s="102">
        <v>69.686883161446005</v>
      </c>
      <c r="M437" s="102">
        <v>123.559133333006</v>
      </c>
      <c r="N437" s="102">
        <v>261.50600159664702</v>
      </c>
      <c r="O437" s="102">
        <v>258.66812146149999</v>
      </c>
      <c r="P437" s="102">
        <v>485.95666850735398</v>
      </c>
      <c r="Q437" s="102">
        <v>727.84072865214898</v>
      </c>
      <c r="R437" s="102">
        <v>778.24642106193005</v>
      </c>
      <c r="S437" s="102">
        <v>1474.95800428282</v>
      </c>
      <c r="T437" s="102">
        <v>2197.09895627675</v>
      </c>
      <c r="U437" s="102">
        <v>3294.6476706917801</v>
      </c>
      <c r="V437" s="102">
        <v>5241.2453986796299</v>
      </c>
      <c r="W437" s="102">
        <v>9923.8046650030101</v>
      </c>
      <c r="X437" s="102">
        <v>14273.845380168799</v>
      </c>
      <c r="Y437" s="102">
        <v>26307.269540116398</v>
      </c>
    </row>
    <row r="438" spans="1:25" x14ac:dyDescent="0.3">
      <c r="A438" s="8" t="s">
        <v>98</v>
      </c>
      <c r="B438" s="8" t="s">
        <v>92</v>
      </c>
      <c r="C438" s="11" t="s">
        <v>2748</v>
      </c>
      <c r="D438" s="68" t="s">
        <v>2714</v>
      </c>
      <c r="E438" s="12" t="s">
        <v>50</v>
      </c>
      <c r="F438" s="40">
        <v>0</v>
      </c>
      <c r="G438" s="64">
        <v>0</v>
      </c>
      <c r="H438" s="36">
        <v>0</v>
      </c>
      <c r="I438" s="17">
        <v>0</v>
      </c>
      <c r="J438" s="36">
        <v>0</v>
      </c>
      <c r="K438" s="36">
        <v>1</v>
      </c>
      <c r="L438" s="36">
        <v>0</v>
      </c>
      <c r="M438" s="36">
        <v>2</v>
      </c>
      <c r="N438" s="36">
        <v>1</v>
      </c>
      <c r="O438" s="36">
        <v>1</v>
      </c>
      <c r="P438" s="36">
        <v>3</v>
      </c>
      <c r="Q438" s="36">
        <v>13</v>
      </c>
      <c r="R438" s="36">
        <v>15</v>
      </c>
      <c r="S438" s="36">
        <v>23</v>
      </c>
      <c r="T438" s="36">
        <v>32</v>
      </c>
      <c r="U438" s="36">
        <v>64</v>
      </c>
      <c r="V438" s="36">
        <v>69</v>
      </c>
      <c r="W438" s="36">
        <v>120</v>
      </c>
      <c r="X438" s="36">
        <v>86</v>
      </c>
      <c r="Y438" s="36">
        <v>57</v>
      </c>
    </row>
    <row r="439" spans="1:25" x14ac:dyDescent="0.3">
      <c r="A439" s="8" t="s">
        <v>98</v>
      </c>
      <c r="B439" s="8" t="s">
        <v>92</v>
      </c>
      <c r="C439" s="11" t="s">
        <v>2748</v>
      </c>
      <c r="D439" s="68" t="s">
        <v>2751</v>
      </c>
      <c r="E439" s="12" t="s">
        <v>50</v>
      </c>
      <c r="F439" s="40">
        <v>0</v>
      </c>
      <c r="G439" s="64">
        <v>0</v>
      </c>
      <c r="H439" s="36">
        <v>0</v>
      </c>
      <c r="I439" s="17">
        <v>0</v>
      </c>
      <c r="J439" s="36">
        <v>0</v>
      </c>
      <c r="K439" s="36">
        <v>0</v>
      </c>
      <c r="L439" s="36">
        <v>0</v>
      </c>
      <c r="M439" s="36">
        <v>2</v>
      </c>
      <c r="N439" s="36">
        <v>1</v>
      </c>
      <c r="O439" s="36">
        <v>0</v>
      </c>
      <c r="P439" s="36">
        <v>2</v>
      </c>
      <c r="Q439" s="36">
        <v>12</v>
      </c>
      <c r="R439" s="36">
        <v>13</v>
      </c>
      <c r="S439" s="36">
        <v>20</v>
      </c>
      <c r="T439" s="36">
        <v>30</v>
      </c>
      <c r="U439" s="36">
        <v>60</v>
      </c>
      <c r="V439" s="36">
        <v>65</v>
      </c>
      <c r="W439" s="36">
        <v>104</v>
      </c>
      <c r="X439" s="36">
        <v>78</v>
      </c>
      <c r="Y439" s="36">
        <v>53</v>
      </c>
    </row>
    <row r="440" spans="1:25" x14ac:dyDescent="0.3">
      <c r="A440" s="8" t="s">
        <v>98</v>
      </c>
      <c r="B440" s="8" t="s">
        <v>92</v>
      </c>
      <c r="C440" s="11" t="s">
        <v>2748</v>
      </c>
      <c r="D440" s="68" t="s">
        <v>2713</v>
      </c>
      <c r="E440" s="12" t="s">
        <v>50</v>
      </c>
      <c r="F440" s="40">
        <v>10</v>
      </c>
      <c r="G440" s="64">
        <v>2</v>
      </c>
      <c r="H440" s="36">
        <v>1</v>
      </c>
      <c r="I440" s="17">
        <v>2</v>
      </c>
      <c r="J440" s="36">
        <v>7</v>
      </c>
      <c r="K440" s="36">
        <v>14</v>
      </c>
      <c r="L440" s="36">
        <v>18</v>
      </c>
      <c r="M440" s="36">
        <v>31</v>
      </c>
      <c r="N440" s="36">
        <v>51</v>
      </c>
      <c r="O440" s="36">
        <v>65</v>
      </c>
      <c r="P440" s="36">
        <v>89</v>
      </c>
      <c r="Q440" s="36">
        <v>154</v>
      </c>
      <c r="R440" s="36">
        <v>199</v>
      </c>
      <c r="S440" s="36">
        <v>292</v>
      </c>
      <c r="T440" s="36">
        <v>380</v>
      </c>
      <c r="U440" s="36">
        <v>575</v>
      </c>
      <c r="V440" s="36">
        <v>748</v>
      </c>
      <c r="W440" s="36">
        <v>873</v>
      </c>
      <c r="X440" s="36">
        <v>867</v>
      </c>
      <c r="Y440" s="36">
        <v>830</v>
      </c>
    </row>
    <row r="441" spans="1:25" x14ac:dyDescent="0.3">
      <c r="A441" s="8" t="s">
        <v>98</v>
      </c>
      <c r="B441" s="8" t="s">
        <v>92</v>
      </c>
      <c r="C441" s="11" t="s">
        <v>2750</v>
      </c>
      <c r="D441" s="68" t="s">
        <v>2714</v>
      </c>
      <c r="E441" s="12" t="s">
        <v>50</v>
      </c>
      <c r="F441" s="40">
        <v>0</v>
      </c>
      <c r="G441" s="72">
        <v>0</v>
      </c>
      <c r="H441" s="36">
        <v>0</v>
      </c>
      <c r="I441" s="17">
        <v>0</v>
      </c>
      <c r="J441" s="36">
        <v>0</v>
      </c>
      <c r="K441" s="36">
        <v>0</v>
      </c>
      <c r="L441" s="36">
        <v>0</v>
      </c>
      <c r="M441" s="36">
        <v>1</v>
      </c>
      <c r="N441" s="36">
        <v>0</v>
      </c>
      <c r="O441" s="36">
        <v>0</v>
      </c>
      <c r="P441" s="36">
        <v>2</v>
      </c>
      <c r="Q441" s="36">
        <v>7</v>
      </c>
      <c r="R441" s="36">
        <v>6</v>
      </c>
      <c r="S441" s="36">
        <v>6</v>
      </c>
      <c r="T441" s="36">
        <v>17</v>
      </c>
      <c r="U441" s="36">
        <v>24</v>
      </c>
      <c r="V441" s="36">
        <v>26</v>
      </c>
      <c r="W441" s="36">
        <v>56</v>
      </c>
      <c r="X441" s="36">
        <v>36</v>
      </c>
      <c r="Y441" s="36">
        <v>35</v>
      </c>
    </row>
    <row r="442" spans="1:25" x14ac:dyDescent="0.3">
      <c r="A442" s="8" t="s">
        <v>98</v>
      </c>
      <c r="B442" s="8" t="s">
        <v>92</v>
      </c>
      <c r="C442" s="11" t="s">
        <v>2750</v>
      </c>
      <c r="D442" s="68" t="s">
        <v>2751</v>
      </c>
      <c r="E442" s="12" t="s">
        <v>50</v>
      </c>
      <c r="F442" s="40">
        <v>0</v>
      </c>
      <c r="G442" s="72">
        <v>0</v>
      </c>
      <c r="H442" s="36">
        <v>0</v>
      </c>
      <c r="I442" s="17">
        <v>0</v>
      </c>
      <c r="J442" s="36">
        <v>0</v>
      </c>
      <c r="K442" s="36">
        <v>0</v>
      </c>
      <c r="L442" s="36">
        <v>0</v>
      </c>
      <c r="M442" s="36">
        <v>1</v>
      </c>
      <c r="N442" s="36">
        <v>0</v>
      </c>
      <c r="O442" s="36">
        <v>0</v>
      </c>
      <c r="P442" s="36">
        <v>1</v>
      </c>
      <c r="Q442" s="36">
        <v>6</v>
      </c>
      <c r="R442" s="36">
        <v>5</v>
      </c>
      <c r="S442" s="36">
        <v>6</v>
      </c>
      <c r="T442" s="36">
        <v>15</v>
      </c>
      <c r="U442" s="36">
        <v>21</v>
      </c>
      <c r="V442" s="36">
        <v>23</v>
      </c>
      <c r="W442" s="36">
        <v>45</v>
      </c>
      <c r="X442" s="36">
        <v>33</v>
      </c>
      <c r="Y442" s="36">
        <v>32</v>
      </c>
    </row>
    <row r="443" spans="1:25" x14ac:dyDescent="0.3">
      <c r="A443" s="8" t="s">
        <v>98</v>
      </c>
      <c r="B443" s="8" t="s">
        <v>92</v>
      </c>
      <c r="C443" s="11" t="s">
        <v>2750</v>
      </c>
      <c r="D443" s="68" t="s">
        <v>2713</v>
      </c>
      <c r="E443" s="12" t="s">
        <v>50</v>
      </c>
      <c r="F443" s="40">
        <v>2</v>
      </c>
      <c r="G443" s="72">
        <v>1</v>
      </c>
      <c r="H443" s="36">
        <v>1</v>
      </c>
      <c r="I443" s="17">
        <v>0</v>
      </c>
      <c r="J443" s="36">
        <v>1</v>
      </c>
      <c r="K443" s="36">
        <v>3</v>
      </c>
      <c r="L443" s="36">
        <v>5</v>
      </c>
      <c r="M443" s="36">
        <v>11</v>
      </c>
      <c r="N443" s="36">
        <v>21</v>
      </c>
      <c r="O443" s="36">
        <v>21</v>
      </c>
      <c r="P443" s="36">
        <v>30</v>
      </c>
      <c r="Q443" s="36">
        <v>53</v>
      </c>
      <c r="R443" s="36">
        <v>77</v>
      </c>
      <c r="S443" s="36">
        <v>112</v>
      </c>
      <c r="T443" s="36">
        <v>169</v>
      </c>
      <c r="U443" s="36">
        <v>241</v>
      </c>
      <c r="V443" s="36">
        <v>343</v>
      </c>
      <c r="W443" s="36">
        <v>461</v>
      </c>
      <c r="X443" s="36">
        <v>473</v>
      </c>
      <c r="Y443" s="36">
        <v>554</v>
      </c>
    </row>
    <row r="444" spans="1:25" x14ac:dyDescent="0.3">
      <c r="A444" s="8" t="s">
        <v>98</v>
      </c>
      <c r="B444" s="8" t="s">
        <v>92</v>
      </c>
      <c r="C444" s="11" t="s">
        <v>2749</v>
      </c>
      <c r="D444" s="68" t="s">
        <v>2714</v>
      </c>
      <c r="E444" s="12" t="s">
        <v>50</v>
      </c>
      <c r="F444" s="40">
        <v>0</v>
      </c>
      <c r="G444" s="72">
        <v>0</v>
      </c>
      <c r="H444" s="36">
        <v>0</v>
      </c>
      <c r="I444" s="17">
        <v>0</v>
      </c>
      <c r="J444" s="36">
        <v>0</v>
      </c>
      <c r="K444" s="36">
        <v>1</v>
      </c>
      <c r="L444" s="36">
        <v>0</v>
      </c>
      <c r="M444" s="36">
        <v>1</v>
      </c>
      <c r="N444" s="36">
        <v>1</v>
      </c>
      <c r="O444" s="36">
        <v>1</v>
      </c>
      <c r="P444" s="36">
        <v>1</v>
      </c>
      <c r="Q444" s="36">
        <v>6</v>
      </c>
      <c r="R444" s="36">
        <v>9</v>
      </c>
      <c r="S444" s="36">
        <v>17</v>
      </c>
      <c r="T444" s="36">
        <v>15</v>
      </c>
      <c r="U444" s="36">
        <v>40</v>
      </c>
      <c r="V444" s="36">
        <v>43</v>
      </c>
      <c r="W444" s="36">
        <v>64</v>
      </c>
      <c r="X444" s="36">
        <v>50</v>
      </c>
      <c r="Y444" s="36">
        <v>22</v>
      </c>
    </row>
    <row r="445" spans="1:25" x14ac:dyDescent="0.3">
      <c r="A445" s="8" t="s">
        <v>98</v>
      </c>
      <c r="B445" s="8" t="s">
        <v>92</v>
      </c>
      <c r="C445" s="11" t="s">
        <v>2749</v>
      </c>
      <c r="D445" s="68" t="s">
        <v>2751</v>
      </c>
      <c r="E445" s="12" t="s">
        <v>50</v>
      </c>
      <c r="F445" s="40">
        <v>0</v>
      </c>
      <c r="G445" s="72">
        <v>0</v>
      </c>
      <c r="H445" s="36">
        <v>0</v>
      </c>
      <c r="I445" s="17">
        <v>0</v>
      </c>
      <c r="J445" s="36">
        <v>0</v>
      </c>
      <c r="K445" s="36">
        <v>0</v>
      </c>
      <c r="L445" s="36">
        <v>0</v>
      </c>
      <c r="M445" s="36">
        <v>1</v>
      </c>
      <c r="N445" s="36">
        <v>1</v>
      </c>
      <c r="O445" s="36">
        <v>0</v>
      </c>
      <c r="P445" s="36">
        <v>1</v>
      </c>
      <c r="Q445" s="36">
        <v>6</v>
      </c>
      <c r="R445" s="36">
        <v>8</v>
      </c>
      <c r="S445" s="36">
        <v>14</v>
      </c>
      <c r="T445" s="36">
        <v>15</v>
      </c>
      <c r="U445" s="36">
        <v>39</v>
      </c>
      <c r="V445" s="36">
        <v>42</v>
      </c>
      <c r="W445" s="36">
        <v>59</v>
      </c>
      <c r="X445" s="36">
        <v>45</v>
      </c>
      <c r="Y445" s="36">
        <v>21</v>
      </c>
    </row>
    <row r="446" spans="1:25" x14ac:dyDescent="0.3">
      <c r="A446" s="8" t="s">
        <v>98</v>
      </c>
      <c r="B446" s="8" t="s">
        <v>92</v>
      </c>
      <c r="C446" s="11" t="s">
        <v>2749</v>
      </c>
      <c r="D446" s="68" t="s">
        <v>2713</v>
      </c>
      <c r="E446" s="12" t="s">
        <v>50</v>
      </c>
      <c r="F446" s="40">
        <v>8</v>
      </c>
      <c r="G446" s="72">
        <v>1</v>
      </c>
      <c r="H446" s="36">
        <v>0</v>
      </c>
      <c r="I446" s="17">
        <v>2</v>
      </c>
      <c r="J446" s="36">
        <v>6</v>
      </c>
      <c r="K446" s="36">
        <v>11</v>
      </c>
      <c r="L446" s="36">
        <v>13</v>
      </c>
      <c r="M446" s="36">
        <v>20</v>
      </c>
      <c r="N446" s="36">
        <v>30</v>
      </c>
      <c r="O446" s="36">
        <v>44</v>
      </c>
      <c r="P446" s="36">
        <v>59</v>
      </c>
      <c r="Q446" s="36">
        <v>101</v>
      </c>
      <c r="R446" s="36">
        <v>122</v>
      </c>
      <c r="S446" s="36">
        <v>180</v>
      </c>
      <c r="T446" s="36">
        <v>211</v>
      </c>
      <c r="U446" s="36">
        <v>334</v>
      </c>
      <c r="V446" s="36">
        <v>405</v>
      </c>
      <c r="W446" s="36">
        <v>412</v>
      </c>
      <c r="X446" s="36">
        <v>394</v>
      </c>
      <c r="Y446" s="36">
        <v>276</v>
      </c>
    </row>
    <row r="447" spans="1:25" x14ac:dyDescent="0.3">
      <c r="A447" s="8" t="s">
        <v>98</v>
      </c>
      <c r="B447" s="8" t="s">
        <v>103</v>
      </c>
      <c r="C447" s="11" t="s">
        <v>2748</v>
      </c>
      <c r="D447" s="68" t="s">
        <v>2714</v>
      </c>
      <c r="E447" s="12" t="s">
        <v>50</v>
      </c>
      <c r="F447" s="40">
        <v>0</v>
      </c>
      <c r="G447" s="64">
        <v>0</v>
      </c>
      <c r="H447" s="36">
        <v>0</v>
      </c>
      <c r="I447" s="17">
        <v>0</v>
      </c>
      <c r="J447" s="36">
        <v>1</v>
      </c>
      <c r="K447" s="36">
        <v>0</v>
      </c>
      <c r="L447" s="36">
        <v>1</v>
      </c>
      <c r="M447" s="36">
        <v>3</v>
      </c>
      <c r="N447" s="36">
        <v>5</v>
      </c>
      <c r="O447" s="36">
        <v>4</v>
      </c>
      <c r="P447" s="36">
        <v>6</v>
      </c>
      <c r="Q447" s="36">
        <v>18</v>
      </c>
      <c r="R447" s="36">
        <v>16</v>
      </c>
      <c r="S447" s="36">
        <v>39</v>
      </c>
      <c r="T447" s="36">
        <v>60</v>
      </c>
      <c r="U447" s="36">
        <v>77</v>
      </c>
      <c r="V447" s="36">
        <v>86</v>
      </c>
      <c r="W447" s="36">
        <v>88</v>
      </c>
      <c r="X447" s="36">
        <v>101</v>
      </c>
      <c r="Y447" s="36">
        <v>86</v>
      </c>
    </row>
    <row r="448" spans="1:25" x14ac:dyDescent="0.3">
      <c r="A448" s="8" t="s">
        <v>98</v>
      </c>
      <c r="B448" s="8" t="s">
        <v>103</v>
      </c>
      <c r="C448" s="11" t="s">
        <v>2748</v>
      </c>
      <c r="D448" s="68" t="s">
        <v>2751</v>
      </c>
      <c r="E448" s="12" t="s">
        <v>50</v>
      </c>
      <c r="F448" s="40">
        <v>0</v>
      </c>
      <c r="G448" s="64">
        <v>0</v>
      </c>
      <c r="H448" s="36">
        <v>0</v>
      </c>
      <c r="I448" s="17">
        <v>0</v>
      </c>
      <c r="J448" s="36">
        <v>1</v>
      </c>
      <c r="K448" s="36">
        <v>0</v>
      </c>
      <c r="L448" s="36">
        <v>1</v>
      </c>
      <c r="M448" s="36">
        <v>2</v>
      </c>
      <c r="N448" s="36">
        <v>3</v>
      </c>
      <c r="O448" s="36">
        <v>3</v>
      </c>
      <c r="P448" s="36">
        <v>4</v>
      </c>
      <c r="Q448" s="36">
        <v>12</v>
      </c>
      <c r="R448" s="36">
        <v>14</v>
      </c>
      <c r="S448" s="36">
        <v>31</v>
      </c>
      <c r="T448" s="36">
        <v>50</v>
      </c>
      <c r="U448" s="36">
        <v>69</v>
      </c>
      <c r="V448" s="36">
        <v>74</v>
      </c>
      <c r="W448" s="36">
        <v>76</v>
      </c>
      <c r="X448" s="36">
        <v>88</v>
      </c>
      <c r="Y448" s="36">
        <v>71</v>
      </c>
    </row>
    <row r="449" spans="1:25" x14ac:dyDescent="0.3">
      <c r="A449" s="8" t="s">
        <v>98</v>
      </c>
      <c r="B449" s="8" t="s">
        <v>103</v>
      </c>
      <c r="C449" s="11" t="s">
        <v>2748</v>
      </c>
      <c r="D449" s="68" t="s">
        <v>2713</v>
      </c>
      <c r="E449" s="12" t="s">
        <v>50</v>
      </c>
      <c r="F449" s="40">
        <v>21</v>
      </c>
      <c r="G449" s="64">
        <v>1</v>
      </c>
      <c r="H449" s="36">
        <v>1</v>
      </c>
      <c r="I449" s="17">
        <v>3</v>
      </c>
      <c r="J449" s="36">
        <v>4</v>
      </c>
      <c r="K449" s="36">
        <v>15</v>
      </c>
      <c r="L449" s="36">
        <v>17</v>
      </c>
      <c r="M449" s="36">
        <v>29</v>
      </c>
      <c r="N449" s="36">
        <v>52</v>
      </c>
      <c r="O449" s="36">
        <v>56</v>
      </c>
      <c r="P449" s="36">
        <v>103</v>
      </c>
      <c r="Q449" s="36">
        <v>194</v>
      </c>
      <c r="R449" s="36">
        <v>228</v>
      </c>
      <c r="S449" s="36">
        <v>349</v>
      </c>
      <c r="T449" s="36">
        <v>461</v>
      </c>
      <c r="U449" s="36">
        <v>672</v>
      </c>
      <c r="V449" s="36">
        <v>779</v>
      </c>
      <c r="W449" s="36">
        <v>999</v>
      </c>
      <c r="X449" s="36">
        <v>962</v>
      </c>
      <c r="Y449" s="36">
        <v>930</v>
      </c>
    </row>
    <row r="450" spans="1:25" x14ac:dyDescent="0.3">
      <c r="A450" s="8" t="s">
        <v>98</v>
      </c>
      <c r="B450" s="8" t="s">
        <v>103</v>
      </c>
      <c r="C450" s="11" t="s">
        <v>2750</v>
      </c>
      <c r="D450" s="68" t="s">
        <v>2714</v>
      </c>
      <c r="E450" s="12" t="s">
        <v>50</v>
      </c>
      <c r="F450" s="40">
        <v>0</v>
      </c>
      <c r="G450" s="72">
        <v>0</v>
      </c>
      <c r="H450" s="36">
        <v>0</v>
      </c>
      <c r="I450" s="17">
        <v>0</v>
      </c>
      <c r="J450" s="36">
        <v>1</v>
      </c>
      <c r="K450" s="36">
        <v>0</v>
      </c>
      <c r="L450" s="36">
        <v>1</v>
      </c>
      <c r="M450" s="36">
        <v>1</v>
      </c>
      <c r="N450" s="36">
        <v>2</v>
      </c>
      <c r="O450" s="36">
        <v>2</v>
      </c>
      <c r="P450" s="36">
        <v>1</v>
      </c>
      <c r="Q450" s="36">
        <v>4</v>
      </c>
      <c r="R450" s="36">
        <v>7</v>
      </c>
      <c r="S450" s="36">
        <v>14</v>
      </c>
      <c r="T450" s="36">
        <v>22</v>
      </c>
      <c r="U450" s="36">
        <v>31</v>
      </c>
      <c r="V450" s="36">
        <v>34</v>
      </c>
      <c r="W450" s="36">
        <v>34</v>
      </c>
      <c r="X450" s="36">
        <v>50</v>
      </c>
      <c r="Y450" s="36">
        <v>53</v>
      </c>
    </row>
    <row r="451" spans="1:25" x14ac:dyDescent="0.3">
      <c r="A451" s="8" t="s">
        <v>98</v>
      </c>
      <c r="B451" s="8" t="s">
        <v>103</v>
      </c>
      <c r="C451" s="11" t="s">
        <v>2750</v>
      </c>
      <c r="D451" s="68" t="s">
        <v>2751</v>
      </c>
      <c r="E451" s="12" t="s">
        <v>50</v>
      </c>
      <c r="F451" s="40">
        <v>0</v>
      </c>
      <c r="G451" s="72">
        <v>0</v>
      </c>
      <c r="H451" s="36">
        <v>0</v>
      </c>
      <c r="I451" s="17">
        <v>0</v>
      </c>
      <c r="J451" s="36">
        <v>1</v>
      </c>
      <c r="K451" s="36">
        <v>0</v>
      </c>
      <c r="L451" s="36">
        <v>1</v>
      </c>
      <c r="M451" s="36">
        <v>0</v>
      </c>
      <c r="N451" s="36">
        <v>2</v>
      </c>
      <c r="O451" s="36">
        <v>1</v>
      </c>
      <c r="P451" s="36">
        <v>1</v>
      </c>
      <c r="Q451" s="36">
        <v>2</v>
      </c>
      <c r="R451" s="36">
        <v>7</v>
      </c>
      <c r="S451" s="36">
        <v>11</v>
      </c>
      <c r="T451" s="36">
        <v>17</v>
      </c>
      <c r="U451" s="36">
        <v>27</v>
      </c>
      <c r="V451" s="36">
        <v>28</v>
      </c>
      <c r="W451" s="36">
        <v>30</v>
      </c>
      <c r="X451" s="36">
        <v>43</v>
      </c>
      <c r="Y451" s="36">
        <v>44</v>
      </c>
    </row>
    <row r="452" spans="1:25" x14ac:dyDescent="0.3">
      <c r="A452" s="8" t="s">
        <v>98</v>
      </c>
      <c r="B452" s="8" t="s">
        <v>103</v>
      </c>
      <c r="C452" s="11" t="s">
        <v>2750</v>
      </c>
      <c r="D452" s="68" t="s">
        <v>2713</v>
      </c>
      <c r="E452" s="12" t="s">
        <v>50</v>
      </c>
      <c r="F452" s="40">
        <v>10</v>
      </c>
      <c r="G452" s="72">
        <v>0</v>
      </c>
      <c r="H452" s="36">
        <v>1</v>
      </c>
      <c r="I452" s="17">
        <v>2</v>
      </c>
      <c r="J452" s="36">
        <v>1</v>
      </c>
      <c r="K452" s="36">
        <v>5</v>
      </c>
      <c r="L452" s="36">
        <v>6</v>
      </c>
      <c r="M452" s="36">
        <v>9</v>
      </c>
      <c r="N452" s="36">
        <v>13</v>
      </c>
      <c r="O452" s="36">
        <v>20</v>
      </c>
      <c r="P452" s="36">
        <v>36</v>
      </c>
      <c r="Q452" s="36">
        <v>79</v>
      </c>
      <c r="R452" s="36">
        <v>100</v>
      </c>
      <c r="S452" s="36">
        <v>129</v>
      </c>
      <c r="T452" s="36">
        <v>185</v>
      </c>
      <c r="U452" s="36">
        <v>292</v>
      </c>
      <c r="V452" s="36">
        <v>352</v>
      </c>
      <c r="W452" s="36">
        <v>485</v>
      </c>
      <c r="X452" s="36">
        <v>557</v>
      </c>
      <c r="Y452" s="36">
        <v>605</v>
      </c>
    </row>
    <row r="453" spans="1:25" x14ac:dyDescent="0.3">
      <c r="A453" s="8" t="s">
        <v>98</v>
      </c>
      <c r="B453" s="8" t="s">
        <v>103</v>
      </c>
      <c r="C453" s="11" t="s">
        <v>2749</v>
      </c>
      <c r="D453" s="68" t="s">
        <v>2714</v>
      </c>
      <c r="E453" s="12" t="s">
        <v>50</v>
      </c>
      <c r="F453" s="40">
        <v>0</v>
      </c>
      <c r="G453" s="72">
        <v>0</v>
      </c>
      <c r="H453" s="36">
        <v>0</v>
      </c>
      <c r="I453" s="17">
        <v>0</v>
      </c>
      <c r="J453" s="36">
        <v>0</v>
      </c>
      <c r="K453" s="36">
        <v>0</v>
      </c>
      <c r="L453" s="36">
        <v>0</v>
      </c>
      <c r="M453" s="36">
        <v>2</v>
      </c>
      <c r="N453" s="36">
        <v>3</v>
      </c>
      <c r="O453" s="36">
        <v>2</v>
      </c>
      <c r="P453" s="36">
        <v>5</v>
      </c>
      <c r="Q453" s="36">
        <v>14</v>
      </c>
      <c r="R453" s="36">
        <v>9</v>
      </c>
      <c r="S453" s="36">
        <v>25</v>
      </c>
      <c r="T453" s="36">
        <v>38</v>
      </c>
      <c r="U453" s="36">
        <v>46</v>
      </c>
      <c r="V453" s="36">
        <v>52</v>
      </c>
      <c r="W453" s="36">
        <v>54</v>
      </c>
      <c r="X453" s="36">
        <v>51</v>
      </c>
      <c r="Y453" s="36">
        <v>33</v>
      </c>
    </row>
    <row r="454" spans="1:25" x14ac:dyDescent="0.3">
      <c r="A454" s="8" t="s">
        <v>98</v>
      </c>
      <c r="B454" s="8" t="s">
        <v>103</v>
      </c>
      <c r="C454" s="11" t="s">
        <v>2749</v>
      </c>
      <c r="D454" s="68" t="s">
        <v>2751</v>
      </c>
      <c r="E454" s="12" t="s">
        <v>50</v>
      </c>
      <c r="F454" s="40">
        <v>0</v>
      </c>
      <c r="G454" s="72">
        <v>0</v>
      </c>
      <c r="H454" s="36">
        <v>0</v>
      </c>
      <c r="I454" s="17">
        <v>0</v>
      </c>
      <c r="J454" s="36">
        <v>0</v>
      </c>
      <c r="K454" s="36">
        <v>0</v>
      </c>
      <c r="L454" s="36">
        <v>0</v>
      </c>
      <c r="M454" s="36">
        <v>2</v>
      </c>
      <c r="N454" s="36">
        <v>1</v>
      </c>
      <c r="O454" s="36">
        <v>2</v>
      </c>
      <c r="P454" s="36">
        <v>3</v>
      </c>
      <c r="Q454" s="36">
        <v>10</v>
      </c>
      <c r="R454" s="36">
        <v>7</v>
      </c>
      <c r="S454" s="36">
        <v>20</v>
      </c>
      <c r="T454" s="36">
        <v>33</v>
      </c>
      <c r="U454" s="36">
        <v>42</v>
      </c>
      <c r="V454" s="36">
        <v>46</v>
      </c>
      <c r="W454" s="36">
        <v>46</v>
      </c>
      <c r="X454" s="36">
        <v>45</v>
      </c>
      <c r="Y454" s="36">
        <v>27</v>
      </c>
    </row>
    <row r="455" spans="1:25" x14ac:dyDescent="0.3">
      <c r="A455" s="8" t="s">
        <v>98</v>
      </c>
      <c r="B455" s="8" t="s">
        <v>103</v>
      </c>
      <c r="C455" s="11" t="s">
        <v>2749</v>
      </c>
      <c r="D455" s="68" t="s">
        <v>2713</v>
      </c>
      <c r="E455" s="12" t="s">
        <v>50</v>
      </c>
      <c r="F455" s="40">
        <v>11</v>
      </c>
      <c r="G455" s="72">
        <v>1</v>
      </c>
      <c r="H455" s="36">
        <v>0</v>
      </c>
      <c r="I455" s="17">
        <v>1</v>
      </c>
      <c r="J455" s="36">
        <v>3</v>
      </c>
      <c r="K455" s="36">
        <v>10</v>
      </c>
      <c r="L455" s="36">
        <v>11</v>
      </c>
      <c r="M455" s="36">
        <v>20</v>
      </c>
      <c r="N455" s="36">
        <v>39</v>
      </c>
      <c r="O455" s="36">
        <v>36</v>
      </c>
      <c r="P455" s="36">
        <v>67</v>
      </c>
      <c r="Q455" s="36">
        <v>115</v>
      </c>
      <c r="R455" s="36">
        <v>128</v>
      </c>
      <c r="S455" s="36">
        <v>220</v>
      </c>
      <c r="T455" s="36">
        <v>276</v>
      </c>
      <c r="U455" s="36">
        <v>380</v>
      </c>
      <c r="V455" s="36">
        <v>427</v>
      </c>
      <c r="W455" s="36">
        <v>514</v>
      </c>
      <c r="X455" s="36">
        <v>405</v>
      </c>
      <c r="Y455" s="36">
        <v>325</v>
      </c>
    </row>
    <row r="456" spans="1:25" x14ac:dyDescent="0.3">
      <c r="A456" s="8" t="s">
        <v>97</v>
      </c>
      <c r="B456" s="8" t="s">
        <v>92</v>
      </c>
      <c r="C456" s="11" t="s">
        <v>2748</v>
      </c>
      <c r="D456" s="68" t="s">
        <v>2714</v>
      </c>
      <c r="E456" s="12" t="s">
        <v>2738</v>
      </c>
      <c r="F456" s="54">
        <v>0</v>
      </c>
      <c r="G456" s="122">
        <v>0</v>
      </c>
      <c r="H456" s="50">
        <v>0</v>
      </c>
      <c r="I456" s="48">
        <v>0</v>
      </c>
      <c r="J456" s="50">
        <v>0</v>
      </c>
      <c r="K456" s="50">
        <v>0</v>
      </c>
      <c r="L456" s="50">
        <v>0</v>
      </c>
      <c r="M456" s="50">
        <v>0</v>
      </c>
      <c r="N456" s="50">
        <v>0</v>
      </c>
      <c r="O456" s="50">
        <v>0</v>
      </c>
      <c r="P456" s="50">
        <v>0</v>
      </c>
      <c r="Q456" s="50">
        <v>0</v>
      </c>
      <c r="R456" s="50">
        <v>0</v>
      </c>
      <c r="S456" s="50">
        <v>10.3309210190075</v>
      </c>
      <c r="T456" s="50">
        <v>0</v>
      </c>
      <c r="U456" s="50">
        <v>21.282457272554801</v>
      </c>
      <c r="V456" s="50">
        <v>48.891097071320402</v>
      </c>
      <c r="W456" s="50">
        <v>102.08191678315001</v>
      </c>
      <c r="X456" s="50">
        <v>114.88919462454599</v>
      </c>
      <c r="Y456" s="50">
        <v>221.73767385872799</v>
      </c>
    </row>
    <row r="457" spans="1:25" x14ac:dyDescent="0.3">
      <c r="A457" s="8" t="s">
        <v>97</v>
      </c>
      <c r="B457" s="8" t="s">
        <v>92</v>
      </c>
      <c r="C457" s="11" t="s">
        <v>2748</v>
      </c>
      <c r="D457" s="68" t="s">
        <v>2751</v>
      </c>
      <c r="E457" s="12" t="s">
        <v>2738</v>
      </c>
      <c r="F457" s="54">
        <v>0</v>
      </c>
      <c r="G457" s="122">
        <v>0</v>
      </c>
      <c r="H457" s="50">
        <v>0</v>
      </c>
      <c r="I457" s="48">
        <v>0</v>
      </c>
      <c r="J457" s="50">
        <v>0</v>
      </c>
      <c r="K457" s="50">
        <v>0</v>
      </c>
      <c r="L457" s="50">
        <v>0</v>
      </c>
      <c r="M457" s="50">
        <v>0</v>
      </c>
      <c r="N457" s="50">
        <v>0</v>
      </c>
      <c r="O457" s="50">
        <v>0</v>
      </c>
      <c r="P457" s="50">
        <v>0</v>
      </c>
      <c r="Q457" s="50">
        <v>0</v>
      </c>
      <c r="R457" s="50">
        <v>0</v>
      </c>
      <c r="S457" s="50">
        <v>6.8872806793383399</v>
      </c>
      <c r="T457" s="50">
        <v>0</v>
      </c>
      <c r="U457" s="50">
        <v>12.7694743635329</v>
      </c>
      <c r="V457" s="50">
        <v>48.891097071320402</v>
      </c>
      <c r="W457" s="50">
        <v>85.068263985958396</v>
      </c>
      <c r="X457" s="50">
        <v>86.166895968409307</v>
      </c>
      <c r="Y457" s="50">
        <v>166.303255394046</v>
      </c>
    </row>
    <row r="458" spans="1:25" x14ac:dyDescent="0.3">
      <c r="A458" s="8" t="s">
        <v>97</v>
      </c>
      <c r="B458" s="8" t="s">
        <v>92</v>
      </c>
      <c r="C458" s="11" t="s">
        <v>2748</v>
      </c>
      <c r="D458" s="68" t="s">
        <v>2713</v>
      </c>
      <c r="E458" s="12" t="s">
        <v>2738</v>
      </c>
      <c r="F458" s="54">
        <v>521.21888105797098</v>
      </c>
      <c r="G458" s="122">
        <v>11.3910396432134</v>
      </c>
      <c r="H458" s="50">
        <v>0</v>
      </c>
      <c r="I458" s="48">
        <v>4.0774910313369404</v>
      </c>
      <c r="J458" s="50">
        <v>30.3016057949005</v>
      </c>
      <c r="K458" s="50">
        <v>46.637623736920801</v>
      </c>
      <c r="L458" s="50">
        <v>68.157712637595907</v>
      </c>
      <c r="M458" s="50">
        <v>120.186982650514</v>
      </c>
      <c r="N458" s="50">
        <v>119.931316794013</v>
      </c>
      <c r="O458" s="50">
        <v>247.24338158593099</v>
      </c>
      <c r="P458" s="50">
        <v>305.65038056490698</v>
      </c>
      <c r="Q458" s="50">
        <v>435.38356329542597</v>
      </c>
      <c r="R458" s="50">
        <v>558.62836751312602</v>
      </c>
      <c r="S458" s="50">
        <v>964.219295107368</v>
      </c>
      <c r="T458" s="50">
        <v>1307.23250835977</v>
      </c>
      <c r="U458" s="50">
        <v>2166.55415034608</v>
      </c>
      <c r="V458" s="50">
        <v>3624.0525704116299</v>
      </c>
      <c r="W458" s="50">
        <v>5963.2853054156803</v>
      </c>
      <c r="X458" s="50">
        <v>10440.5555615056</v>
      </c>
      <c r="Y458" s="50">
        <v>20510.734831932299</v>
      </c>
    </row>
    <row r="459" spans="1:25" x14ac:dyDescent="0.3">
      <c r="A459" s="8" t="s">
        <v>97</v>
      </c>
      <c r="B459" s="8" t="s">
        <v>92</v>
      </c>
      <c r="C459" s="11" t="s">
        <v>2750</v>
      </c>
      <c r="D459" s="68" t="s">
        <v>2714</v>
      </c>
      <c r="E459" s="12" t="s">
        <v>2738</v>
      </c>
      <c r="F459" s="54">
        <v>0</v>
      </c>
      <c r="G459" s="122">
        <v>0</v>
      </c>
      <c r="H459" s="50">
        <v>0</v>
      </c>
      <c r="I459" s="48">
        <v>0</v>
      </c>
      <c r="J459" s="50">
        <v>0</v>
      </c>
      <c r="K459" s="50">
        <v>0</v>
      </c>
      <c r="L459" s="50">
        <v>0</v>
      </c>
      <c r="M459" s="50">
        <v>0</v>
      </c>
      <c r="N459" s="50">
        <v>0</v>
      </c>
      <c r="O459" s="50">
        <v>0</v>
      </c>
      <c r="P459" s="50">
        <v>0</v>
      </c>
      <c r="Q459" s="50">
        <v>0</v>
      </c>
      <c r="R459" s="50">
        <v>0</v>
      </c>
      <c r="S459" s="50">
        <v>0</v>
      </c>
      <c r="T459" s="50">
        <v>0</v>
      </c>
      <c r="U459" s="50">
        <v>8.1114134573929793</v>
      </c>
      <c r="V459" s="50">
        <v>22.267301722611599</v>
      </c>
      <c r="W459" s="50">
        <v>58.757859868781097</v>
      </c>
      <c r="X459" s="50">
        <v>92.924931464429207</v>
      </c>
      <c r="Y459" s="50">
        <v>201.904975158887</v>
      </c>
    </row>
    <row r="460" spans="1:25" x14ac:dyDescent="0.3">
      <c r="A460" s="8" t="s">
        <v>97</v>
      </c>
      <c r="B460" s="8" t="s">
        <v>92</v>
      </c>
      <c r="C460" s="11" t="s">
        <v>2750</v>
      </c>
      <c r="D460" s="68" t="s">
        <v>2751</v>
      </c>
      <c r="E460" s="12" t="s">
        <v>2738</v>
      </c>
      <c r="F460" s="54">
        <v>0</v>
      </c>
      <c r="G460" s="122">
        <v>0</v>
      </c>
      <c r="H460" s="50">
        <v>0</v>
      </c>
      <c r="I460" s="48">
        <v>0</v>
      </c>
      <c r="J460" s="50">
        <v>0</v>
      </c>
      <c r="K460" s="50">
        <v>0</v>
      </c>
      <c r="L460" s="50">
        <v>0</v>
      </c>
      <c r="M460" s="50">
        <v>0</v>
      </c>
      <c r="N460" s="50">
        <v>0</v>
      </c>
      <c r="O460" s="50">
        <v>0</v>
      </c>
      <c r="P460" s="50">
        <v>0</v>
      </c>
      <c r="Q460" s="50">
        <v>0</v>
      </c>
      <c r="R460" s="50">
        <v>0</v>
      </c>
      <c r="S460" s="50">
        <v>0</v>
      </c>
      <c r="T460" s="50">
        <v>0</v>
      </c>
      <c r="U460" s="50">
        <v>0</v>
      </c>
      <c r="V460" s="50">
        <v>22.267301722611599</v>
      </c>
      <c r="W460" s="50">
        <v>58.757859868781097</v>
      </c>
      <c r="X460" s="50">
        <v>69.693698598321902</v>
      </c>
      <c r="Y460" s="50">
        <v>121.14298509533199</v>
      </c>
    </row>
    <row r="461" spans="1:25" x14ac:dyDescent="0.3">
      <c r="A461" s="8" t="s">
        <v>97</v>
      </c>
      <c r="B461" s="8" t="s">
        <v>92</v>
      </c>
      <c r="C461" s="11" t="s">
        <v>2750</v>
      </c>
      <c r="D461" s="68" t="s">
        <v>2713</v>
      </c>
      <c r="E461" s="12" t="s">
        <v>2738</v>
      </c>
      <c r="F461" s="54">
        <v>509.41293615887201</v>
      </c>
      <c r="G461" s="122">
        <v>11.7537013616968</v>
      </c>
      <c r="H461" s="50">
        <v>0</v>
      </c>
      <c r="I461" s="48">
        <v>0</v>
      </c>
      <c r="J461" s="50">
        <v>8.8563567833669303</v>
      </c>
      <c r="K461" s="50">
        <v>14.548254651734499</v>
      </c>
      <c r="L461" s="50">
        <v>26.055973134314701</v>
      </c>
      <c r="M461" s="50">
        <v>70.952993764419105</v>
      </c>
      <c r="N461" s="50">
        <v>67.125310185093298</v>
      </c>
      <c r="O461" s="50">
        <v>169.58182313554201</v>
      </c>
      <c r="P461" s="50">
        <v>293.03542038912599</v>
      </c>
      <c r="Q461" s="50">
        <v>377.890309238643</v>
      </c>
      <c r="R461" s="50">
        <v>437.74725514718102</v>
      </c>
      <c r="S461" s="50">
        <v>700.87800724413705</v>
      </c>
      <c r="T461" s="50">
        <v>1060.7405916852199</v>
      </c>
      <c r="U461" s="50">
        <v>1857.51368174299</v>
      </c>
      <c r="V461" s="50">
        <v>2872.4819222168899</v>
      </c>
      <c r="W461" s="50">
        <v>5302.8968531574901</v>
      </c>
      <c r="X461" s="50">
        <v>9757.1178037650698</v>
      </c>
      <c r="Y461" s="50">
        <v>20311.6405009841</v>
      </c>
    </row>
    <row r="462" spans="1:25" x14ac:dyDescent="0.3">
      <c r="A462" s="8" t="s">
        <v>97</v>
      </c>
      <c r="B462" s="8" t="s">
        <v>92</v>
      </c>
      <c r="C462" s="11" t="s">
        <v>2749</v>
      </c>
      <c r="D462" s="68" t="s">
        <v>2714</v>
      </c>
      <c r="E462" s="12" t="s">
        <v>2738</v>
      </c>
      <c r="F462" s="54">
        <v>0</v>
      </c>
      <c r="G462" s="71">
        <v>0</v>
      </c>
      <c r="H462" s="50">
        <v>0</v>
      </c>
      <c r="I462" s="48">
        <v>0</v>
      </c>
      <c r="J462" s="50">
        <v>0</v>
      </c>
      <c r="K462" s="50">
        <v>0</v>
      </c>
      <c r="L462" s="50">
        <v>0</v>
      </c>
      <c r="M462" s="50">
        <v>0</v>
      </c>
      <c r="N462" s="50">
        <v>0</v>
      </c>
      <c r="O462" s="50">
        <v>0</v>
      </c>
      <c r="P462" s="50">
        <v>0</v>
      </c>
      <c r="Q462" s="50">
        <v>0</v>
      </c>
      <c r="R462" s="50">
        <v>0</v>
      </c>
      <c r="S462" s="50">
        <v>21.340423144988499</v>
      </c>
      <c r="T462" s="50">
        <v>0</v>
      </c>
      <c r="U462" s="50">
        <v>35.825536329488401</v>
      </c>
      <c r="V462" s="50">
        <v>81.288503735310996</v>
      </c>
      <c r="W462" s="50">
        <v>161.692425624024</v>
      </c>
      <c r="X462" s="50">
        <v>150.45053536848599</v>
      </c>
      <c r="Y462" s="50">
        <v>265.14547214365302</v>
      </c>
    </row>
    <row r="463" spans="1:25" x14ac:dyDescent="0.3">
      <c r="A463" s="8" t="s">
        <v>97</v>
      </c>
      <c r="B463" s="8" t="s">
        <v>92</v>
      </c>
      <c r="C463" s="11" t="s">
        <v>2749</v>
      </c>
      <c r="D463" s="68" t="s">
        <v>2751</v>
      </c>
      <c r="E463" s="12" t="s">
        <v>2738</v>
      </c>
      <c r="F463" s="54">
        <v>0</v>
      </c>
      <c r="G463" s="71">
        <v>0</v>
      </c>
      <c r="H463" s="50">
        <v>0</v>
      </c>
      <c r="I463" s="48">
        <v>0</v>
      </c>
      <c r="J463" s="50">
        <v>0</v>
      </c>
      <c r="K463" s="50">
        <v>0</v>
      </c>
      <c r="L463" s="50">
        <v>0</v>
      </c>
      <c r="M463" s="50">
        <v>0</v>
      </c>
      <c r="N463" s="50">
        <v>0</v>
      </c>
      <c r="O463" s="50">
        <v>0</v>
      </c>
      <c r="P463" s="50">
        <v>0</v>
      </c>
      <c r="Q463" s="50">
        <v>0</v>
      </c>
      <c r="R463" s="50">
        <v>0</v>
      </c>
      <c r="S463" s="50">
        <v>14.2269487633257</v>
      </c>
      <c r="T463" s="50">
        <v>0</v>
      </c>
      <c r="U463" s="50">
        <v>26.8691522471163</v>
      </c>
      <c r="V463" s="50">
        <v>81.288503735310996</v>
      </c>
      <c r="W463" s="50">
        <v>121.269319218018</v>
      </c>
      <c r="X463" s="50">
        <v>112.83790152636401</v>
      </c>
      <c r="Y463" s="50">
        <v>265.14547214365302</v>
      </c>
    </row>
    <row r="464" spans="1:25" x14ac:dyDescent="0.3">
      <c r="A464" s="8" t="s">
        <v>97</v>
      </c>
      <c r="B464" s="8" t="s">
        <v>92</v>
      </c>
      <c r="C464" s="11" t="s">
        <v>2749</v>
      </c>
      <c r="D464" s="68" t="s">
        <v>2713</v>
      </c>
      <c r="E464" s="12" t="s">
        <v>2738</v>
      </c>
      <c r="F464" s="54">
        <v>532.43663810835506</v>
      </c>
      <c r="G464" s="71">
        <v>11.0500879908915</v>
      </c>
      <c r="H464" s="50">
        <v>0</v>
      </c>
      <c r="I464" s="48">
        <v>8.0010792820194307</v>
      </c>
      <c r="J464" s="50">
        <v>50.805430062640497</v>
      </c>
      <c r="K464" s="50">
        <v>77.864326105763396</v>
      </c>
      <c r="L464" s="50">
        <v>109.965978639756</v>
      </c>
      <c r="M464" s="50">
        <v>170.13321688569201</v>
      </c>
      <c r="N464" s="50">
        <v>174.99821795911299</v>
      </c>
      <c r="O464" s="50">
        <v>327.45512938353801</v>
      </c>
      <c r="P464" s="50">
        <v>319.07410744819202</v>
      </c>
      <c r="Q464" s="50">
        <v>497.28591003729099</v>
      </c>
      <c r="R464" s="50">
        <v>687.52031048870504</v>
      </c>
      <c r="S464" s="50">
        <v>1244.858016791</v>
      </c>
      <c r="T464" s="50">
        <v>1573.0866575359</v>
      </c>
      <c r="U464" s="50">
        <v>2507.7875430641898</v>
      </c>
      <c r="V464" s="50">
        <v>4538.6081252215299</v>
      </c>
      <c r="W464" s="50">
        <v>6871.9280890210002</v>
      </c>
      <c r="X464" s="50">
        <v>11547.0785895313</v>
      </c>
      <c r="Y464" s="50">
        <v>20946.4922993486</v>
      </c>
    </row>
    <row r="465" spans="1:25" x14ac:dyDescent="0.3">
      <c r="A465" s="8" t="s">
        <v>97</v>
      </c>
      <c r="B465" s="8" t="s">
        <v>103</v>
      </c>
      <c r="C465" s="11" t="s">
        <v>2748</v>
      </c>
      <c r="D465" s="68" t="s">
        <v>2714</v>
      </c>
      <c r="E465" s="12" t="s">
        <v>2738</v>
      </c>
      <c r="F465" s="54">
        <v>0</v>
      </c>
      <c r="G465" s="122">
        <v>0</v>
      </c>
      <c r="H465" s="50">
        <v>0</v>
      </c>
      <c r="I465" s="48">
        <v>0</v>
      </c>
      <c r="J465" s="50">
        <v>0</v>
      </c>
      <c r="K465" s="50">
        <v>0</v>
      </c>
      <c r="L465" s="50">
        <v>9.8782382659393893</v>
      </c>
      <c r="M465" s="50">
        <v>3.1787370751739301</v>
      </c>
      <c r="N465" s="50">
        <v>16.990858626003899</v>
      </c>
      <c r="O465" s="50">
        <v>18.278882035832201</v>
      </c>
      <c r="P465" s="50">
        <v>47.277545761090998</v>
      </c>
      <c r="Q465" s="50">
        <v>56.484899247821303</v>
      </c>
      <c r="R465" s="50">
        <v>81.945413819265298</v>
      </c>
      <c r="S465" s="50">
        <v>124.24365392580501</v>
      </c>
      <c r="T465" s="50">
        <v>206.22332257210601</v>
      </c>
      <c r="U465" s="50">
        <v>283.78941734246001</v>
      </c>
      <c r="V465" s="50">
        <v>448.62611555311099</v>
      </c>
      <c r="W465" s="50">
        <v>844.05557932237002</v>
      </c>
      <c r="X465" s="50">
        <v>1473.7351423098</v>
      </c>
      <c r="Y465" s="50">
        <v>2096.1307587166102</v>
      </c>
    </row>
    <row r="466" spans="1:25" x14ac:dyDescent="0.3">
      <c r="A466" s="8" t="s">
        <v>97</v>
      </c>
      <c r="B466" s="8" t="s">
        <v>103</v>
      </c>
      <c r="C466" s="11" t="s">
        <v>2748</v>
      </c>
      <c r="D466" s="68" t="s">
        <v>2751</v>
      </c>
      <c r="E466" s="12" t="s">
        <v>2738</v>
      </c>
      <c r="F466" s="54">
        <v>0</v>
      </c>
      <c r="G466" s="122">
        <v>0</v>
      </c>
      <c r="H466" s="50">
        <v>0</v>
      </c>
      <c r="I466" s="48">
        <v>0</v>
      </c>
      <c r="J466" s="50">
        <v>0</v>
      </c>
      <c r="K466" s="50">
        <v>0</v>
      </c>
      <c r="L466" s="50">
        <v>6.58549217729293</v>
      </c>
      <c r="M466" s="50">
        <v>3.1787370751739301</v>
      </c>
      <c r="N466" s="50">
        <v>13.5926869008031</v>
      </c>
      <c r="O466" s="50">
        <v>18.278882035832201</v>
      </c>
      <c r="P466" s="50">
        <v>36.367342893146898</v>
      </c>
      <c r="Q466" s="50">
        <v>47.070749373184398</v>
      </c>
      <c r="R466" s="50">
        <v>72.840367839346897</v>
      </c>
      <c r="S466" s="50">
        <v>110.81190755544699</v>
      </c>
      <c r="T466" s="50">
        <v>166.564991308239</v>
      </c>
      <c r="U466" s="50">
        <v>249.90411377918099</v>
      </c>
      <c r="V466" s="50">
        <v>384.53667047409499</v>
      </c>
      <c r="W466" s="50">
        <v>717.44724242401401</v>
      </c>
      <c r="X466" s="50">
        <v>1235.13040498345</v>
      </c>
      <c r="Y466" s="50">
        <v>1800.5225747950401</v>
      </c>
    </row>
    <row r="467" spans="1:25" x14ac:dyDescent="0.3">
      <c r="A467" s="8" t="s">
        <v>97</v>
      </c>
      <c r="B467" s="8" t="s">
        <v>103</v>
      </c>
      <c r="C467" s="11" t="s">
        <v>2748</v>
      </c>
      <c r="D467" s="68" t="s">
        <v>2713</v>
      </c>
      <c r="E467" s="12" t="s">
        <v>2738</v>
      </c>
      <c r="F467" s="54">
        <v>595.73125077582597</v>
      </c>
      <c r="G467" s="122">
        <v>17.377854973846699</v>
      </c>
      <c r="H467" s="50">
        <v>4.1718382116518704</v>
      </c>
      <c r="I467" s="48">
        <v>4.0018252227968301</v>
      </c>
      <c r="J467" s="50">
        <v>47.474757713680702</v>
      </c>
      <c r="K467" s="50">
        <v>58.6987265033708</v>
      </c>
      <c r="L467" s="50">
        <v>85.611398304808105</v>
      </c>
      <c r="M467" s="50">
        <v>101.71958640556601</v>
      </c>
      <c r="N467" s="50">
        <v>159.71407108443699</v>
      </c>
      <c r="O467" s="50">
        <v>204.72347880132099</v>
      </c>
      <c r="P467" s="50">
        <v>381.85710037804301</v>
      </c>
      <c r="Q467" s="50">
        <v>508.36409323039101</v>
      </c>
      <c r="R467" s="50">
        <v>698.05352512707498</v>
      </c>
      <c r="S467" s="50">
        <v>1027.52859733233</v>
      </c>
      <c r="T467" s="50">
        <v>1669.6157462087799</v>
      </c>
      <c r="U467" s="50">
        <v>2613.40403731787</v>
      </c>
      <c r="V467" s="50">
        <v>4130.8560510020197</v>
      </c>
      <c r="W467" s="50">
        <v>7174.4724242401398</v>
      </c>
      <c r="X467" s="50">
        <v>13010.975970678001</v>
      </c>
      <c r="Y467" s="50">
        <v>22251.2342079148</v>
      </c>
    </row>
    <row r="468" spans="1:25" x14ac:dyDescent="0.3">
      <c r="A468" s="99" t="s">
        <v>97</v>
      </c>
      <c r="B468" s="99" t="s">
        <v>103</v>
      </c>
      <c r="C468" s="100" t="s">
        <v>2750</v>
      </c>
      <c r="D468" s="68" t="s">
        <v>2714</v>
      </c>
      <c r="E468" s="105" t="s">
        <v>2738</v>
      </c>
      <c r="F468" s="101">
        <v>0</v>
      </c>
      <c r="G468" s="106">
        <v>0</v>
      </c>
      <c r="H468" s="102">
        <v>0</v>
      </c>
      <c r="I468" s="103">
        <v>0</v>
      </c>
      <c r="J468" s="102">
        <v>0</v>
      </c>
      <c r="K468" s="102">
        <v>0</v>
      </c>
      <c r="L468" s="102">
        <v>6.6327898264290601</v>
      </c>
      <c r="M468" s="102">
        <v>0</v>
      </c>
      <c r="N468" s="102">
        <v>13.3267036421298</v>
      </c>
      <c r="O468" s="102">
        <v>14.3708796713975</v>
      </c>
      <c r="P468" s="102">
        <v>49.588009950728903</v>
      </c>
      <c r="Q468" s="102">
        <v>30.214187736178101</v>
      </c>
      <c r="R468" s="102">
        <v>52.844085401859601</v>
      </c>
      <c r="S468" s="102">
        <v>97.583186214487597</v>
      </c>
      <c r="T468" s="102">
        <v>145.23266306761701</v>
      </c>
      <c r="U468" s="102">
        <v>217.55900044410899</v>
      </c>
      <c r="V468" s="102">
        <v>342.49247646491</v>
      </c>
      <c r="W468" s="102">
        <v>599.26116402135904</v>
      </c>
      <c r="X468" s="102">
        <v>1186.3073246450399</v>
      </c>
      <c r="Y468" s="102">
        <v>1738.93485189849</v>
      </c>
    </row>
    <row r="469" spans="1:25" x14ac:dyDescent="0.3">
      <c r="A469" s="99" t="s">
        <v>97</v>
      </c>
      <c r="B469" s="99" t="s">
        <v>103</v>
      </c>
      <c r="C469" s="100" t="s">
        <v>2750</v>
      </c>
      <c r="D469" s="68" t="s">
        <v>2751</v>
      </c>
      <c r="E469" s="105" t="s">
        <v>2738</v>
      </c>
      <c r="F469" s="101">
        <v>0</v>
      </c>
      <c r="G469" s="106">
        <v>0</v>
      </c>
      <c r="H469" s="102">
        <v>0</v>
      </c>
      <c r="I469" s="103">
        <v>0</v>
      </c>
      <c r="J469" s="102">
        <v>0</v>
      </c>
      <c r="K469" s="102">
        <v>0</v>
      </c>
      <c r="L469" s="102">
        <v>0</v>
      </c>
      <c r="M469" s="102">
        <v>0</v>
      </c>
      <c r="N469" s="102">
        <v>6.6633518210649196</v>
      </c>
      <c r="O469" s="102">
        <v>14.3708796713975</v>
      </c>
      <c r="P469" s="102">
        <v>42.504008529196199</v>
      </c>
      <c r="Q469" s="102">
        <v>24.171350188942501</v>
      </c>
      <c r="R469" s="102">
        <v>46.972520357208502</v>
      </c>
      <c r="S469" s="102">
        <v>91.077640466855101</v>
      </c>
      <c r="T469" s="102">
        <v>122.301189951678</v>
      </c>
      <c r="U469" s="102">
        <v>193.385778172541</v>
      </c>
      <c r="V469" s="102">
        <v>278.27513712773901</v>
      </c>
      <c r="W469" s="102">
        <v>511.56440831091601</v>
      </c>
      <c r="X469" s="102">
        <v>935.35769827781803</v>
      </c>
      <c r="Y469" s="102">
        <v>1462.28612546009</v>
      </c>
    </row>
    <row r="470" spans="1:25" x14ac:dyDescent="0.3">
      <c r="A470" s="99" t="s">
        <v>97</v>
      </c>
      <c r="B470" s="99" t="s">
        <v>103</v>
      </c>
      <c r="C470" s="100" t="s">
        <v>2750</v>
      </c>
      <c r="D470" s="68" t="s">
        <v>2713</v>
      </c>
      <c r="E470" s="105" t="s">
        <v>2738</v>
      </c>
      <c r="F470" s="101">
        <v>537.23552979713804</v>
      </c>
      <c r="G470" s="106">
        <v>11.901863890400699</v>
      </c>
      <c r="H470" s="102">
        <v>0</v>
      </c>
      <c r="I470" s="103">
        <v>8.1694463295951607</v>
      </c>
      <c r="J470" s="102">
        <v>17.671272014370899</v>
      </c>
      <c r="K470" s="102">
        <v>51.938900326873501</v>
      </c>
      <c r="L470" s="102">
        <v>46.429528785003399</v>
      </c>
      <c r="M470" s="102">
        <v>75.848446861074905</v>
      </c>
      <c r="N470" s="102">
        <v>113.27698095810401</v>
      </c>
      <c r="O470" s="102">
        <v>172.45055605677001</v>
      </c>
      <c r="P470" s="102">
        <v>290.44405828284101</v>
      </c>
      <c r="Q470" s="102">
        <v>344.44174019243002</v>
      </c>
      <c r="R470" s="102">
        <v>534.31241906324703</v>
      </c>
      <c r="S470" s="102">
        <v>884.75422167802105</v>
      </c>
      <c r="T470" s="102">
        <v>1261.23102137668</v>
      </c>
      <c r="U470" s="102">
        <v>2223.9364489842201</v>
      </c>
      <c r="V470" s="102">
        <v>3778.1201310035299</v>
      </c>
      <c r="W470" s="102">
        <v>6124.1567737792602</v>
      </c>
      <c r="X470" s="102">
        <v>12091.209270420601</v>
      </c>
      <c r="Y470" s="102">
        <v>22092.376868437601</v>
      </c>
    </row>
    <row r="471" spans="1:25" x14ac:dyDescent="0.3">
      <c r="A471" s="8" t="s">
        <v>97</v>
      </c>
      <c r="B471" s="8" t="s">
        <v>103</v>
      </c>
      <c r="C471" s="11" t="s">
        <v>2749</v>
      </c>
      <c r="D471" s="68" t="s">
        <v>2714</v>
      </c>
      <c r="E471" s="12" t="s">
        <v>2738</v>
      </c>
      <c r="F471" s="54">
        <v>0</v>
      </c>
      <c r="G471" s="71">
        <v>0</v>
      </c>
      <c r="H471" s="50">
        <v>0</v>
      </c>
      <c r="I471" s="48">
        <v>0</v>
      </c>
      <c r="J471" s="50">
        <v>0</v>
      </c>
      <c r="K471" s="50">
        <v>0</v>
      </c>
      <c r="L471" s="50">
        <v>13.077728600217499</v>
      </c>
      <c r="M471" s="50">
        <v>6.39467471553297</v>
      </c>
      <c r="N471" s="50">
        <v>20.804255589536201</v>
      </c>
      <c r="O471" s="50">
        <v>22.326515225887398</v>
      </c>
      <c r="P471" s="50">
        <v>44.840094870163597</v>
      </c>
      <c r="Q471" s="50">
        <v>84.865220574186196</v>
      </c>
      <c r="R471" s="50">
        <v>113.082882417668</v>
      </c>
      <c r="S471" s="50">
        <v>152.68560961142001</v>
      </c>
      <c r="T471" s="50">
        <v>271.98714899580301</v>
      </c>
      <c r="U471" s="50">
        <v>357.18659461886602</v>
      </c>
      <c r="V471" s="50">
        <v>575.429785256385</v>
      </c>
      <c r="W471" s="50">
        <v>1178.63212321739</v>
      </c>
      <c r="X471" s="50">
        <v>1933.3159631495801</v>
      </c>
      <c r="Y471" s="50">
        <v>2855.08588390046</v>
      </c>
    </row>
    <row r="472" spans="1:25" x14ac:dyDescent="0.3">
      <c r="A472" s="8" t="s">
        <v>97</v>
      </c>
      <c r="B472" s="8" t="s">
        <v>103</v>
      </c>
      <c r="C472" s="11" t="s">
        <v>2749</v>
      </c>
      <c r="D472" s="68" t="s">
        <v>2751</v>
      </c>
      <c r="E472" s="12" t="s">
        <v>2738</v>
      </c>
      <c r="F472" s="54">
        <v>0</v>
      </c>
      <c r="G472" s="71">
        <v>0</v>
      </c>
      <c r="H472" s="50">
        <v>0</v>
      </c>
      <c r="I472" s="48">
        <v>0</v>
      </c>
      <c r="J472" s="50">
        <v>0</v>
      </c>
      <c r="K472" s="50">
        <v>0</v>
      </c>
      <c r="L472" s="50">
        <v>13.077728600217499</v>
      </c>
      <c r="M472" s="50">
        <v>6.39467471553297</v>
      </c>
      <c r="N472" s="50">
        <v>20.804255589536201</v>
      </c>
      <c r="O472" s="50">
        <v>22.326515225887398</v>
      </c>
      <c r="P472" s="50">
        <v>29.893396580108998</v>
      </c>
      <c r="Q472" s="50">
        <v>71.809032793542201</v>
      </c>
      <c r="R472" s="50">
        <v>100.518117704594</v>
      </c>
      <c r="S472" s="50">
        <v>131.86484466440899</v>
      </c>
      <c r="T472" s="50">
        <v>214.29290526942</v>
      </c>
      <c r="U472" s="50">
        <v>312.53827029150801</v>
      </c>
      <c r="V472" s="50">
        <v>511.49314245011999</v>
      </c>
      <c r="W472" s="50">
        <v>998.84078238761799</v>
      </c>
      <c r="X472" s="50">
        <v>1714.4500050571801</v>
      </c>
      <c r="Y472" s="50">
        <v>2519.193426971</v>
      </c>
    </row>
    <row r="473" spans="1:25" x14ac:dyDescent="0.3">
      <c r="A473" s="8" t="s">
        <v>97</v>
      </c>
      <c r="B473" s="8" t="s">
        <v>103</v>
      </c>
      <c r="C473" s="11" t="s">
        <v>2749</v>
      </c>
      <c r="D473" s="68" t="s">
        <v>2713</v>
      </c>
      <c r="E473" s="12" t="s">
        <v>2738</v>
      </c>
      <c r="F473" s="54">
        <v>651.46455792149197</v>
      </c>
      <c r="G473" s="71">
        <v>22.570038845624602</v>
      </c>
      <c r="H473" s="50">
        <v>8.11061395639992</v>
      </c>
      <c r="I473" s="48">
        <v>0</v>
      </c>
      <c r="J473" s="50">
        <v>75.933966413086694</v>
      </c>
      <c r="K473" s="50">
        <v>65.309879219985604</v>
      </c>
      <c r="L473" s="50">
        <v>124.23842170206601</v>
      </c>
      <c r="M473" s="50">
        <v>127.89349431065899</v>
      </c>
      <c r="N473" s="50">
        <v>208.042555895362</v>
      </c>
      <c r="O473" s="50">
        <v>238.14949574279899</v>
      </c>
      <c r="P473" s="50">
        <v>478.294345281745</v>
      </c>
      <c r="Q473" s="50">
        <v>685.44985848381202</v>
      </c>
      <c r="R473" s="50">
        <v>873.251147558659</v>
      </c>
      <c r="S473" s="50">
        <v>1179.8433469973399</v>
      </c>
      <c r="T473" s="50">
        <v>2109.96091342199</v>
      </c>
      <c r="U473" s="50">
        <v>3045.01571912584</v>
      </c>
      <c r="V473" s="50">
        <v>4552.2889678060701</v>
      </c>
      <c r="W473" s="50">
        <v>8610.0075441812605</v>
      </c>
      <c r="X473" s="50">
        <v>14481.630893780801</v>
      </c>
      <c r="Y473" s="50">
        <v>22588.767728506598</v>
      </c>
    </row>
    <row r="474" spans="1:25" x14ac:dyDescent="0.3">
      <c r="A474" s="8" t="s">
        <v>97</v>
      </c>
      <c r="B474" s="8" t="s">
        <v>92</v>
      </c>
      <c r="C474" s="11" t="s">
        <v>2748</v>
      </c>
      <c r="D474" s="68" t="s">
        <v>2714</v>
      </c>
      <c r="E474" s="12" t="s">
        <v>50</v>
      </c>
      <c r="F474" s="40">
        <v>0</v>
      </c>
      <c r="G474" s="72">
        <v>0</v>
      </c>
      <c r="H474" s="36">
        <v>0</v>
      </c>
      <c r="I474" s="17">
        <v>0</v>
      </c>
      <c r="J474" s="36">
        <v>0</v>
      </c>
      <c r="K474" s="36">
        <v>0</v>
      </c>
      <c r="L474" s="36">
        <v>0</v>
      </c>
      <c r="M474" s="36">
        <v>0</v>
      </c>
      <c r="N474" s="36">
        <v>0</v>
      </c>
      <c r="O474" s="36">
        <v>0</v>
      </c>
      <c r="P474" s="36">
        <v>0</v>
      </c>
      <c r="Q474" s="36">
        <v>0</v>
      </c>
      <c r="R474" s="36">
        <v>0</v>
      </c>
      <c r="S474" s="36">
        <v>3</v>
      </c>
      <c r="T474" s="36">
        <v>0</v>
      </c>
      <c r="U474" s="36">
        <v>5</v>
      </c>
      <c r="V474" s="36">
        <v>8</v>
      </c>
      <c r="W474" s="36">
        <v>12</v>
      </c>
      <c r="X474" s="36">
        <v>8</v>
      </c>
      <c r="Y474" s="36">
        <v>8</v>
      </c>
    </row>
    <row r="475" spans="1:25" x14ac:dyDescent="0.3">
      <c r="A475" s="8" t="s">
        <v>97</v>
      </c>
      <c r="B475" s="8" t="s">
        <v>92</v>
      </c>
      <c r="C475" s="11" t="s">
        <v>2748</v>
      </c>
      <c r="D475" s="68" t="s">
        <v>2751</v>
      </c>
      <c r="E475" s="12" t="s">
        <v>50</v>
      </c>
      <c r="F475" s="40">
        <v>0</v>
      </c>
      <c r="G475" s="72">
        <v>0</v>
      </c>
      <c r="H475" s="36">
        <v>0</v>
      </c>
      <c r="I475" s="17">
        <v>0</v>
      </c>
      <c r="J475" s="36">
        <v>0</v>
      </c>
      <c r="K475" s="36">
        <v>0</v>
      </c>
      <c r="L475" s="36">
        <v>0</v>
      </c>
      <c r="M475" s="36">
        <v>0</v>
      </c>
      <c r="N475" s="36">
        <v>0</v>
      </c>
      <c r="O475" s="36">
        <v>0</v>
      </c>
      <c r="P475" s="36">
        <v>0</v>
      </c>
      <c r="Q475" s="36">
        <v>0</v>
      </c>
      <c r="R475" s="36">
        <v>0</v>
      </c>
      <c r="S475" s="36">
        <v>2</v>
      </c>
      <c r="T475" s="36">
        <v>0</v>
      </c>
      <c r="U475" s="36">
        <v>3</v>
      </c>
      <c r="V475" s="36">
        <v>8</v>
      </c>
      <c r="W475" s="36">
        <v>10</v>
      </c>
      <c r="X475" s="36">
        <v>6</v>
      </c>
      <c r="Y475" s="36">
        <v>6</v>
      </c>
    </row>
    <row r="476" spans="1:25" x14ac:dyDescent="0.3">
      <c r="A476" s="8" t="s">
        <v>97</v>
      </c>
      <c r="B476" s="8" t="s">
        <v>92</v>
      </c>
      <c r="C476" s="11" t="s">
        <v>2748</v>
      </c>
      <c r="D476" s="68" t="s">
        <v>2713</v>
      </c>
      <c r="E476" s="12" t="s">
        <v>50</v>
      </c>
      <c r="F476" s="40">
        <v>21</v>
      </c>
      <c r="G476" s="72">
        <v>2</v>
      </c>
      <c r="H476" s="36">
        <v>0</v>
      </c>
      <c r="I476" s="17">
        <v>1</v>
      </c>
      <c r="J476" s="36">
        <v>7</v>
      </c>
      <c r="K476" s="36">
        <v>13</v>
      </c>
      <c r="L476" s="36">
        <v>21</v>
      </c>
      <c r="M476" s="36">
        <v>37</v>
      </c>
      <c r="N476" s="36">
        <v>35</v>
      </c>
      <c r="O476" s="36">
        <v>66</v>
      </c>
      <c r="P476" s="36">
        <v>87</v>
      </c>
      <c r="Q476" s="36">
        <v>140</v>
      </c>
      <c r="R476" s="36">
        <v>183</v>
      </c>
      <c r="S476" s="36">
        <v>280</v>
      </c>
      <c r="T476" s="36">
        <v>323</v>
      </c>
      <c r="U476" s="36">
        <v>509</v>
      </c>
      <c r="V476" s="36">
        <v>593</v>
      </c>
      <c r="W476" s="36">
        <v>701</v>
      </c>
      <c r="X476" s="36">
        <v>727</v>
      </c>
      <c r="Y476" s="36">
        <v>740</v>
      </c>
    </row>
    <row r="477" spans="1:25" x14ac:dyDescent="0.3">
      <c r="A477" s="8" t="s">
        <v>97</v>
      </c>
      <c r="B477" s="8" t="s">
        <v>92</v>
      </c>
      <c r="C477" s="11" t="s">
        <v>2750</v>
      </c>
      <c r="D477" s="68" t="s">
        <v>2714</v>
      </c>
      <c r="E477" s="12" t="s">
        <v>50</v>
      </c>
      <c r="F477" s="40">
        <v>0</v>
      </c>
      <c r="G477" s="72">
        <v>0</v>
      </c>
      <c r="H477" s="36">
        <v>0</v>
      </c>
      <c r="I477" s="17">
        <v>0</v>
      </c>
      <c r="J477" s="36">
        <v>0</v>
      </c>
      <c r="K477" s="36">
        <v>0</v>
      </c>
      <c r="L477" s="36">
        <v>0</v>
      </c>
      <c r="M477" s="36">
        <v>0</v>
      </c>
      <c r="N477" s="36">
        <v>0</v>
      </c>
      <c r="O477" s="36">
        <v>0</v>
      </c>
      <c r="P477" s="36">
        <v>0</v>
      </c>
      <c r="Q477" s="36">
        <v>0</v>
      </c>
      <c r="R477" s="36">
        <v>0</v>
      </c>
      <c r="S477" s="36">
        <v>0</v>
      </c>
      <c r="T477" s="36">
        <v>0</v>
      </c>
      <c r="U477" s="36">
        <v>1</v>
      </c>
      <c r="V477" s="36">
        <v>2</v>
      </c>
      <c r="W477" s="36">
        <v>4</v>
      </c>
      <c r="X477" s="36">
        <v>4</v>
      </c>
      <c r="Y477" s="36">
        <v>5</v>
      </c>
    </row>
    <row r="478" spans="1:25" x14ac:dyDescent="0.3">
      <c r="A478" s="8" t="s">
        <v>97</v>
      </c>
      <c r="B478" s="8" t="s">
        <v>92</v>
      </c>
      <c r="C478" s="11" t="s">
        <v>2750</v>
      </c>
      <c r="D478" s="68" t="s">
        <v>2751</v>
      </c>
      <c r="E478" s="12" t="s">
        <v>50</v>
      </c>
      <c r="F478" s="40">
        <v>0</v>
      </c>
      <c r="G478" s="72">
        <v>0</v>
      </c>
      <c r="H478" s="36">
        <v>0</v>
      </c>
      <c r="I478" s="17">
        <v>0</v>
      </c>
      <c r="J478" s="36">
        <v>0</v>
      </c>
      <c r="K478" s="36">
        <v>0</v>
      </c>
      <c r="L478" s="36">
        <v>0</v>
      </c>
      <c r="M478" s="36">
        <v>0</v>
      </c>
      <c r="N478" s="36">
        <v>0</v>
      </c>
      <c r="O478" s="36">
        <v>0</v>
      </c>
      <c r="P478" s="36">
        <v>0</v>
      </c>
      <c r="Q478" s="36">
        <v>0</v>
      </c>
      <c r="R478" s="36">
        <v>0</v>
      </c>
      <c r="S478" s="36">
        <v>0</v>
      </c>
      <c r="T478" s="36">
        <v>0</v>
      </c>
      <c r="U478" s="36">
        <v>0</v>
      </c>
      <c r="V478" s="36">
        <v>2</v>
      </c>
      <c r="W478" s="36">
        <v>4</v>
      </c>
      <c r="X478" s="36">
        <v>3</v>
      </c>
      <c r="Y478" s="36">
        <v>3</v>
      </c>
    </row>
    <row r="479" spans="1:25" x14ac:dyDescent="0.3">
      <c r="A479" s="8" t="s">
        <v>97</v>
      </c>
      <c r="B479" s="8" t="s">
        <v>92</v>
      </c>
      <c r="C479" s="11" t="s">
        <v>2750</v>
      </c>
      <c r="D479" s="68" t="s">
        <v>2713</v>
      </c>
      <c r="E479" s="12" t="s">
        <v>50</v>
      </c>
      <c r="F479" s="40">
        <v>10</v>
      </c>
      <c r="G479" s="64">
        <v>1</v>
      </c>
      <c r="H479" s="36">
        <v>0</v>
      </c>
      <c r="I479" s="17">
        <v>0</v>
      </c>
      <c r="J479" s="36">
        <v>1</v>
      </c>
      <c r="K479" s="36">
        <v>2</v>
      </c>
      <c r="L479" s="36">
        <v>4</v>
      </c>
      <c r="M479" s="36">
        <v>11</v>
      </c>
      <c r="N479" s="36">
        <v>10</v>
      </c>
      <c r="O479" s="36">
        <v>23</v>
      </c>
      <c r="P479" s="36">
        <v>43</v>
      </c>
      <c r="Q479" s="36">
        <v>63</v>
      </c>
      <c r="R479" s="36">
        <v>74</v>
      </c>
      <c r="S479" s="36">
        <v>105</v>
      </c>
      <c r="T479" s="36">
        <v>136</v>
      </c>
      <c r="U479" s="36">
        <v>229</v>
      </c>
      <c r="V479" s="36">
        <v>258</v>
      </c>
      <c r="W479" s="36">
        <v>361</v>
      </c>
      <c r="X479" s="36">
        <v>420</v>
      </c>
      <c r="Y479" s="36">
        <v>503</v>
      </c>
    </row>
    <row r="480" spans="1:25" x14ac:dyDescent="0.3">
      <c r="A480" s="8" t="s">
        <v>97</v>
      </c>
      <c r="B480" s="8" t="s">
        <v>92</v>
      </c>
      <c r="C480" s="11" t="s">
        <v>2749</v>
      </c>
      <c r="D480" s="68" t="s">
        <v>2714</v>
      </c>
      <c r="E480" s="12" t="s">
        <v>50</v>
      </c>
      <c r="F480" s="40">
        <v>0</v>
      </c>
      <c r="G480" s="64">
        <v>0</v>
      </c>
      <c r="H480" s="36">
        <v>0</v>
      </c>
      <c r="I480" s="17">
        <v>0</v>
      </c>
      <c r="J480" s="36">
        <v>0</v>
      </c>
      <c r="K480" s="36">
        <v>0</v>
      </c>
      <c r="L480" s="36">
        <v>0</v>
      </c>
      <c r="M480" s="36">
        <v>0</v>
      </c>
      <c r="N480" s="36">
        <v>0</v>
      </c>
      <c r="O480" s="36">
        <v>0</v>
      </c>
      <c r="P480" s="36">
        <v>0</v>
      </c>
      <c r="Q480" s="36">
        <v>0</v>
      </c>
      <c r="R480" s="36">
        <v>0</v>
      </c>
      <c r="S480" s="36">
        <v>3</v>
      </c>
      <c r="T480" s="36">
        <v>0</v>
      </c>
      <c r="U480" s="36">
        <v>4</v>
      </c>
      <c r="V480" s="36">
        <v>6</v>
      </c>
      <c r="W480" s="36">
        <v>8</v>
      </c>
      <c r="X480" s="36">
        <v>4</v>
      </c>
      <c r="Y480" s="36">
        <v>3</v>
      </c>
    </row>
    <row r="481" spans="1:25" x14ac:dyDescent="0.3">
      <c r="A481" s="8" t="s">
        <v>97</v>
      </c>
      <c r="B481" s="8" t="s">
        <v>92</v>
      </c>
      <c r="C481" s="11" t="s">
        <v>2749</v>
      </c>
      <c r="D481" s="68" t="s">
        <v>2751</v>
      </c>
      <c r="E481" s="12" t="s">
        <v>50</v>
      </c>
      <c r="F481" s="40">
        <v>0</v>
      </c>
      <c r="G481" s="64">
        <v>0</v>
      </c>
      <c r="H481" s="36">
        <v>0</v>
      </c>
      <c r="I481" s="17">
        <v>0</v>
      </c>
      <c r="J481" s="36">
        <v>0</v>
      </c>
      <c r="K481" s="36">
        <v>0</v>
      </c>
      <c r="L481" s="36">
        <v>0</v>
      </c>
      <c r="M481" s="36">
        <v>0</v>
      </c>
      <c r="N481" s="36">
        <v>0</v>
      </c>
      <c r="O481" s="36">
        <v>0</v>
      </c>
      <c r="P481" s="36">
        <v>0</v>
      </c>
      <c r="Q481" s="36">
        <v>0</v>
      </c>
      <c r="R481" s="36">
        <v>0</v>
      </c>
      <c r="S481" s="36">
        <v>2</v>
      </c>
      <c r="T481" s="36">
        <v>0</v>
      </c>
      <c r="U481" s="36">
        <v>3</v>
      </c>
      <c r="V481" s="36">
        <v>6</v>
      </c>
      <c r="W481" s="36">
        <v>6</v>
      </c>
      <c r="X481" s="36">
        <v>3</v>
      </c>
      <c r="Y481" s="36">
        <v>3</v>
      </c>
    </row>
    <row r="482" spans="1:25" x14ac:dyDescent="0.3">
      <c r="A482" s="8" t="s">
        <v>97</v>
      </c>
      <c r="B482" s="8" t="s">
        <v>92</v>
      </c>
      <c r="C482" s="11" t="s">
        <v>2749</v>
      </c>
      <c r="D482" s="68" t="s">
        <v>2713</v>
      </c>
      <c r="E482" s="12" t="s">
        <v>50</v>
      </c>
      <c r="F482" s="40">
        <v>11</v>
      </c>
      <c r="G482" s="64">
        <v>1</v>
      </c>
      <c r="H482" s="36">
        <v>0</v>
      </c>
      <c r="I482" s="17">
        <v>1</v>
      </c>
      <c r="J482" s="36">
        <v>6</v>
      </c>
      <c r="K482" s="36">
        <v>11</v>
      </c>
      <c r="L482" s="36">
        <v>17</v>
      </c>
      <c r="M482" s="36">
        <v>26</v>
      </c>
      <c r="N482" s="36">
        <v>25</v>
      </c>
      <c r="O482" s="36">
        <v>43</v>
      </c>
      <c r="P482" s="36">
        <v>44</v>
      </c>
      <c r="Q482" s="36">
        <v>77</v>
      </c>
      <c r="R482" s="36">
        <v>109</v>
      </c>
      <c r="S482" s="36">
        <v>175</v>
      </c>
      <c r="T482" s="36">
        <v>187</v>
      </c>
      <c r="U482" s="36">
        <v>280</v>
      </c>
      <c r="V482" s="36">
        <v>335</v>
      </c>
      <c r="W482" s="36">
        <v>340</v>
      </c>
      <c r="X482" s="36">
        <v>307</v>
      </c>
      <c r="Y482" s="36">
        <v>237</v>
      </c>
    </row>
    <row r="483" spans="1:25" x14ac:dyDescent="0.3">
      <c r="A483" s="8" t="s">
        <v>97</v>
      </c>
      <c r="B483" s="8" t="s">
        <v>103</v>
      </c>
      <c r="C483" s="11" t="s">
        <v>2748</v>
      </c>
      <c r="D483" s="68" t="s">
        <v>2714</v>
      </c>
      <c r="E483" s="12" t="s">
        <v>50</v>
      </c>
      <c r="F483" s="40">
        <v>0</v>
      </c>
      <c r="G483" s="72">
        <v>0</v>
      </c>
      <c r="H483" s="36">
        <v>0</v>
      </c>
      <c r="I483" s="17">
        <v>0</v>
      </c>
      <c r="J483" s="36">
        <v>0</v>
      </c>
      <c r="K483" s="36">
        <v>0</v>
      </c>
      <c r="L483" s="36">
        <v>3</v>
      </c>
      <c r="M483" s="36">
        <v>1</v>
      </c>
      <c r="N483" s="36">
        <v>5</v>
      </c>
      <c r="O483" s="36">
        <v>5</v>
      </c>
      <c r="P483" s="36">
        <v>13</v>
      </c>
      <c r="Q483" s="36">
        <v>18</v>
      </c>
      <c r="R483" s="36">
        <v>27</v>
      </c>
      <c r="S483" s="36">
        <v>37</v>
      </c>
      <c r="T483" s="36">
        <v>52</v>
      </c>
      <c r="U483" s="36">
        <v>67</v>
      </c>
      <c r="V483" s="36">
        <v>77</v>
      </c>
      <c r="W483" s="36">
        <v>100</v>
      </c>
      <c r="X483" s="36">
        <v>105</v>
      </c>
      <c r="Y483" s="36">
        <v>78</v>
      </c>
    </row>
    <row r="484" spans="1:25" x14ac:dyDescent="0.3">
      <c r="A484" s="8" t="s">
        <v>97</v>
      </c>
      <c r="B484" s="8" t="s">
        <v>103</v>
      </c>
      <c r="C484" s="11" t="s">
        <v>2748</v>
      </c>
      <c r="D484" s="68" t="s">
        <v>2751</v>
      </c>
      <c r="E484" s="12" t="s">
        <v>50</v>
      </c>
      <c r="F484" s="40">
        <v>0</v>
      </c>
      <c r="G484" s="72">
        <v>0</v>
      </c>
      <c r="H484" s="36">
        <v>0</v>
      </c>
      <c r="I484" s="17">
        <v>0</v>
      </c>
      <c r="J484" s="36">
        <v>0</v>
      </c>
      <c r="K484" s="36">
        <v>0</v>
      </c>
      <c r="L484" s="36">
        <v>2</v>
      </c>
      <c r="M484" s="36">
        <v>1</v>
      </c>
      <c r="N484" s="36">
        <v>4</v>
      </c>
      <c r="O484" s="36">
        <v>5</v>
      </c>
      <c r="P484" s="36">
        <v>10</v>
      </c>
      <c r="Q484" s="36">
        <v>15</v>
      </c>
      <c r="R484" s="36">
        <v>24</v>
      </c>
      <c r="S484" s="36">
        <v>33</v>
      </c>
      <c r="T484" s="36">
        <v>42</v>
      </c>
      <c r="U484" s="36">
        <v>59</v>
      </c>
      <c r="V484" s="36">
        <v>66</v>
      </c>
      <c r="W484" s="36">
        <v>85</v>
      </c>
      <c r="X484" s="36">
        <v>88</v>
      </c>
      <c r="Y484" s="36">
        <v>67</v>
      </c>
    </row>
    <row r="485" spans="1:25" x14ac:dyDescent="0.3">
      <c r="A485" s="8" t="s">
        <v>97</v>
      </c>
      <c r="B485" s="8" t="s">
        <v>103</v>
      </c>
      <c r="C485" s="11" t="s">
        <v>2748</v>
      </c>
      <c r="D485" s="68" t="s">
        <v>2713</v>
      </c>
      <c r="E485" s="12" t="s">
        <v>50</v>
      </c>
      <c r="F485" s="40">
        <v>25</v>
      </c>
      <c r="G485" s="64">
        <v>3</v>
      </c>
      <c r="H485" s="36">
        <v>1</v>
      </c>
      <c r="I485" s="17">
        <v>1</v>
      </c>
      <c r="J485" s="36">
        <v>11</v>
      </c>
      <c r="K485" s="36">
        <v>16</v>
      </c>
      <c r="L485" s="36">
        <v>26</v>
      </c>
      <c r="M485" s="36">
        <v>32</v>
      </c>
      <c r="N485" s="36">
        <v>47</v>
      </c>
      <c r="O485" s="36">
        <v>56</v>
      </c>
      <c r="P485" s="36">
        <v>105</v>
      </c>
      <c r="Q485" s="36">
        <v>162</v>
      </c>
      <c r="R485" s="36">
        <v>230</v>
      </c>
      <c r="S485" s="36">
        <v>306</v>
      </c>
      <c r="T485" s="36">
        <v>421</v>
      </c>
      <c r="U485" s="36">
        <v>617</v>
      </c>
      <c r="V485" s="36">
        <v>709</v>
      </c>
      <c r="W485" s="36">
        <v>850</v>
      </c>
      <c r="X485" s="36">
        <v>927</v>
      </c>
      <c r="Y485" s="36">
        <v>828</v>
      </c>
    </row>
    <row r="486" spans="1:25" x14ac:dyDescent="0.3">
      <c r="A486" s="8" t="s">
        <v>97</v>
      </c>
      <c r="B486" s="8" t="s">
        <v>103</v>
      </c>
      <c r="C486" s="11" t="s">
        <v>2750</v>
      </c>
      <c r="D486" s="68" t="s">
        <v>2714</v>
      </c>
      <c r="E486" s="12" t="s">
        <v>50</v>
      </c>
      <c r="F486" s="40">
        <v>0</v>
      </c>
      <c r="G486" s="72">
        <v>0</v>
      </c>
      <c r="H486" s="36">
        <v>0</v>
      </c>
      <c r="I486" s="17">
        <v>0</v>
      </c>
      <c r="J486" s="36">
        <v>0</v>
      </c>
      <c r="K486" s="36">
        <v>0</v>
      </c>
      <c r="L486" s="36">
        <v>1</v>
      </c>
      <c r="M486" s="36">
        <v>0</v>
      </c>
      <c r="N486" s="36">
        <v>2</v>
      </c>
      <c r="O486" s="36">
        <v>2</v>
      </c>
      <c r="P486" s="36">
        <v>7</v>
      </c>
      <c r="Q486" s="36">
        <v>5</v>
      </c>
      <c r="R486" s="36">
        <v>9</v>
      </c>
      <c r="S486" s="36">
        <v>15</v>
      </c>
      <c r="T486" s="36">
        <v>19</v>
      </c>
      <c r="U486" s="36">
        <v>27</v>
      </c>
      <c r="V486" s="36">
        <v>32</v>
      </c>
      <c r="W486" s="36">
        <v>41</v>
      </c>
      <c r="X486" s="36">
        <v>52</v>
      </c>
      <c r="Y486" s="36">
        <v>44</v>
      </c>
    </row>
    <row r="487" spans="1:25" x14ac:dyDescent="0.3">
      <c r="A487" s="8" t="s">
        <v>97</v>
      </c>
      <c r="B487" s="8" t="s">
        <v>103</v>
      </c>
      <c r="C487" s="11" t="s">
        <v>2750</v>
      </c>
      <c r="D487" s="68" t="s">
        <v>2751</v>
      </c>
      <c r="E487" s="12" t="s">
        <v>50</v>
      </c>
      <c r="F487" s="40">
        <v>0</v>
      </c>
      <c r="G487" s="72">
        <v>0</v>
      </c>
      <c r="H487" s="36">
        <v>0</v>
      </c>
      <c r="I487" s="17">
        <v>0</v>
      </c>
      <c r="J487" s="36">
        <v>0</v>
      </c>
      <c r="K487" s="36">
        <v>0</v>
      </c>
      <c r="L487" s="36">
        <v>0</v>
      </c>
      <c r="M487" s="36">
        <v>0</v>
      </c>
      <c r="N487" s="36">
        <v>1</v>
      </c>
      <c r="O487" s="36">
        <v>2</v>
      </c>
      <c r="P487" s="36">
        <v>6</v>
      </c>
      <c r="Q487" s="36">
        <v>4</v>
      </c>
      <c r="R487" s="36">
        <v>8</v>
      </c>
      <c r="S487" s="36">
        <v>14</v>
      </c>
      <c r="T487" s="36">
        <v>16</v>
      </c>
      <c r="U487" s="36">
        <v>24</v>
      </c>
      <c r="V487" s="36">
        <v>26</v>
      </c>
      <c r="W487" s="36">
        <v>35</v>
      </c>
      <c r="X487" s="36">
        <v>41</v>
      </c>
      <c r="Y487" s="36">
        <v>37</v>
      </c>
    </row>
    <row r="488" spans="1:25" x14ac:dyDescent="0.3">
      <c r="A488" s="8" t="s">
        <v>97</v>
      </c>
      <c r="B488" s="8" t="s">
        <v>103</v>
      </c>
      <c r="C488" s="11" t="s">
        <v>2750</v>
      </c>
      <c r="D488" s="68" t="s">
        <v>2713</v>
      </c>
      <c r="E488" s="12" t="s">
        <v>50</v>
      </c>
      <c r="F488" s="40">
        <v>11</v>
      </c>
      <c r="G488" s="72">
        <v>1</v>
      </c>
      <c r="H488" s="36">
        <v>0</v>
      </c>
      <c r="I488" s="17">
        <v>1</v>
      </c>
      <c r="J488" s="36">
        <v>2</v>
      </c>
      <c r="K488" s="36">
        <v>7</v>
      </c>
      <c r="L488" s="36">
        <v>7</v>
      </c>
      <c r="M488" s="36">
        <v>12</v>
      </c>
      <c r="N488" s="36">
        <v>17</v>
      </c>
      <c r="O488" s="36">
        <v>24</v>
      </c>
      <c r="P488" s="36">
        <v>41</v>
      </c>
      <c r="Q488" s="36">
        <v>57</v>
      </c>
      <c r="R488" s="36">
        <v>91</v>
      </c>
      <c r="S488" s="36">
        <v>136</v>
      </c>
      <c r="T488" s="36">
        <v>165</v>
      </c>
      <c r="U488" s="36">
        <v>276</v>
      </c>
      <c r="V488" s="36">
        <v>353</v>
      </c>
      <c r="W488" s="36">
        <v>419</v>
      </c>
      <c r="X488" s="36">
        <v>530</v>
      </c>
      <c r="Y488" s="36">
        <v>559</v>
      </c>
    </row>
    <row r="489" spans="1:25" x14ac:dyDescent="0.3">
      <c r="A489" s="8" t="s">
        <v>97</v>
      </c>
      <c r="B489" s="8" t="s">
        <v>103</v>
      </c>
      <c r="C489" s="11" t="s">
        <v>2749</v>
      </c>
      <c r="D489" s="68" t="s">
        <v>2714</v>
      </c>
      <c r="E489" s="12" t="s">
        <v>50</v>
      </c>
      <c r="F489" s="40">
        <v>0</v>
      </c>
      <c r="G489" s="64">
        <v>0</v>
      </c>
      <c r="H489" s="36">
        <v>0</v>
      </c>
      <c r="I489" s="17">
        <v>0</v>
      </c>
      <c r="J489" s="36">
        <v>0</v>
      </c>
      <c r="K489" s="36">
        <v>0</v>
      </c>
      <c r="L489" s="36">
        <v>2</v>
      </c>
      <c r="M489" s="36">
        <v>1</v>
      </c>
      <c r="N489" s="36">
        <v>3</v>
      </c>
      <c r="O489" s="36">
        <v>3</v>
      </c>
      <c r="P489" s="36">
        <v>6</v>
      </c>
      <c r="Q489" s="36">
        <v>13</v>
      </c>
      <c r="R489" s="36">
        <v>18</v>
      </c>
      <c r="S489" s="36">
        <v>22</v>
      </c>
      <c r="T489" s="36">
        <v>33</v>
      </c>
      <c r="U489" s="36">
        <v>40</v>
      </c>
      <c r="V489" s="36">
        <v>45</v>
      </c>
      <c r="W489" s="36">
        <v>59</v>
      </c>
      <c r="X489" s="36">
        <v>53</v>
      </c>
      <c r="Y489" s="36">
        <v>34</v>
      </c>
    </row>
    <row r="490" spans="1:25" x14ac:dyDescent="0.3">
      <c r="A490" s="8" t="s">
        <v>97</v>
      </c>
      <c r="B490" s="8" t="s">
        <v>103</v>
      </c>
      <c r="C490" s="11" t="s">
        <v>2749</v>
      </c>
      <c r="D490" s="68" t="s">
        <v>2751</v>
      </c>
      <c r="E490" s="12" t="s">
        <v>50</v>
      </c>
      <c r="F490" s="40">
        <v>0</v>
      </c>
      <c r="G490" s="64">
        <v>0</v>
      </c>
      <c r="H490" s="36">
        <v>0</v>
      </c>
      <c r="I490" s="17">
        <v>0</v>
      </c>
      <c r="J490" s="36">
        <v>0</v>
      </c>
      <c r="K490" s="36">
        <v>0</v>
      </c>
      <c r="L490" s="36">
        <v>2</v>
      </c>
      <c r="M490" s="36">
        <v>1</v>
      </c>
      <c r="N490" s="36">
        <v>3</v>
      </c>
      <c r="O490" s="36">
        <v>3</v>
      </c>
      <c r="P490" s="36">
        <v>4</v>
      </c>
      <c r="Q490" s="36">
        <v>11</v>
      </c>
      <c r="R490" s="36">
        <v>16</v>
      </c>
      <c r="S490" s="36">
        <v>19</v>
      </c>
      <c r="T490" s="36">
        <v>26</v>
      </c>
      <c r="U490" s="36">
        <v>35</v>
      </c>
      <c r="V490" s="36">
        <v>40</v>
      </c>
      <c r="W490" s="36">
        <v>50</v>
      </c>
      <c r="X490" s="36">
        <v>47</v>
      </c>
      <c r="Y490" s="36">
        <v>30</v>
      </c>
    </row>
    <row r="491" spans="1:25" x14ac:dyDescent="0.3">
      <c r="A491" s="8" t="s">
        <v>97</v>
      </c>
      <c r="B491" s="8" t="s">
        <v>103</v>
      </c>
      <c r="C491" s="11" t="s">
        <v>2749</v>
      </c>
      <c r="D491" s="68" t="s">
        <v>2713</v>
      </c>
      <c r="E491" s="12" t="s">
        <v>50</v>
      </c>
      <c r="F491" s="40">
        <v>14</v>
      </c>
      <c r="G491" s="64">
        <v>2</v>
      </c>
      <c r="H491" s="36">
        <v>1</v>
      </c>
      <c r="I491" s="17">
        <v>0</v>
      </c>
      <c r="J491" s="36">
        <v>9</v>
      </c>
      <c r="K491" s="36">
        <v>9</v>
      </c>
      <c r="L491" s="36">
        <v>19</v>
      </c>
      <c r="M491" s="36">
        <v>20</v>
      </c>
      <c r="N491" s="36">
        <v>30</v>
      </c>
      <c r="O491" s="36">
        <v>32</v>
      </c>
      <c r="P491" s="36">
        <v>64</v>
      </c>
      <c r="Q491" s="36">
        <v>105</v>
      </c>
      <c r="R491" s="36">
        <v>139</v>
      </c>
      <c r="S491" s="36">
        <v>170</v>
      </c>
      <c r="T491" s="36">
        <v>256</v>
      </c>
      <c r="U491" s="36">
        <v>341</v>
      </c>
      <c r="V491" s="36">
        <v>356</v>
      </c>
      <c r="W491" s="36">
        <v>431</v>
      </c>
      <c r="X491" s="36">
        <v>397</v>
      </c>
      <c r="Y491" s="36">
        <v>269</v>
      </c>
    </row>
    <row r="492" spans="1:25" x14ac:dyDescent="0.3">
      <c r="A492" s="10" t="s">
        <v>112</v>
      </c>
      <c r="B492" s="10" t="s">
        <v>112</v>
      </c>
      <c r="C492" s="11" t="s">
        <v>2748</v>
      </c>
      <c r="D492" s="68" t="s">
        <v>2714</v>
      </c>
      <c r="E492" s="12" t="s">
        <v>2738</v>
      </c>
      <c r="F492" s="39">
        <v>1.6520340719064299</v>
      </c>
      <c r="G492" s="123">
        <v>0.19513011357495799</v>
      </c>
      <c r="H492" s="14">
        <v>0.28181364947675502</v>
      </c>
      <c r="I492" s="17">
        <v>0.13739166522686999</v>
      </c>
      <c r="J492" s="14">
        <v>0.58711726229677297</v>
      </c>
      <c r="K492" s="36">
        <v>0.98762477393325798</v>
      </c>
      <c r="L492" s="36">
        <v>1.2231789578421399</v>
      </c>
      <c r="M492" s="36">
        <v>2.2938192554987902</v>
      </c>
      <c r="N492" s="36">
        <v>6.03391031269856</v>
      </c>
      <c r="O492" s="36">
        <v>11.061035540325101</v>
      </c>
      <c r="P492" s="36">
        <v>20.300169567037599</v>
      </c>
      <c r="Q492" s="36">
        <v>32.2958860824832</v>
      </c>
      <c r="R492" s="36">
        <v>47.859395118151198</v>
      </c>
      <c r="S492" s="36">
        <v>84.526688761939994</v>
      </c>
      <c r="T492" s="36">
        <v>130.07880071987901</v>
      </c>
      <c r="U492" s="36">
        <v>231.26469574838401</v>
      </c>
      <c r="V492" s="36">
        <v>406.90569019397702</v>
      </c>
      <c r="W492" s="36">
        <v>769.61903044665701</v>
      </c>
      <c r="X492" s="36">
        <v>1404.87873900922</v>
      </c>
      <c r="Y492" s="36">
        <v>2621.0199609894098</v>
      </c>
    </row>
    <row r="493" spans="1:25" x14ac:dyDescent="0.3">
      <c r="A493" s="10" t="s">
        <v>112</v>
      </c>
      <c r="B493" s="10" t="s">
        <v>112</v>
      </c>
      <c r="C493" s="11" t="s">
        <v>2748</v>
      </c>
      <c r="D493" s="68" t="s">
        <v>2751</v>
      </c>
      <c r="E493" s="12" t="s">
        <v>2738</v>
      </c>
      <c r="F493" s="38">
        <v>0</v>
      </c>
      <c r="G493" s="124">
        <v>0</v>
      </c>
      <c r="H493" s="14">
        <v>0</v>
      </c>
      <c r="I493" s="17">
        <v>0.13739166522686999</v>
      </c>
      <c r="J493" s="14">
        <v>0.29355863114838598</v>
      </c>
      <c r="K493" s="36">
        <v>0.37035929022497199</v>
      </c>
      <c r="L493" s="36">
        <v>1.00078278368903</v>
      </c>
      <c r="M493" s="36">
        <v>1.8569013020704499</v>
      </c>
      <c r="N493" s="36">
        <v>4.9895796816545799</v>
      </c>
      <c r="O493" s="36">
        <v>9.0499381693568797</v>
      </c>
      <c r="P493" s="36">
        <v>16.896548322264799</v>
      </c>
      <c r="Q493" s="36">
        <v>27.196535648406901</v>
      </c>
      <c r="R493" s="36">
        <v>38.432544564575899</v>
      </c>
      <c r="S493" s="36">
        <v>70.0727406152334</v>
      </c>
      <c r="T493" s="36">
        <v>102.18533403831501</v>
      </c>
      <c r="U493" s="36">
        <v>188.63659509006101</v>
      </c>
      <c r="V493" s="36">
        <v>330.81271142258299</v>
      </c>
      <c r="W493" s="36">
        <v>637.12473628293606</v>
      </c>
      <c r="X493" s="36">
        <v>1172.1806111046001</v>
      </c>
      <c r="Y493" s="36">
        <v>2232.6863811964299</v>
      </c>
    </row>
    <row r="494" spans="1:25" x14ac:dyDescent="0.3">
      <c r="A494" s="10" t="s">
        <v>112</v>
      </c>
      <c r="B494" s="10" t="s">
        <v>112</v>
      </c>
      <c r="C494" s="11" t="s">
        <v>2748</v>
      </c>
      <c r="D494" s="68" t="s">
        <v>2713</v>
      </c>
      <c r="E494" s="12" t="s">
        <v>2738</v>
      </c>
      <c r="F494" s="39">
        <v>313.88647366222199</v>
      </c>
      <c r="G494" s="123">
        <v>11.9029369280724</v>
      </c>
      <c r="H494" s="14">
        <v>5.2135525153199698</v>
      </c>
      <c r="I494" s="17">
        <v>8.3808915788390692</v>
      </c>
      <c r="J494" s="14">
        <v>30.676876955006399</v>
      </c>
      <c r="K494" s="36">
        <v>49.998504180371199</v>
      </c>
      <c r="L494" s="36">
        <v>67.608436942547499</v>
      </c>
      <c r="M494" s="36">
        <v>95.466572824092395</v>
      </c>
      <c r="N494" s="36">
        <v>150.383610870333</v>
      </c>
      <c r="O494" s="36">
        <v>226.62553499097899</v>
      </c>
      <c r="P494" s="36">
        <v>327.35542900618202</v>
      </c>
      <c r="Q494" s="36">
        <v>452.24864162214101</v>
      </c>
      <c r="R494" s="36">
        <v>616.578181262415</v>
      </c>
      <c r="S494" s="36">
        <v>935.690787225196</v>
      </c>
      <c r="T494" s="36">
        <v>1456.5832235421601</v>
      </c>
      <c r="U494" s="36">
        <v>2289.0130105202202</v>
      </c>
      <c r="V494" s="36">
        <v>3907.1827136780698</v>
      </c>
      <c r="W494" s="36">
        <v>6692.1139795649797</v>
      </c>
      <c r="X494" s="36">
        <v>11437.9337060503</v>
      </c>
      <c r="Y494" s="36">
        <v>22253.645786179899</v>
      </c>
    </row>
    <row r="495" spans="1:25" x14ac:dyDescent="0.3">
      <c r="A495" s="8" t="s">
        <v>112</v>
      </c>
      <c r="B495" s="8" t="s">
        <v>112</v>
      </c>
      <c r="C495" s="11" t="s">
        <v>2750</v>
      </c>
      <c r="D495" s="68" t="s">
        <v>2714</v>
      </c>
      <c r="E495" s="12" t="s">
        <v>2738</v>
      </c>
      <c r="F495" s="40">
        <v>3.3890478297775601</v>
      </c>
      <c r="G495" s="72">
        <v>0</v>
      </c>
      <c r="H495" s="36">
        <v>0.28981382527545102</v>
      </c>
      <c r="I495" s="17">
        <v>0.280378463328114</v>
      </c>
      <c r="J495" s="36">
        <v>0.60082007253121505</v>
      </c>
      <c r="K495" s="36">
        <v>0.99991509722356298</v>
      </c>
      <c r="L495" s="36">
        <v>1.3417179691663099</v>
      </c>
      <c r="M495" s="36">
        <v>1.5191696307581499</v>
      </c>
      <c r="N495" s="36">
        <v>4.7765706306105198</v>
      </c>
      <c r="O495" s="36">
        <v>9.8849238682355693</v>
      </c>
      <c r="P495" s="36">
        <v>18.905375712071201</v>
      </c>
      <c r="Q495" s="36">
        <v>21.908083607707901</v>
      </c>
      <c r="R495" s="36">
        <v>35.9056473324477</v>
      </c>
      <c r="S495" s="36">
        <v>59.827241162654701</v>
      </c>
      <c r="T495" s="36">
        <v>97.0366772690885</v>
      </c>
      <c r="U495" s="36">
        <v>181.36834706699099</v>
      </c>
      <c r="V495" s="36">
        <v>320.96561711121802</v>
      </c>
      <c r="W495" s="36">
        <v>611.71102595794605</v>
      </c>
      <c r="X495" s="36">
        <v>1191.24703806296</v>
      </c>
      <c r="Y495" s="36">
        <v>2424.7062556982801</v>
      </c>
    </row>
    <row r="496" spans="1:25" x14ac:dyDescent="0.3">
      <c r="A496" s="8" t="s">
        <v>112</v>
      </c>
      <c r="B496" s="8" t="s">
        <v>112</v>
      </c>
      <c r="C496" s="11" t="s">
        <v>2750</v>
      </c>
      <c r="D496" s="68" t="s">
        <v>2751</v>
      </c>
      <c r="E496" s="12" t="s">
        <v>2738</v>
      </c>
      <c r="F496" s="40">
        <v>0</v>
      </c>
      <c r="G496" s="72">
        <v>0</v>
      </c>
      <c r="H496" s="36">
        <v>0</v>
      </c>
      <c r="I496" s="17">
        <v>0.280378463328114</v>
      </c>
      <c r="J496" s="36">
        <v>0.60082007253121505</v>
      </c>
      <c r="K496" s="36">
        <v>0.24997877430589099</v>
      </c>
      <c r="L496" s="36">
        <v>0.89447864611087302</v>
      </c>
      <c r="M496" s="36">
        <v>1.0851211648272501</v>
      </c>
      <c r="N496" s="36">
        <v>4.0942033976661598</v>
      </c>
      <c r="O496" s="36">
        <v>7.6608159978825698</v>
      </c>
      <c r="P496" s="36">
        <v>16.7785209444632</v>
      </c>
      <c r="Q496" s="36">
        <v>19.2463538235939</v>
      </c>
      <c r="R496" s="36">
        <v>29.085580241368199</v>
      </c>
      <c r="S496" s="36">
        <v>49.5199262057928</v>
      </c>
      <c r="T496" s="36">
        <v>72.908638596774594</v>
      </c>
      <c r="U496" s="36">
        <v>145.20509978270499</v>
      </c>
      <c r="V496" s="36">
        <v>253.37446874372301</v>
      </c>
      <c r="W496" s="36">
        <v>496.14347056524002</v>
      </c>
      <c r="X496" s="36">
        <v>993.22765525748605</v>
      </c>
      <c r="Y496" s="36">
        <v>2069.2093116619299</v>
      </c>
    </row>
    <row r="497" spans="1:25" x14ac:dyDescent="0.3">
      <c r="A497" s="8" t="s">
        <v>112</v>
      </c>
      <c r="B497" s="8" t="s">
        <v>112</v>
      </c>
      <c r="C497" s="11" t="s">
        <v>2750</v>
      </c>
      <c r="D497" s="68" t="s">
        <v>2713</v>
      </c>
      <c r="E497" s="12" t="s">
        <v>2738</v>
      </c>
      <c r="F497" s="40">
        <v>316.87597208420198</v>
      </c>
      <c r="G497" s="72">
        <v>10.043926268850599</v>
      </c>
      <c r="H497" s="36">
        <v>4.6370212044072199</v>
      </c>
      <c r="I497" s="17">
        <v>5.8879477298904002</v>
      </c>
      <c r="J497" s="36">
        <v>16.222141958342799</v>
      </c>
      <c r="K497" s="36">
        <v>31.2473467882363</v>
      </c>
      <c r="L497" s="36">
        <v>41.5932570441556</v>
      </c>
      <c r="M497" s="36">
        <v>61.6348821621879</v>
      </c>
      <c r="N497" s="36">
        <v>104.402186640487</v>
      </c>
      <c r="O497" s="36">
        <v>169.27932124353401</v>
      </c>
      <c r="P497" s="36">
        <v>246.242518649728</v>
      </c>
      <c r="Q497" s="36">
        <v>339.26817325207497</v>
      </c>
      <c r="R497" s="36">
        <v>478.40764741836699</v>
      </c>
      <c r="S497" s="36">
        <v>738.09337973701997</v>
      </c>
      <c r="T497" s="36">
        <v>1183.3229401030501</v>
      </c>
      <c r="U497" s="36">
        <v>1877.7283055550599</v>
      </c>
      <c r="V497" s="36">
        <v>3286.1117323803301</v>
      </c>
      <c r="W497" s="36">
        <v>5851.1056277703901</v>
      </c>
      <c r="X497" s="36">
        <v>10453.544967390801</v>
      </c>
      <c r="Y497" s="36">
        <v>21685.313586216998</v>
      </c>
    </row>
    <row r="498" spans="1:25" x14ac:dyDescent="0.3">
      <c r="A498" s="8" t="s">
        <v>112</v>
      </c>
      <c r="B498" s="8" t="s">
        <v>112</v>
      </c>
      <c r="C498" s="11" t="s">
        <v>2749</v>
      </c>
      <c r="D498" s="68" t="s">
        <v>2714</v>
      </c>
      <c r="E498" s="12" t="s">
        <v>2738</v>
      </c>
      <c r="F498" s="40">
        <v>0</v>
      </c>
      <c r="G498" s="72">
        <v>0.37940309242078601</v>
      </c>
      <c r="H498" s="36">
        <v>0.27424329103103301</v>
      </c>
      <c r="I498" s="17">
        <v>0</v>
      </c>
      <c r="J498" s="36">
        <v>0.57402555057008997</v>
      </c>
      <c r="K498" s="36">
        <v>0.97563291189107304</v>
      </c>
      <c r="L498" s="36">
        <v>1.10593001014198</v>
      </c>
      <c r="M498" s="36">
        <v>3.07877943582896</v>
      </c>
      <c r="N498" s="36">
        <v>7.3433600822523601</v>
      </c>
      <c r="O498" s="36">
        <v>12.278447123302699</v>
      </c>
      <c r="P498" s="36">
        <v>21.777594245061898</v>
      </c>
      <c r="Q498" s="36">
        <v>43.498213617801099</v>
      </c>
      <c r="R498" s="36">
        <v>60.625680527866201</v>
      </c>
      <c r="S498" s="36">
        <v>110.864051916048</v>
      </c>
      <c r="T498" s="36">
        <v>165.70523624488899</v>
      </c>
      <c r="U498" s="36">
        <v>286.464984028777</v>
      </c>
      <c r="V498" s="36">
        <v>510.45614230505703</v>
      </c>
      <c r="W498" s="36">
        <v>986.09376964960495</v>
      </c>
      <c r="X498" s="36">
        <v>1748.7705969733399</v>
      </c>
      <c r="Y498" s="36">
        <v>3044.1019116433999</v>
      </c>
    </row>
    <row r="499" spans="1:25" x14ac:dyDescent="0.3">
      <c r="A499" s="8" t="s">
        <v>112</v>
      </c>
      <c r="B499" s="8" t="s">
        <v>112</v>
      </c>
      <c r="C499" s="11" t="s">
        <v>2749</v>
      </c>
      <c r="D499" s="68" t="s">
        <v>2751</v>
      </c>
      <c r="E499" s="12" t="s">
        <v>2738</v>
      </c>
      <c r="F499" s="40">
        <v>0</v>
      </c>
      <c r="G499" s="72">
        <v>0</v>
      </c>
      <c r="H499" s="36">
        <v>0</v>
      </c>
      <c r="I499" s="17">
        <v>0</v>
      </c>
      <c r="J499" s="36">
        <v>0</v>
      </c>
      <c r="K499" s="36">
        <v>0.48781645594553702</v>
      </c>
      <c r="L499" s="36">
        <v>1.10593001014198</v>
      </c>
      <c r="M499" s="36">
        <v>2.6389538021391101</v>
      </c>
      <c r="N499" s="36">
        <v>5.9220645824615801</v>
      </c>
      <c r="O499" s="36">
        <v>10.487840251154401</v>
      </c>
      <c r="P499" s="36">
        <v>17.021567915680599</v>
      </c>
      <c r="Q499" s="36">
        <v>35.770104599410097</v>
      </c>
      <c r="R499" s="36">
        <v>48.414854414479699</v>
      </c>
      <c r="S499" s="36">
        <v>91.988491352755304</v>
      </c>
      <c r="T499" s="36">
        <v>133.751837446813</v>
      </c>
      <c r="U499" s="36">
        <v>236.68482155895799</v>
      </c>
      <c r="V499" s="36">
        <v>424.11918362399302</v>
      </c>
      <c r="W499" s="36">
        <v>830.39475338914099</v>
      </c>
      <c r="X499" s="36">
        <v>1460.24864689633</v>
      </c>
      <c r="Y499" s="36">
        <v>2585.0010469671101</v>
      </c>
    </row>
    <row r="500" spans="1:25" x14ac:dyDescent="0.3">
      <c r="A500" s="8" t="s">
        <v>112</v>
      </c>
      <c r="B500" s="8" t="s">
        <v>112</v>
      </c>
      <c r="C500" s="11" t="s">
        <v>2749</v>
      </c>
      <c r="D500" s="68" t="s">
        <v>2713</v>
      </c>
      <c r="E500" s="12" t="s">
        <v>2738</v>
      </c>
      <c r="F500" s="40">
        <v>311.04323006173701</v>
      </c>
      <c r="G500" s="72">
        <v>13.6585113271483</v>
      </c>
      <c r="H500" s="36">
        <v>5.7591091116516901</v>
      </c>
      <c r="I500" s="17">
        <v>10.7762854982247</v>
      </c>
      <c r="J500" s="36">
        <v>44.486980169181997</v>
      </c>
      <c r="K500" s="36">
        <v>68.294303832375107</v>
      </c>
      <c r="L500" s="36">
        <v>93.340492855983101</v>
      </c>
      <c r="M500" s="36">
        <v>129.74856193850599</v>
      </c>
      <c r="N500" s="36">
        <v>198.27072222081401</v>
      </c>
      <c r="O500" s="36">
        <v>285.98549758025803</v>
      </c>
      <c r="P500" s="36">
        <v>413.27365630571501</v>
      </c>
      <c r="Q500" s="36">
        <v>574.08809850905004</v>
      </c>
      <c r="R500" s="36">
        <v>764.14064467455398</v>
      </c>
      <c r="S500" s="36">
        <v>1146.39164028707</v>
      </c>
      <c r="T500" s="36">
        <v>1751.21591819897</v>
      </c>
      <c r="U500" s="36">
        <v>2744.01693123514</v>
      </c>
      <c r="V500" s="36">
        <v>4655.5202307351401</v>
      </c>
      <c r="W500" s="36">
        <v>7845.0451701763604</v>
      </c>
      <c r="X500" s="36">
        <v>13022.5453100262</v>
      </c>
      <c r="Y500" s="36">
        <v>23478.4767037319</v>
      </c>
    </row>
    <row r="501" spans="1:25" x14ac:dyDescent="0.3">
      <c r="A501" s="99" t="s">
        <v>112</v>
      </c>
      <c r="B501" s="99" t="s">
        <v>112</v>
      </c>
      <c r="C501" s="100" t="s">
        <v>2748</v>
      </c>
      <c r="D501" s="139" t="s">
        <v>2714</v>
      </c>
      <c r="E501" s="154" t="s">
        <v>50</v>
      </c>
      <c r="F501" s="101">
        <v>2</v>
      </c>
      <c r="G501" s="106">
        <v>1</v>
      </c>
      <c r="H501" s="102">
        <v>2</v>
      </c>
      <c r="I501" s="103">
        <v>1</v>
      </c>
      <c r="J501" s="102">
        <v>4</v>
      </c>
      <c r="K501" s="102">
        <v>8</v>
      </c>
      <c r="L501" s="102">
        <v>11</v>
      </c>
      <c r="M501" s="102">
        <v>21</v>
      </c>
      <c r="N501" s="102">
        <v>52</v>
      </c>
      <c r="O501" s="102">
        <v>88</v>
      </c>
      <c r="P501" s="102">
        <v>167</v>
      </c>
      <c r="Q501" s="102">
        <v>304</v>
      </c>
      <c r="R501" s="102">
        <v>462</v>
      </c>
      <c r="S501" s="102">
        <v>731</v>
      </c>
      <c r="T501" s="102">
        <v>956</v>
      </c>
      <c r="U501" s="102">
        <v>1595</v>
      </c>
      <c r="V501" s="102">
        <v>2016</v>
      </c>
      <c r="W501" s="102">
        <v>2672</v>
      </c>
      <c r="X501" s="102">
        <v>2910</v>
      </c>
      <c r="Y501" s="102">
        <v>2828</v>
      </c>
    </row>
    <row r="502" spans="1:25" x14ac:dyDescent="0.3">
      <c r="A502" s="99" t="s">
        <v>112</v>
      </c>
      <c r="B502" s="99" t="s">
        <v>112</v>
      </c>
      <c r="C502" s="100" t="s">
        <v>2748</v>
      </c>
      <c r="D502" s="139" t="s">
        <v>2751</v>
      </c>
      <c r="E502" s="154" t="s">
        <v>50</v>
      </c>
      <c r="F502" s="101">
        <v>0</v>
      </c>
      <c r="G502" s="106">
        <v>0</v>
      </c>
      <c r="H502" s="102">
        <v>0</v>
      </c>
      <c r="I502" s="103">
        <v>1</v>
      </c>
      <c r="J502" s="102">
        <v>2</v>
      </c>
      <c r="K502" s="102">
        <v>3</v>
      </c>
      <c r="L502" s="102">
        <v>9</v>
      </c>
      <c r="M502" s="102">
        <v>17</v>
      </c>
      <c r="N502" s="102">
        <v>43</v>
      </c>
      <c r="O502" s="102">
        <v>72</v>
      </c>
      <c r="P502" s="102">
        <v>139</v>
      </c>
      <c r="Q502" s="102">
        <v>256</v>
      </c>
      <c r="R502" s="102">
        <v>371</v>
      </c>
      <c r="S502" s="102">
        <v>606</v>
      </c>
      <c r="T502" s="102">
        <v>751</v>
      </c>
      <c r="U502" s="102">
        <v>1301</v>
      </c>
      <c r="V502" s="102">
        <v>1639</v>
      </c>
      <c r="W502" s="102">
        <v>2212</v>
      </c>
      <c r="X502" s="102">
        <v>2428</v>
      </c>
      <c r="Y502" s="102">
        <v>2409</v>
      </c>
    </row>
    <row r="503" spans="1:25" x14ac:dyDescent="0.3">
      <c r="A503" s="99" t="s">
        <v>112</v>
      </c>
      <c r="B503" s="99" t="s">
        <v>112</v>
      </c>
      <c r="C503" s="100" t="s">
        <v>2748</v>
      </c>
      <c r="D503" s="139" t="s">
        <v>2713</v>
      </c>
      <c r="E503" s="154" t="s">
        <v>50</v>
      </c>
      <c r="F503" s="101">
        <v>380</v>
      </c>
      <c r="G503" s="106">
        <v>61</v>
      </c>
      <c r="H503" s="102">
        <v>37</v>
      </c>
      <c r="I503" s="103">
        <v>61</v>
      </c>
      <c r="J503" s="102">
        <v>209</v>
      </c>
      <c r="K503" s="102">
        <v>405</v>
      </c>
      <c r="L503" s="102">
        <v>608</v>
      </c>
      <c r="M503" s="102">
        <v>874</v>
      </c>
      <c r="N503" s="102">
        <v>1296</v>
      </c>
      <c r="O503" s="102">
        <v>1803</v>
      </c>
      <c r="P503" s="102">
        <v>2693</v>
      </c>
      <c r="Q503" s="102">
        <v>4257</v>
      </c>
      <c r="R503" s="102">
        <v>5952</v>
      </c>
      <c r="S503" s="102">
        <v>8092</v>
      </c>
      <c r="T503" s="102">
        <v>10705</v>
      </c>
      <c r="U503" s="102">
        <v>15787</v>
      </c>
      <c r="V503" s="102">
        <v>19358</v>
      </c>
      <c r="W503" s="102">
        <v>23234</v>
      </c>
      <c r="X503" s="102">
        <v>23692</v>
      </c>
      <c r="Y503" s="102">
        <v>24011</v>
      </c>
    </row>
    <row r="504" spans="1:25" x14ac:dyDescent="0.3">
      <c r="A504" s="99" t="s">
        <v>112</v>
      </c>
      <c r="B504" s="99" t="s">
        <v>112</v>
      </c>
      <c r="C504" s="100" t="s">
        <v>2750</v>
      </c>
      <c r="D504" s="139" t="s">
        <v>2714</v>
      </c>
      <c r="E504" s="154" t="s">
        <v>50</v>
      </c>
      <c r="F504" s="101">
        <v>2</v>
      </c>
      <c r="G504" s="106">
        <v>0</v>
      </c>
      <c r="H504" s="102">
        <v>1</v>
      </c>
      <c r="I504" s="103">
        <v>1</v>
      </c>
      <c r="J504" s="102">
        <v>2</v>
      </c>
      <c r="K504" s="102">
        <v>4</v>
      </c>
      <c r="L504" s="102">
        <v>6</v>
      </c>
      <c r="M504" s="102">
        <v>7</v>
      </c>
      <c r="N504" s="102">
        <v>21</v>
      </c>
      <c r="O504" s="102">
        <v>40</v>
      </c>
      <c r="P504" s="102">
        <v>80</v>
      </c>
      <c r="Q504" s="102">
        <v>107</v>
      </c>
      <c r="R504" s="102">
        <v>179</v>
      </c>
      <c r="S504" s="102">
        <v>267</v>
      </c>
      <c r="T504" s="102">
        <v>370</v>
      </c>
      <c r="U504" s="102">
        <v>657</v>
      </c>
      <c r="V504" s="102">
        <v>869</v>
      </c>
      <c r="W504" s="102">
        <v>1228</v>
      </c>
      <c r="X504" s="102">
        <v>1522</v>
      </c>
      <c r="Y504" s="102">
        <v>1787</v>
      </c>
    </row>
    <row r="505" spans="1:25" x14ac:dyDescent="0.3">
      <c r="A505" s="99" t="s">
        <v>112</v>
      </c>
      <c r="B505" s="99" t="s">
        <v>112</v>
      </c>
      <c r="C505" s="100" t="s">
        <v>2750</v>
      </c>
      <c r="D505" s="139" t="s">
        <v>2751</v>
      </c>
      <c r="E505" s="154" t="s">
        <v>50</v>
      </c>
      <c r="F505" s="101">
        <v>0</v>
      </c>
      <c r="G505" s="106">
        <v>0</v>
      </c>
      <c r="H505" s="102">
        <v>0</v>
      </c>
      <c r="I505" s="103">
        <v>1</v>
      </c>
      <c r="J505" s="102">
        <v>2</v>
      </c>
      <c r="K505" s="102">
        <v>1</v>
      </c>
      <c r="L505" s="102">
        <v>4</v>
      </c>
      <c r="M505" s="102">
        <v>5</v>
      </c>
      <c r="N505" s="102">
        <v>18</v>
      </c>
      <c r="O505" s="102">
        <v>31</v>
      </c>
      <c r="P505" s="102">
        <v>71</v>
      </c>
      <c r="Q505" s="102">
        <v>94</v>
      </c>
      <c r="R505" s="102">
        <v>145</v>
      </c>
      <c r="S505" s="102">
        <v>221</v>
      </c>
      <c r="T505" s="102">
        <v>278</v>
      </c>
      <c r="U505" s="102">
        <v>526</v>
      </c>
      <c r="V505" s="102">
        <v>686</v>
      </c>
      <c r="W505" s="102">
        <v>996</v>
      </c>
      <c r="X505" s="102">
        <v>1269</v>
      </c>
      <c r="Y505" s="102">
        <v>1525</v>
      </c>
    </row>
    <row r="506" spans="1:25" x14ac:dyDescent="0.3">
      <c r="A506" s="99" t="s">
        <v>112</v>
      </c>
      <c r="B506" s="99" t="s">
        <v>112</v>
      </c>
      <c r="C506" s="100" t="s">
        <v>2750</v>
      </c>
      <c r="D506" s="139" t="s">
        <v>2713</v>
      </c>
      <c r="E506" s="154" t="s">
        <v>50</v>
      </c>
      <c r="F506" s="101">
        <v>187</v>
      </c>
      <c r="G506" s="106">
        <v>25</v>
      </c>
      <c r="H506" s="102">
        <v>16</v>
      </c>
      <c r="I506" s="103">
        <v>21</v>
      </c>
      <c r="J506" s="102">
        <v>54</v>
      </c>
      <c r="K506" s="102">
        <v>125</v>
      </c>
      <c r="L506" s="102">
        <v>186</v>
      </c>
      <c r="M506" s="102">
        <v>284</v>
      </c>
      <c r="N506" s="102">
        <v>459</v>
      </c>
      <c r="O506" s="102">
        <v>685</v>
      </c>
      <c r="P506" s="102">
        <v>1042</v>
      </c>
      <c r="Q506" s="102">
        <v>1657</v>
      </c>
      <c r="R506" s="102">
        <v>2385</v>
      </c>
      <c r="S506" s="102">
        <v>3294</v>
      </c>
      <c r="T506" s="102">
        <v>4512</v>
      </c>
      <c r="U506" s="102">
        <v>6802</v>
      </c>
      <c r="V506" s="102">
        <v>8897</v>
      </c>
      <c r="W506" s="102">
        <v>11746</v>
      </c>
      <c r="X506" s="102">
        <v>13356</v>
      </c>
      <c r="Y506" s="102">
        <v>15982</v>
      </c>
    </row>
    <row r="507" spans="1:25" x14ac:dyDescent="0.3">
      <c r="A507" s="99" t="s">
        <v>112</v>
      </c>
      <c r="B507" s="99" t="s">
        <v>112</v>
      </c>
      <c r="C507" s="100" t="s">
        <v>2749</v>
      </c>
      <c r="D507" s="139" t="s">
        <v>2714</v>
      </c>
      <c r="E507" s="154" t="s">
        <v>50</v>
      </c>
      <c r="F507" s="101">
        <v>0</v>
      </c>
      <c r="G507" s="106">
        <v>1</v>
      </c>
      <c r="H507" s="102">
        <v>1</v>
      </c>
      <c r="I507" s="103">
        <v>0</v>
      </c>
      <c r="J507" s="102">
        <v>2</v>
      </c>
      <c r="K507" s="102">
        <v>4</v>
      </c>
      <c r="L507" s="102">
        <v>5</v>
      </c>
      <c r="M507" s="102">
        <v>14</v>
      </c>
      <c r="N507" s="102">
        <v>31</v>
      </c>
      <c r="O507" s="102">
        <v>48</v>
      </c>
      <c r="P507" s="102">
        <v>87</v>
      </c>
      <c r="Q507" s="102">
        <v>197</v>
      </c>
      <c r="R507" s="102">
        <v>283</v>
      </c>
      <c r="S507" s="102">
        <v>464</v>
      </c>
      <c r="T507" s="102">
        <v>586</v>
      </c>
      <c r="U507" s="102">
        <v>938</v>
      </c>
      <c r="V507" s="102">
        <v>1147</v>
      </c>
      <c r="W507" s="102">
        <v>1444</v>
      </c>
      <c r="X507" s="102">
        <v>1388</v>
      </c>
      <c r="Y507" s="102">
        <v>1041</v>
      </c>
    </row>
    <row r="508" spans="1:25" x14ac:dyDescent="0.3">
      <c r="A508" s="99" t="s">
        <v>112</v>
      </c>
      <c r="B508" s="99" t="s">
        <v>112</v>
      </c>
      <c r="C508" s="100" t="s">
        <v>2749</v>
      </c>
      <c r="D508" s="139" t="s">
        <v>2751</v>
      </c>
      <c r="E508" s="154" t="s">
        <v>50</v>
      </c>
      <c r="F508" s="101">
        <v>0</v>
      </c>
      <c r="G508" s="106">
        <v>0</v>
      </c>
      <c r="H508" s="102">
        <v>0</v>
      </c>
      <c r="I508" s="103">
        <v>0</v>
      </c>
      <c r="J508" s="102">
        <v>0</v>
      </c>
      <c r="K508" s="102">
        <v>2</v>
      </c>
      <c r="L508" s="102">
        <v>5</v>
      </c>
      <c r="M508" s="102">
        <v>12</v>
      </c>
      <c r="N508" s="102">
        <v>25</v>
      </c>
      <c r="O508" s="102">
        <v>41</v>
      </c>
      <c r="P508" s="102">
        <v>68</v>
      </c>
      <c r="Q508" s="102">
        <v>162</v>
      </c>
      <c r="R508" s="102">
        <v>226</v>
      </c>
      <c r="S508" s="102">
        <v>385</v>
      </c>
      <c r="T508" s="102">
        <v>473</v>
      </c>
      <c r="U508" s="102">
        <v>775</v>
      </c>
      <c r="V508" s="102">
        <v>953</v>
      </c>
      <c r="W508" s="102">
        <v>1216</v>
      </c>
      <c r="X508" s="102">
        <v>1159</v>
      </c>
      <c r="Y508" s="102">
        <v>884</v>
      </c>
    </row>
    <row r="509" spans="1:25" x14ac:dyDescent="0.3">
      <c r="A509" s="99" t="s">
        <v>112</v>
      </c>
      <c r="B509" s="99" t="s">
        <v>112</v>
      </c>
      <c r="C509" s="100" t="s">
        <v>2749</v>
      </c>
      <c r="D509" s="139" t="s">
        <v>2713</v>
      </c>
      <c r="E509" s="154" t="s">
        <v>50</v>
      </c>
      <c r="F509" s="101">
        <v>193</v>
      </c>
      <c r="G509" s="106">
        <v>36</v>
      </c>
      <c r="H509" s="102">
        <v>21</v>
      </c>
      <c r="I509" s="103">
        <v>40</v>
      </c>
      <c r="J509" s="102">
        <v>155</v>
      </c>
      <c r="K509" s="102">
        <v>280</v>
      </c>
      <c r="L509" s="102">
        <v>422</v>
      </c>
      <c r="M509" s="102">
        <v>590</v>
      </c>
      <c r="N509" s="102">
        <v>837</v>
      </c>
      <c r="O509" s="102">
        <v>1118</v>
      </c>
      <c r="P509" s="102">
        <v>1651</v>
      </c>
      <c r="Q509" s="102">
        <v>2600</v>
      </c>
      <c r="R509" s="102">
        <v>3567</v>
      </c>
      <c r="S509" s="102">
        <v>4798</v>
      </c>
      <c r="T509" s="102">
        <v>6193</v>
      </c>
      <c r="U509" s="102">
        <v>8985</v>
      </c>
      <c r="V509" s="102">
        <v>10461</v>
      </c>
      <c r="W509" s="102">
        <v>11488</v>
      </c>
      <c r="X509" s="102">
        <v>10336</v>
      </c>
      <c r="Y509" s="102">
        <v>8029</v>
      </c>
    </row>
  </sheetData>
  <hyperlinks>
    <hyperlink ref="A4" location="Contents!A1" display="Back to table of contents"/>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zoomScaleNormal="100" workbookViewId="0"/>
  </sheetViews>
  <sheetFormatPr defaultColWidth="9.33203125" defaultRowHeight="15.6" x14ac:dyDescent="0.3"/>
  <cols>
    <col min="1" max="3" width="16.6640625" style="7" customWidth="1"/>
    <col min="4" max="4" width="24.44140625" style="7" customWidth="1"/>
    <col min="5" max="5" width="16.6640625" style="7" customWidth="1"/>
    <col min="6" max="6" width="16.6640625" style="42" customWidth="1"/>
    <col min="7" max="8" width="16.6640625" style="41" customWidth="1"/>
    <col min="9" max="9" width="16.6640625" style="7" customWidth="1"/>
    <col min="10" max="16384" width="9.33203125" style="7"/>
  </cols>
  <sheetData>
    <row r="1" spans="1:9" s="4" customFormat="1" x14ac:dyDescent="0.3">
      <c r="A1" s="3" t="s">
        <v>2803</v>
      </c>
      <c r="B1" s="3"/>
      <c r="F1" s="36"/>
      <c r="G1" s="13"/>
      <c r="H1" s="13"/>
    </row>
    <row r="2" spans="1:9" s="4" customFormat="1" ht="15" x14ac:dyDescent="0.25">
      <c r="A2" s="5" t="s">
        <v>2844</v>
      </c>
      <c r="B2" s="5"/>
      <c r="F2" s="36"/>
      <c r="G2" s="13"/>
      <c r="H2" s="13"/>
    </row>
    <row r="3" spans="1:9" s="4" customFormat="1" ht="15" x14ac:dyDescent="0.25">
      <c r="A3" s="5" t="s">
        <v>16</v>
      </c>
      <c r="B3" s="5"/>
      <c r="F3" s="36"/>
      <c r="G3" s="13"/>
      <c r="H3" s="13"/>
    </row>
    <row r="4" spans="1:9" s="4" customFormat="1" ht="30" customHeight="1" x14ac:dyDescent="0.25">
      <c r="A4" s="6" t="s">
        <v>20</v>
      </c>
      <c r="B4" s="6"/>
      <c r="F4" s="36"/>
      <c r="G4" s="13"/>
      <c r="H4" s="13"/>
    </row>
    <row r="5" spans="1:9" s="93" customFormat="1" ht="95.1" customHeight="1" thickBot="1" x14ac:dyDescent="0.35">
      <c r="A5" s="85" t="s">
        <v>68</v>
      </c>
      <c r="B5" s="85" t="s">
        <v>2755</v>
      </c>
      <c r="C5" s="86" t="s">
        <v>46</v>
      </c>
      <c r="D5" s="86" t="s">
        <v>47</v>
      </c>
      <c r="E5" s="44" t="s">
        <v>43</v>
      </c>
      <c r="F5" s="88" t="s">
        <v>2753</v>
      </c>
      <c r="G5" s="89" t="s">
        <v>2754</v>
      </c>
      <c r="H5" s="89" t="s">
        <v>2752</v>
      </c>
      <c r="I5" s="89" t="s">
        <v>42</v>
      </c>
    </row>
    <row r="6" spans="1:9" ht="30" customHeight="1" x14ac:dyDescent="0.3">
      <c r="A6" s="10">
        <v>1</v>
      </c>
      <c r="B6" s="10" t="s">
        <v>2756</v>
      </c>
      <c r="C6" s="11" t="s">
        <v>2748</v>
      </c>
      <c r="D6" s="66" t="s">
        <v>2713</v>
      </c>
      <c r="E6" s="51">
        <v>1684.110688347</v>
      </c>
      <c r="F6" s="46">
        <v>1701.3280319754699</v>
      </c>
      <c r="G6" s="48">
        <v>1666.89334471853</v>
      </c>
      <c r="H6" s="48">
        <v>17.2173436284688</v>
      </c>
      <c r="I6" s="1">
        <v>34066</v>
      </c>
    </row>
    <row r="7" spans="1:9" ht="16.2" customHeight="1" x14ac:dyDescent="0.3">
      <c r="A7" s="10">
        <v>2</v>
      </c>
      <c r="B7" s="10"/>
      <c r="C7" s="11" t="s">
        <v>2748</v>
      </c>
      <c r="D7" s="66" t="s">
        <v>2713</v>
      </c>
      <c r="E7" s="52">
        <v>1384.55658175347</v>
      </c>
      <c r="F7" s="47">
        <v>1399.17280149316</v>
      </c>
      <c r="G7" s="48">
        <v>1369.94036201377</v>
      </c>
      <c r="H7" s="48">
        <v>14.6162197396955</v>
      </c>
      <c r="I7" s="2">
        <v>31522</v>
      </c>
    </row>
    <row r="8" spans="1:9" ht="16.2" customHeight="1" x14ac:dyDescent="0.3">
      <c r="A8" s="10">
        <v>3</v>
      </c>
      <c r="B8" s="10"/>
      <c r="C8" s="11" t="s">
        <v>2748</v>
      </c>
      <c r="D8" s="66" t="s">
        <v>2713</v>
      </c>
      <c r="E8" s="52">
        <v>1172.9776422032301</v>
      </c>
      <c r="F8" s="49">
        <v>1185.7826478521199</v>
      </c>
      <c r="G8" s="48">
        <v>1160.17263655435</v>
      </c>
      <c r="H8" s="48">
        <v>12.8050056488885</v>
      </c>
      <c r="I8" s="14">
        <v>29291</v>
      </c>
    </row>
    <row r="9" spans="1:9" ht="16.2" customHeight="1" x14ac:dyDescent="0.3">
      <c r="A9" s="10">
        <v>4</v>
      </c>
      <c r="B9" s="10"/>
      <c r="C9" s="11" t="s">
        <v>2748</v>
      </c>
      <c r="D9" s="66" t="s">
        <v>2713</v>
      </c>
      <c r="E9" s="54">
        <v>1023.67069552595</v>
      </c>
      <c r="F9" s="49">
        <v>1035.4775105076601</v>
      </c>
      <c r="G9" s="48">
        <v>1011.86388054423</v>
      </c>
      <c r="H9" s="48">
        <v>11.806814981714</v>
      </c>
      <c r="I9" s="14">
        <v>26168</v>
      </c>
    </row>
    <row r="10" spans="1:9" ht="16.2" customHeight="1" x14ac:dyDescent="0.3">
      <c r="A10" s="10">
        <v>5</v>
      </c>
      <c r="B10" s="10" t="s">
        <v>2757</v>
      </c>
      <c r="C10" s="11" t="s">
        <v>2748</v>
      </c>
      <c r="D10" s="66" t="s">
        <v>2713</v>
      </c>
      <c r="E10" s="53">
        <v>883.74774275959396</v>
      </c>
      <c r="F10" s="49">
        <v>894.72955788763602</v>
      </c>
      <c r="G10" s="48">
        <v>872.76592763155202</v>
      </c>
      <c r="H10" s="48">
        <v>10.9818151280419</v>
      </c>
      <c r="I10" s="14">
        <v>22468</v>
      </c>
    </row>
    <row r="11" spans="1:9" ht="16.2" customHeight="1" x14ac:dyDescent="0.3">
      <c r="A11" s="10">
        <v>1</v>
      </c>
      <c r="B11" s="10" t="s">
        <v>2756</v>
      </c>
      <c r="C11" s="11" t="s">
        <v>2748</v>
      </c>
      <c r="D11" s="66" t="s">
        <v>2714</v>
      </c>
      <c r="E11" s="52">
        <v>203.08096506798299</v>
      </c>
      <c r="F11" s="47">
        <v>209.355657862111</v>
      </c>
      <c r="G11" s="48">
        <v>196.80627227385401</v>
      </c>
      <c r="H11" s="48">
        <v>6.2746927941282697</v>
      </c>
      <c r="I11" s="2">
        <v>4025</v>
      </c>
    </row>
    <row r="12" spans="1:9" ht="16.2" customHeight="1" x14ac:dyDescent="0.3">
      <c r="A12" s="10">
        <v>2</v>
      </c>
      <c r="B12" s="10"/>
      <c r="C12" s="11" t="s">
        <v>2748</v>
      </c>
      <c r="D12" s="66" t="s">
        <v>2714</v>
      </c>
      <c r="E12" s="52">
        <v>147.76707317717199</v>
      </c>
      <c r="F12" s="47">
        <v>152.782597103048</v>
      </c>
      <c r="G12" s="48">
        <v>142.75154925129601</v>
      </c>
      <c r="H12" s="48">
        <v>5.01552392587584</v>
      </c>
      <c r="I12" s="2">
        <v>3344</v>
      </c>
    </row>
    <row r="13" spans="1:9" ht="16.2" customHeight="1" x14ac:dyDescent="0.3">
      <c r="A13" s="10">
        <v>3</v>
      </c>
      <c r="B13" s="10"/>
      <c r="C13" s="11" t="s">
        <v>2748</v>
      </c>
      <c r="D13" s="66" t="s">
        <v>2714</v>
      </c>
      <c r="E13" s="52">
        <v>111.681982415638</v>
      </c>
      <c r="F13" s="49">
        <v>115.82781381119599</v>
      </c>
      <c r="G13" s="48">
        <v>107.53615102008</v>
      </c>
      <c r="H13" s="48">
        <v>4.1458313955579102</v>
      </c>
      <c r="I13" s="14">
        <v>2791</v>
      </c>
    </row>
    <row r="14" spans="1:9" ht="16.2" customHeight="1" x14ac:dyDescent="0.3">
      <c r="A14" s="10">
        <v>4</v>
      </c>
      <c r="B14" s="10"/>
      <c r="C14" s="11" t="s">
        <v>2748</v>
      </c>
      <c r="D14" s="66" t="s">
        <v>2714</v>
      </c>
      <c r="E14" s="53">
        <v>98.7415143152203</v>
      </c>
      <c r="F14" s="49">
        <v>102.605242600392</v>
      </c>
      <c r="G14" s="48">
        <v>94.877786030048497</v>
      </c>
      <c r="H14" s="48">
        <v>3.8637282851717898</v>
      </c>
      <c r="I14" s="14">
        <v>2512</v>
      </c>
    </row>
    <row r="15" spans="1:9" ht="16.2" customHeight="1" x14ac:dyDescent="0.3">
      <c r="A15" s="10">
        <v>5</v>
      </c>
      <c r="B15" s="10" t="s">
        <v>2757</v>
      </c>
      <c r="C15" s="11" t="s">
        <v>2748</v>
      </c>
      <c r="D15" s="66" t="s">
        <v>2714</v>
      </c>
      <c r="E15" s="52">
        <v>85.240573733302597</v>
      </c>
      <c r="F15" s="49">
        <v>88.828779004325398</v>
      </c>
      <c r="G15" s="48">
        <v>81.652368462279696</v>
      </c>
      <c r="H15" s="48">
        <v>3.58820527102286</v>
      </c>
      <c r="I15" s="14">
        <v>2159</v>
      </c>
    </row>
    <row r="16" spans="1:9" ht="16.2" customHeight="1" x14ac:dyDescent="0.3">
      <c r="A16" s="10">
        <v>1</v>
      </c>
      <c r="B16" s="10" t="s">
        <v>2756</v>
      </c>
      <c r="C16" s="11" t="s">
        <v>2749</v>
      </c>
      <c r="D16" s="66" t="s">
        <v>2713</v>
      </c>
      <c r="E16" s="52">
        <v>1982.4075392881</v>
      </c>
      <c r="F16" s="47">
        <v>2011.32828969561</v>
      </c>
      <c r="G16" s="48">
        <v>1953.4867888806</v>
      </c>
      <c r="H16" s="48">
        <v>28.9207504075077</v>
      </c>
      <c r="I16" s="2">
        <v>17300</v>
      </c>
    </row>
    <row r="17" spans="1:9" ht="16.2" customHeight="1" x14ac:dyDescent="0.3">
      <c r="A17" s="10">
        <v>2</v>
      </c>
      <c r="B17" s="10"/>
      <c r="C17" s="11" t="s">
        <v>2749</v>
      </c>
      <c r="D17" s="66" t="s">
        <v>2713</v>
      </c>
      <c r="E17" s="52">
        <v>1650.38212425489</v>
      </c>
      <c r="F17" s="47">
        <v>1675.17403482287</v>
      </c>
      <c r="G17" s="48">
        <v>1625.5902136869199</v>
      </c>
      <c r="H17" s="48">
        <v>24.7919105679739</v>
      </c>
      <c r="I17" s="2">
        <v>15901</v>
      </c>
    </row>
    <row r="18" spans="1:9" ht="16.2" customHeight="1" x14ac:dyDescent="0.3">
      <c r="A18" s="10">
        <v>3</v>
      </c>
      <c r="B18" s="10"/>
      <c r="C18" s="11" t="s">
        <v>2749</v>
      </c>
      <c r="D18" s="66" t="s">
        <v>2713</v>
      </c>
      <c r="E18" s="52">
        <v>1368.3114968505699</v>
      </c>
      <c r="F18" s="47">
        <v>1389.6243763034199</v>
      </c>
      <c r="G18" s="48">
        <v>1346.99861739773</v>
      </c>
      <c r="H18" s="48">
        <v>21.312879452842299</v>
      </c>
      <c r="I18" s="2">
        <v>14695</v>
      </c>
    </row>
    <row r="19" spans="1:9" ht="16.2" customHeight="1" x14ac:dyDescent="0.3">
      <c r="A19" s="10">
        <v>4</v>
      </c>
      <c r="B19" s="10"/>
      <c r="C19" s="11" t="s">
        <v>2749</v>
      </c>
      <c r="D19" s="66" t="s">
        <v>2713</v>
      </c>
      <c r="E19" s="53">
        <v>1195.9439097227901</v>
      </c>
      <c r="F19" s="49">
        <v>1215.6845250234201</v>
      </c>
      <c r="G19" s="48">
        <v>1176.2032944221601</v>
      </c>
      <c r="H19" s="48">
        <v>19.740615300630701</v>
      </c>
      <c r="I19" s="14">
        <v>13098</v>
      </c>
    </row>
    <row r="20" spans="1:9" ht="16.2" customHeight="1" x14ac:dyDescent="0.3">
      <c r="A20" s="10">
        <v>5</v>
      </c>
      <c r="B20" s="10" t="s">
        <v>2757</v>
      </c>
      <c r="C20" s="11" t="s">
        <v>2749</v>
      </c>
      <c r="D20" s="66" t="s">
        <v>2713</v>
      </c>
      <c r="E20" s="53">
        <v>1024.5620289666999</v>
      </c>
      <c r="F20" s="49">
        <v>1043.0612136805901</v>
      </c>
      <c r="G20" s="48">
        <v>1006.06284425281</v>
      </c>
      <c r="H20" s="48">
        <v>18.4991847138892</v>
      </c>
      <c r="I20" s="14">
        <v>10806</v>
      </c>
    </row>
    <row r="21" spans="1:9" ht="16.2" customHeight="1" x14ac:dyDescent="0.3">
      <c r="A21" s="10">
        <v>1</v>
      </c>
      <c r="B21" s="10" t="s">
        <v>2756</v>
      </c>
      <c r="C21" s="11" t="s">
        <v>2749</v>
      </c>
      <c r="D21" s="66" t="s">
        <v>2714</v>
      </c>
      <c r="E21" s="52">
        <v>248.61628019800099</v>
      </c>
      <c r="F21" s="47">
        <v>259.626792735165</v>
      </c>
      <c r="G21" s="48">
        <v>237.60576766083801</v>
      </c>
      <c r="H21" s="48">
        <v>11.010512537163599</v>
      </c>
      <c r="I21" s="2">
        <v>2046</v>
      </c>
    </row>
    <row r="22" spans="1:9" ht="16.2" customHeight="1" x14ac:dyDescent="0.3">
      <c r="A22" s="10">
        <v>2</v>
      </c>
      <c r="B22" s="10"/>
      <c r="C22" s="11" t="s">
        <v>2749</v>
      </c>
      <c r="D22" s="66" t="s">
        <v>2714</v>
      </c>
      <c r="E22" s="52">
        <v>188.94601616647</v>
      </c>
      <c r="F22" s="47">
        <v>198.048266954864</v>
      </c>
      <c r="G22" s="48">
        <v>179.843765378076</v>
      </c>
      <c r="H22" s="48">
        <v>9.1022507883941195</v>
      </c>
      <c r="I22" s="2">
        <v>1737</v>
      </c>
    </row>
    <row r="23" spans="1:9" ht="16.2" customHeight="1" x14ac:dyDescent="0.3">
      <c r="A23" s="10">
        <v>3</v>
      </c>
      <c r="B23" s="10"/>
      <c r="C23" s="11" t="s">
        <v>2749</v>
      </c>
      <c r="D23" s="66" t="s">
        <v>2714</v>
      </c>
      <c r="E23" s="53">
        <v>138.594168705626</v>
      </c>
      <c r="F23" s="49">
        <v>145.84930760031901</v>
      </c>
      <c r="G23" s="48">
        <v>131.339029810933</v>
      </c>
      <c r="H23" s="48">
        <v>7.2551388946929798</v>
      </c>
      <c r="I23" s="14">
        <v>1468</v>
      </c>
    </row>
    <row r="24" spans="1:9" ht="16.2" customHeight="1" x14ac:dyDescent="0.3">
      <c r="A24" s="10">
        <v>4</v>
      </c>
      <c r="B24" s="10"/>
      <c r="C24" s="11" t="s">
        <v>2749</v>
      </c>
      <c r="D24" s="66" t="s">
        <v>2714</v>
      </c>
      <c r="E24" s="53">
        <v>121.20075382596799</v>
      </c>
      <c r="F24" s="49">
        <v>127.986178023086</v>
      </c>
      <c r="G24" s="48">
        <v>114.41532962884899</v>
      </c>
      <c r="H24" s="48">
        <v>6.7854241971188598</v>
      </c>
      <c r="I24" s="14">
        <v>1293</v>
      </c>
    </row>
    <row r="25" spans="1:9" ht="16.2" customHeight="1" x14ac:dyDescent="0.3">
      <c r="A25" s="10">
        <v>5</v>
      </c>
      <c r="B25" s="10" t="s">
        <v>2757</v>
      </c>
      <c r="C25" s="11" t="s">
        <v>2749</v>
      </c>
      <c r="D25" s="66" t="s">
        <v>2714</v>
      </c>
      <c r="E25" s="52">
        <v>110.51980721325999</v>
      </c>
      <c r="F25" s="49">
        <v>117.078760317403</v>
      </c>
      <c r="G25" s="48">
        <v>103.96085410911699</v>
      </c>
      <c r="H25" s="48">
        <v>6.5589531041428204</v>
      </c>
      <c r="I25" s="14">
        <v>1137</v>
      </c>
    </row>
    <row r="26" spans="1:9" ht="16.2" customHeight="1" x14ac:dyDescent="0.3">
      <c r="A26" s="10">
        <v>1</v>
      </c>
      <c r="B26" s="10" t="s">
        <v>2756</v>
      </c>
      <c r="C26" s="11" t="s">
        <v>2750</v>
      </c>
      <c r="D26" s="66" t="s">
        <v>2713</v>
      </c>
      <c r="E26" s="52">
        <v>1437.6564653724299</v>
      </c>
      <c r="F26" s="47">
        <v>1458.62243122987</v>
      </c>
      <c r="G26" s="48">
        <v>1416.6904995150001</v>
      </c>
      <c r="H26" s="48">
        <v>20.965965857431499</v>
      </c>
      <c r="I26" s="2">
        <v>16766</v>
      </c>
    </row>
    <row r="27" spans="1:9" ht="16.2" customHeight="1" x14ac:dyDescent="0.3">
      <c r="A27" s="10">
        <v>2</v>
      </c>
      <c r="B27" s="10"/>
      <c r="C27" s="11" t="s">
        <v>2750</v>
      </c>
      <c r="D27" s="66" t="s">
        <v>2713</v>
      </c>
      <c r="E27" s="52">
        <v>1176.1592161605399</v>
      </c>
      <c r="F27" s="47">
        <v>1193.8604135878199</v>
      </c>
      <c r="G27" s="48">
        <v>1158.4580187332499</v>
      </c>
      <c r="H27" s="48">
        <v>17.7011974272834</v>
      </c>
      <c r="I27" s="2">
        <v>15621</v>
      </c>
    </row>
    <row r="28" spans="1:9" ht="16.2" customHeight="1" x14ac:dyDescent="0.3">
      <c r="A28" s="10">
        <v>3</v>
      </c>
      <c r="B28" s="10"/>
      <c r="C28" s="11" t="s">
        <v>2750</v>
      </c>
      <c r="D28" s="66" t="s">
        <v>2713</v>
      </c>
      <c r="E28" s="52">
        <v>1015.49596632695</v>
      </c>
      <c r="F28" s="48">
        <v>1031.25650785174</v>
      </c>
      <c r="G28" s="48">
        <v>999.73542480215997</v>
      </c>
      <c r="H28" s="48">
        <v>15.7605415247893</v>
      </c>
      <c r="I28" s="17">
        <v>14596</v>
      </c>
    </row>
    <row r="29" spans="1:9" ht="16.2" customHeight="1" x14ac:dyDescent="0.3">
      <c r="A29" s="10">
        <v>4</v>
      </c>
      <c r="B29" s="10"/>
      <c r="C29" s="11" t="s">
        <v>2750</v>
      </c>
      <c r="D29" s="66" t="s">
        <v>2713</v>
      </c>
      <c r="E29" s="53">
        <v>886.82824789590802</v>
      </c>
      <c r="F29" s="49">
        <v>901.33709411947098</v>
      </c>
      <c r="G29" s="48">
        <v>872.31940167234598</v>
      </c>
      <c r="H29" s="48">
        <v>14.5088462235625</v>
      </c>
      <c r="I29" s="14">
        <v>13070</v>
      </c>
    </row>
    <row r="30" spans="1:9" ht="16.2" customHeight="1" x14ac:dyDescent="0.3">
      <c r="A30" s="10">
        <v>5</v>
      </c>
      <c r="B30" s="10" t="s">
        <v>2757</v>
      </c>
      <c r="C30" s="11" t="s">
        <v>2750</v>
      </c>
      <c r="D30" s="66" t="s">
        <v>2713</v>
      </c>
      <c r="E30" s="52">
        <v>777.91732304652305</v>
      </c>
      <c r="F30" s="49">
        <v>791.41681082573598</v>
      </c>
      <c r="G30" s="48">
        <v>764.41783526731001</v>
      </c>
      <c r="H30" s="48">
        <v>13.499487779213</v>
      </c>
      <c r="I30" s="14">
        <v>11662</v>
      </c>
    </row>
    <row r="31" spans="1:9" ht="16.2" customHeight="1" x14ac:dyDescent="0.3">
      <c r="A31" s="10">
        <v>1</v>
      </c>
      <c r="B31" s="10" t="s">
        <v>2756</v>
      </c>
      <c r="C31" s="11" t="s">
        <v>2750</v>
      </c>
      <c r="D31" s="66" t="s">
        <v>2714</v>
      </c>
      <c r="E31" s="52">
        <v>169.85121687340799</v>
      </c>
      <c r="F31" s="47">
        <v>177.328871560827</v>
      </c>
      <c r="G31" s="48">
        <v>162.37356218598899</v>
      </c>
      <c r="H31" s="48">
        <v>7.4776546874188599</v>
      </c>
      <c r="I31" s="2">
        <v>1979</v>
      </c>
    </row>
    <row r="32" spans="1:9" ht="16.2" customHeight="1" x14ac:dyDescent="0.3">
      <c r="A32" s="10">
        <v>2</v>
      </c>
      <c r="B32" s="10"/>
      <c r="C32" s="11" t="s">
        <v>2750</v>
      </c>
      <c r="D32" s="66" t="s">
        <v>2714</v>
      </c>
      <c r="E32" s="52">
        <v>119.95807055770101</v>
      </c>
      <c r="F32" s="47">
        <v>125.82846661112799</v>
      </c>
      <c r="G32" s="48">
        <v>114.08767450427401</v>
      </c>
      <c r="H32" s="48">
        <v>5.8703960534270898</v>
      </c>
      <c r="I32" s="2">
        <v>1607</v>
      </c>
    </row>
    <row r="33" spans="1:9" ht="16.2" customHeight="1" x14ac:dyDescent="0.3">
      <c r="A33" s="10">
        <v>3</v>
      </c>
      <c r="B33" s="10"/>
      <c r="C33" s="11" t="s">
        <v>2750</v>
      </c>
      <c r="D33" s="66" t="s">
        <v>2714</v>
      </c>
      <c r="E33" s="52">
        <v>91.059750321039601</v>
      </c>
      <c r="F33" s="49">
        <v>95.957901684637804</v>
      </c>
      <c r="G33" s="48">
        <v>86.161598957441498</v>
      </c>
      <c r="H33" s="48">
        <v>4.8981513635981901</v>
      </c>
      <c r="I33" s="14">
        <v>1323</v>
      </c>
    </row>
    <row r="34" spans="1:9" ht="16.2" customHeight="1" x14ac:dyDescent="0.3">
      <c r="A34" s="10">
        <v>4</v>
      </c>
      <c r="B34" s="10"/>
      <c r="C34" s="11" t="s">
        <v>2750</v>
      </c>
      <c r="D34" s="66" t="s">
        <v>2714</v>
      </c>
      <c r="E34" s="53">
        <v>82.192483139892801</v>
      </c>
      <c r="F34" s="49">
        <v>86.793687360017302</v>
      </c>
      <c r="G34" s="48">
        <v>77.591278919768399</v>
      </c>
      <c r="H34" s="48">
        <v>4.6012042201244698</v>
      </c>
      <c r="I34" s="14">
        <v>1219</v>
      </c>
    </row>
    <row r="35" spans="1:9" ht="16.2" customHeight="1" x14ac:dyDescent="0.3">
      <c r="A35" s="10">
        <v>5</v>
      </c>
      <c r="B35" s="10" t="s">
        <v>2757</v>
      </c>
      <c r="C35" s="11" t="s">
        <v>2750</v>
      </c>
      <c r="D35" s="66" t="s">
        <v>2714</v>
      </c>
      <c r="E35" s="53">
        <v>66.958411271947</v>
      </c>
      <c r="F35" s="49">
        <v>71.0519874609288</v>
      </c>
      <c r="G35" s="48">
        <v>62.8648350829652</v>
      </c>
      <c r="H35" s="48">
        <v>4.0935761889818103</v>
      </c>
      <c r="I35" s="14">
        <v>1022</v>
      </c>
    </row>
    <row r="36" spans="1:9" ht="16.2" customHeight="1" x14ac:dyDescent="0.3"/>
    <row r="37" spans="1:9" ht="16.2" customHeight="1" x14ac:dyDescent="0.3"/>
    <row r="38" spans="1:9" ht="16.2" customHeight="1" x14ac:dyDescent="0.3"/>
    <row r="39" spans="1:9" ht="16.2" customHeight="1" x14ac:dyDescent="0.3"/>
    <row r="40" spans="1:9" ht="16.2" customHeight="1" x14ac:dyDescent="0.3"/>
    <row r="41" spans="1:9" ht="16.2" customHeight="1" x14ac:dyDescent="0.3"/>
    <row r="42" spans="1:9" ht="16.2" customHeight="1" x14ac:dyDescent="0.3"/>
    <row r="43" spans="1:9" ht="16.2" customHeight="1" x14ac:dyDescent="0.3"/>
    <row r="44" spans="1:9" ht="16.2" customHeight="1" x14ac:dyDescent="0.3"/>
    <row r="45" spans="1:9" ht="16.2" customHeight="1" x14ac:dyDescent="0.3"/>
    <row r="46" spans="1:9" ht="16.2" customHeight="1" x14ac:dyDescent="0.3"/>
    <row r="47" spans="1:9" ht="16.2" customHeight="1" x14ac:dyDescent="0.3"/>
    <row r="48" spans="1:9" ht="16.2" customHeight="1" x14ac:dyDescent="0.3"/>
    <row r="49" ht="16.2" customHeight="1" x14ac:dyDescent="0.3"/>
    <row r="50" ht="16.2" customHeight="1" x14ac:dyDescent="0.3"/>
    <row r="51" ht="16.2" customHeight="1" x14ac:dyDescent="0.3"/>
    <row r="52" ht="16.2" customHeight="1" x14ac:dyDescent="0.3"/>
    <row r="53" ht="16.2" customHeight="1" x14ac:dyDescent="0.3"/>
    <row r="54" ht="16.2" customHeight="1" x14ac:dyDescent="0.3"/>
    <row r="55" ht="16.2" customHeight="1" x14ac:dyDescent="0.3"/>
    <row r="56" ht="16.2" customHeight="1" x14ac:dyDescent="0.3"/>
    <row r="57" ht="16.2" customHeight="1" x14ac:dyDescent="0.3"/>
    <row r="58" ht="16.2" customHeight="1" x14ac:dyDescent="0.3"/>
    <row r="59" ht="16.2" customHeight="1" x14ac:dyDescent="0.3"/>
    <row r="60" ht="16.2" customHeight="1" x14ac:dyDescent="0.3"/>
    <row r="61" ht="16.2" customHeight="1" x14ac:dyDescent="0.3"/>
    <row r="62" ht="16.2" customHeight="1" x14ac:dyDescent="0.3"/>
    <row r="63" ht="16.2" customHeight="1" x14ac:dyDescent="0.3"/>
    <row r="64" ht="16.2" customHeight="1" x14ac:dyDescent="0.3"/>
    <row r="65" ht="16.2" customHeight="1" x14ac:dyDescent="0.3"/>
    <row r="66" ht="16.2" customHeight="1" x14ac:dyDescent="0.3"/>
    <row r="67" ht="16.2" customHeight="1" x14ac:dyDescent="0.3"/>
    <row r="68" ht="16.2" customHeight="1" x14ac:dyDescent="0.3"/>
    <row r="69" ht="16.2" customHeight="1" x14ac:dyDescent="0.3"/>
    <row r="70" ht="16.2" customHeight="1" x14ac:dyDescent="0.3"/>
    <row r="71" ht="16.2" customHeight="1" x14ac:dyDescent="0.3"/>
    <row r="72" ht="16.2" customHeight="1" x14ac:dyDescent="0.3"/>
    <row r="73" ht="16.2" customHeight="1" x14ac:dyDescent="0.3"/>
    <row r="74" ht="16.2" customHeight="1" x14ac:dyDescent="0.3"/>
    <row r="75" ht="16.2" customHeight="1" x14ac:dyDescent="0.3"/>
    <row r="76" ht="16.2" customHeight="1" x14ac:dyDescent="0.3"/>
    <row r="77" ht="16.2" customHeight="1" x14ac:dyDescent="0.3"/>
    <row r="78" ht="16.2" customHeight="1" x14ac:dyDescent="0.3"/>
    <row r="79" ht="16.2" customHeight="1" x14ac:dyDescent="0.3"/>
    <row r="80" ht="16.2" customHeight="1" x14ac:dyDescent="0.3"/>
    <row r="81" ht="16.2" customHeight="1" x14ac:dyDescent="0.3"/>
    <row r="82" ht="16.2" customHeight="1" x14ac:dyDescent="0.3"/>
    <row r="83" ht="16.2" customHeight="1" x14ac:dyDescent="0.3"/>
    <row r="84" ht="16.2" customHeight="1" x14ac:dyDescent="0.3"/>
    <row r="85" ht="16.2" customHeight="1" x14ac:dyDescent="0.3"/>
    <row r="86" ht="16.2" customHeight="1" x14ac:dyDescent="0.3"/>
    <row r="87" ht="16.2" customHeight="1" x14ac:dyDescent="0.3"/>
    <row r="88" ht="16.2" customHeight="1" x14ac:dyDescent="0.3"/>
    <row r="89" ht="16.2" customHeight="1" x14ac:dyDescent="0.3"/>
    <row r="90" ht="16.2" customHeight="1" x14ac:dyDescent="0.3"/>
    <row r="91" ht="16.2" customHeight="1" x14ac:dyDescent="0.3"/>
    <row r="92" ht="16.2" customHeight="1" x14ac:dyDescent="0.3"/>
    <row r="93" ht="16.2" customHeight="1" x14ac:dyDescent="0.3"/>
    <row r="94" ht="16.2" customHeight="1" x14ac:dyDescent="0.3"/>
    <row r="95" ht="16.2" customHeight="1" x14ac:dyDescent="0.3"/>
    <row r="96" ht="16.2" customHeight="1" x14ac:dyDescent="0.3"/>
    <row r="97" ht="16.2" customHeight="1" x14ac:dyDescent="0.3"/>
    <row r="98" ht="16.2" customHeight="1" x14ac:dyDescent="0.3"/>
    <row r="99" ht="16.2" customHeight="1" x14ac:dyDescent="0.3"/>
    <row r="100" ht="16.2" customHeight="1" x14ac:dyDescent="0.3"/>
    <row r="101" ht="16.2" customHeight="1" x14ac:dyDescent="0.3"/>
    <row r="102" ht="16.2" customHeight="1" x14ac:dyDescent="0.3"/>
    <row r="103" ht="16.2" customHeight="1" x14ac:dyDescent="0.3"/>
    <row r="104" ht="16.2" customHeight="1" x14ac:dyDescent="0.3"/>
    <row r="105" ht="16.2" customHeight="1" x14ac:dyDescent="0.3"/>
    <row r="106" ht="16.2" customHeight="1" x14ac:dyDescent="0.3"/>
    <row r="107" ht="16.2" customHeight="1" x14ac:dyDescent="0.3"/>
    <row r="108" ht="16.2" customHeight="1" x14ac:dyDescent="0.3"/>
    <row r="109" ht="16.2" customHeight="1" x14ac:dyDescent="0.3"/>
    <row r="110" ht="16.2" customHeight="1" x14ac:dyDescent="0.3"/>
    <row r="111" ht="16.2" customHeight="1" x14ac:dyDescent="0.3"/>
    <row r="112" ht="16.2" customHeight="1" x14ac:dyDescent="0.3"/>
    <row r="113" ht="16.2" customHeight="1" x14ac:dyDescent="0.3"/>
    <row r="114" ht="16.2" customHeight="1" x14ac:dyDescent="0.3"/>
    <row r="115" ht="16.2" customHeight="1" x14ac:dyDescent="0.3"/>
    <row r="116" ht="16.2" customHeight="1" x14ac:dyDescent="0.3"/>
    <row r="117" ht="16.2" customHeight="1" x14ac:dyDescent="0.3"/>
    <row r="118" ht="16.2" customHeight="1" x14ac:dyDescent="0.3"/>
    <row r="119" ht="16.2" customHeight="1" x14ac:dyDescent="0.3"/>
    <row r="120" ht="16.2" customHeight="1" x14ac:dyDescent="0.3"/>
    <row r="121" ht="16.2" customHeight="1" x14ac:dyDescent="0.3"/>
    <row r="122" ht="16.2" customHeight="1" x14ac:dyDescent="0.3"/>
    <row r="123" ht="16.2" customHeight="1" x14ac:dyDescent="0.3"/>
    <row r="124" ht="16.2" customHeight="1" x14ac:dyDescent="0.3"/>
    <row r="125" ht="16.2" customHeight="1" x14ac:dyDescent="0.3"/>
    <row r="126" ht="16.2" customHeight="1" x14ac:dyDescent="0.3"/>
    <row r="127" ht="16.2" customHeight="1" x14ac:dyDescent="0.3"/>
    <row r="128" ht="16.2" customHeight="1" x14ac:dyDescent="0.3"/>
    <row r="129" ht="16.2" customHeight="1" x14ac:dyDescent="0.3"/>
    <row r="130" ht="16.2" customHeight="1" x14ac:dyDescent="0.3"/>
    <row r="131" ht="16.2" customHeight="1" x14ac:dyDescent="0.3"/>
    <row r="132" ht="16.2" customHeight="1" x14ac:dyDescent="0.3"/>
    <row r="133" ht="16.2" customHeight="1" x14ac:dyDescent="0.3"/>
    <row r="134" ht="16.2" customHeight="1" x14ac:dyDescent="0.3"/>
    <row r="135" ht="16.2" customHeight="1" x14ac:dyDescent="0.3"/>
    <row r="136" ht="16.2" customHeight="1" x14ac:dyDescent="0.3"/>
    <row r="137" ht="16.2" customHeight="1" x14ac:dyDescent="0.3"/>
    <row r="138" ht="16.2" customHeight="1" x14ac:dyDescent="0.3"/>
    <row r="139" ht="16.2" customHeight="1" x14ac:dyDescent="0.3"/>
    <row r="140" ht="16.2" customHeight="1" x14ac:dyDescent="0.3"/>
    <row r="141" ht="16.2" customHeight="1" x14ac:dyDescent="0.3"/>
    <row r="142" ht="16.2" customHeight="1" x14ac:dyDescent="0.3"/>
    <row r="143" ht="16.2" customHeight="1" x14ac:dyDescent="0.3"/>
    <row r="144" ht="16.2" customHeight="1" x14ac:dyDescent="0.3"/>
    <row r="145" ht="16.2" customHeight="1" x14ac:dyDescent="0.3"/>
    <row r="146" ht="16.2" customHeight="1" x14ac:dyDescent="0.3"/>
    <row r="147" ht="16.2" customHeight="1" x14ac:dyDescent="0.3"/>
    <row r="148" ht="16.2" customHeight="1" x14ac:dyDescent="0.3"/>
    <row r="149" ht="16.2" customHeight="1" x14ac:dyDescent="0.3"/>
    <row r="150" ht="16.2" customHeight="1" x14ac:dyDescent="0.3"/>
    <row r="151" ht="16.2" customHeight="1" x14ac:dyDescent="0.3"/>
    <row r="152" ht="16.2" customHeight="1" x14ac:dyDescent="0.3"/>
    <row r="153" ht="16.2" customHeight="1" x14ac:dyDescent="0.3"/>
    <row r="154" ht="16.2" customHeight="1" x14ac:dyDescent="0.3"/>
    <row r="155" ht="16.2" customHeight="1" x14ac:dyDescent="0.3"/>
    <row r="156" ht="16.2" customHeight="1" x14ac:dyDescent="0.3"/>
    <row r="157" ht="16.2" customHeight="1" x14ac:dyDescent="0.3"/>
    <row r="158" ht="16.2" customHeight="1" x14ac:dyDescent="0.3"/>
    <row r="159" ht="16.2" customHeight="1" x14ac:dyDescent="0.3"/>
    <row r="160" ht="16.2" customHeight="1" x14ac:dyDescent="0.3"/>
    <row r="161" ht="16.2" customHeight="1" x14ac:dyDescent="0.3"/>
    <row r="162" ht="16.2" customHeight="1" x14ac:dyDescent="0.3"/>
  </sheetData>
  <hyperlinks>
    <hyperlink ref="A4" location="Contents!A1" display="Back to table of contents"/>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heetViews>
  <sheetFormatPr defaultColWidth="9.33203125" defaultRowHeight="15.6" x14ac:dyDescent="0.3"/>
  <cols>
    <col min="1" max="1" width="16.6640625" style="7" customWidth="1"/>
    <col min="2" max="2" width="28.33203125" style="7" customWidth="1"/>
    <col min="3" max="3" width="16.6640625" style="7" customWidth="1"/>
    <col min="4" max="4" width="24.6640625" style="7" customWidth="1"/>
    <col min="5" max="5" width="16.6640625" style="7" customWidth="1"/>
    <col min="6" max="6" width="16.6640625" style="42" customWidth="1"/>
    <col min="7" max="8" width="16.6640625" style="41" customWidth="1"/>
    <col min="9" max="9" width="16.6640625" style="7" customWidth="1"/>
    <col min="10" max="16384" width="9.33203125" style="7"/>
  </cols>
  <sheetData>
    <row r="1" spans="1:9" s="4" customFormat="1" x14ac:dyDescent="0.3">
      <c r="A1" s="3" t="s">
        <v>2804</v>
      </c>
      <c r="B1" s="3"/>
      <c r="F1" s="36"/>
      <c r="G1" s="13"/>
      <c r="H1" s="13"/>
    </row>
    <row r="2" spans="1:9" s="4" customFormat="1" ht="15" x14ac:dyDescent="0.25">
      <c r="A2" s="5" t="s">
        <v>2844</v>
      </c>
      <c r="B2" s="5"/>
      <c r="F2" s="36"/>
      <c r="G2" s="13"/>
      <c r="H2" s="13"/>
    </row>
    <row r="3" spans="1:9" s="4" customFormat="1" ht="15" x14ac:dyDescent="0.25">
      <c r="A3" s="5" t="s">
        <v>16</v>
      </c>
      <c r="B3" s="5"/>
      <c r="F3" s="36"/>
      <c r="G3" s="13"/>
      <c r="H3" s="13"/>
    </row>
    <row r="4" spans="1:9" s="4" customFormat="1" ht="30" customHeight="1" x14ac:dyDescent="0.25">
      <c r="A4" s="6" t="s">
        <v>20</v>
      </c>
      <c r="B4" s="6"/>
      <c r="F4" s="36"/>
      <c r="G4" s="13"/>
      <c r="H4" s="13"/>
    </row>
    <row r="5" spans="1:9" s="93" customFormat="1" ht="95.1" customHeight="1" thickBot="1" x14ac:dyDescent="0.35">
      <c r="A5" s="85" t="s">
        <v>69</v>
      </c>
      <c r="B5" s="85" t="s">
        <v>2758</v>
      </c>
      <c r="C5" s="86" t="s">
        <v>46</v>
      </c>
      <c r="D5" s="86" t="s">
        <v>47</v>
      </c>
      <c r="E5" s="44" t="s">
        <v>43</v>
      </c>
      <c r="F5" s="88" t="s">
        <v>2753</v>
      </c>
      <c r="G5" s="89" t="s">
        <v>2754</v>
      </c>
      <c r="H5" s="89" t="s">
        <v>2752</v>
      </c>
      <c r="I5" s="89" t="s">
        <v>42</v>
      </c>
    </row>
    <row r="6" spans="1:9" ht="30" customHeight="1" x14ac:dyDescent="0.3">
      <c r="A6" s="10" t="s">
        <v>2847</v>
      </c>
      <c r="B6" s="10" t="s">
        <v>2848</v>
      </c>
      <c r="C6" s="11" t="s">
        <v>2748</v>
      </c>
      <c r="D6" s="45" t="s">
        <v>2713</v>
      </c>
      <c r="E6" s="51">
        <v>1286.5782817796801</v>
      </c>
      <c r="F6" s="46">
        <v>1297.3171753982001</v>
      </c>
      <c r="G6" s="48">
        <v>1275.8393881611601</v>
      </c>
      <c r="H6" s="48">
        <v>10.738893618517499</v>
      </c>
      <c r="I6" s="1">
        <v>50734</v>
      </c>
    </row>
    <row r="7" spans="1:9" ht="16.2" customHeight="1" x14ac:dyDescent="0.3">
      <c r="A7" s="10" t="s">
        <v>2849</v>
      </c>
      <c r="B7" s="10" t="s">
        <v>2850</v>
      </c>
      <c r="C7" s="11" t="s">
        <v>2748</v>
      </c>
      <c r="D7" s="45" t="s">
        <v>2713</v>
      </c>
      <c r="E7" s="52">
        <v>1260.58239939853</v>
      </c>
      <c r="F7" s="47">
        <v>1270.94074865022</v>
      </c>
      <c r="G7" s="48">
        <v>1250.22405014683</v>
      </c>
      <c r="H7" s="48">
        <v>10.358349251696801</v>
      </c>
      <c r="I7" s="2">
        <v>51910</v>
      </c>
    </row>
    <row r="8" spans="1:9" ht="16.2" customHeight="1" x14ac:dyDescent="0.3">
      <c r="A8" s="10" t="s">
        <v>2851</v>
      </c>
      <c r="B8" s="10" t="s">
        <v>2852</v>
      </c>
      <c r="C8" s="11" t="s">
        <v>2748</v>
      </c>
      <c r="D8" s="45" t="s">
        <v>2713</v>
      </c>
      <c r="E8" s="52">
        <v>1132.1072359785501</v>
      </c>
      <c r="F8" s="47">
        <v>1150.9825405803899</v>
      </c>
      <c r="G8" s="48">
        <v>1113.23193137671</v>
      </c>
      <c r="H8" s="48">
        <v>18.875304601837598</v>
      </c>
      <c r="I8" s="2">
        <v>12663</v>
      </c>
    </row>
    <row r="9" spans="1:9" ht="16.2" customHeight="1" x14ac:dyDescent="0.3">
      <c r="A9" s="10" t="s">
        <v>2853</v>
      </c>
      <c r="B9" s="10" t="s">
        <v>2854</v>
      </c>
      <c r="C9" s="11" t="s">
        <v>2748</v>
      </c>
      <c r="D9" s="45" t="s">
        <v>2713</v>
      </c>
      <c r="E9" s="52">
        <v>1223.6481279166201</v>
      </c>
      <c r="F9" s="47">
        <v>1256.1455545240799</v>
      </c>
      <c r="G9" s="48">
        <v>1191.15070130915</v>
      </c>
      <c r="H9" s="48">
        <v>32.497426607463197</v>
      </c>
      <c r="I9" s="2">
        <v>5093</v>
      </c>
    </row>
    <row r="10" spans="1:9" ht="16.2" customHeight="1" x14ac:dyDescent="0.3">
      <c r="A10" s="10" t="s">
        <v>2855</v>
      </c>
      <c r="B10" s="10" t="s">
        <v>2856</v>
      </c>
      <c r="C10" s="11" t="s">
        <v>2748</v>
      </c>
      <c r="D10" s="45" t="s">
        <v>2713</v>
      </c>
      <c r="E10" s="52">
        <v>1030.8567377588699</v>
      </c>
      <c r="F10" s="47">
        <v>1046.7384700891901</v>
      </c>
      <c r="G10" s="48">
        <v>1014.9750054285601</v>
      </c>
      <c r="H10" s="48">
        <v>15.881732330316</v>
      </c>
      <c r="I10" s="2">
        <v>14999</v>
      </c>
    </row>
    <row r="11" spans="1:9" ht="16.2" customHeight="1" x14ac:dyDescent="0.3">
      <c r="A11" s="10" t="s">
        <v>2857</v>
      </c>
      <c r="B11" s="10" t="s">
        <v>2858</v>
      </c>
      <c r="C11" s="11" t="s">
        <v>2748</v>
      </c>
      <c r="D11" s="45" t="s">
        <v>2713</v>
      </c>
      <c r="E11" s="52">
        <v>1001.71742923059</v>
      </c>
      <c r="F11" s="47">
        <v>1022.70980507629</v>
      </c>
      <c r="G11" s="48">
        <v>980.72505338488997</v>
      </c>
      <c r="H11" s="48">
        <v>20.992375845698501</v>
      </c>
      <c r="I11" s="2">
        <v>8116</v>
      </c>
    </row>
    <row r="12" spans="1:9" ht="16.2" customHeight="1" x14ac:dyDescent="0.3">
      <c r="A12" s="10" t="s">
        <v>2847</v>
      </c>
      <c r="B12" s="10" t="s">
        <v>2848</v>
      </c>
      <c r="C12" s="11" t="s">
        <v>2748</v>
      </c>
      <c r="D12" s="45" t="s">
        <v>2714</v>
      </c>
      <c r="E12" s="52">
        <v>158.956476052955</v>
      </c>
      <c r="F12" s="47">
        <v>162.90841310918199</v>
      </c>
      <c r="G12" s="48">
        <v>155.004538996729</v>
      </c>
      <c r="H12" s="48">
        <v>3.9519370562268801</v>
      </c>
      <c r="I12" s="2">
        <v>6198</v>
      </c>
    </row>
    <row r="13" spans="1:9" ht="16.2" customHeight="1" x14ac:dyDescent="0.3">
      <c r="A13" s="10" t="s">
        <v>2849</v>
      </c>
      <c r="B13" s="10" t="s">
        <v>2850</v>
      </c>
      <c r="C13" s="11" t="s">
        <v>2748</v>
      </c>
      <c r="D13" s="45" t="s">
        <v>2714</v>
      </c>
      <c r="E13" s="52">
        <v>133.57991862473901</v>
      </c>
      <c r="F13" s="47">
        <v>137.110468543661</v>
      </c>
      <c r="G13" s="48">
        <v>130.04936870581801</v>
      </c>
      <c r="H13" s="48">
        <v>3.53054991892142</v>
      </c>
      <c r="I13" s="2">
        <v>5497</v>
      </c>
    </row>
    <row r="14" spans="1:9" ht="16.2" customHeight="1" x14ac:dyDescent="0.3">
      <c r="A14" s="10" t="s">
        <v>2851</v>
      </c>
      <c r="B14" s="10" t="s">
        <v>2852</v>
      </c>
      <c r="C14" s="11" t="s">
        <v>2748</v>
      </c>
      <c r="D14" s="45" t="s">
        <v>2714</v>
      </c>
      <c r="E14" s="52">
        <v>101.457768477503</v>
      </c>
      <c r="F14" s="47">
        <v>107.376772731317</v>
      </c>
      <c r="G14" s="48">
        <v>95.538764223687906</v>
      </c>
      <c r="H14" s="48">
        <v>5.9190042538147098</v>
      </c>
      <c r="I14" s="2">
        <v>1136</v>
      </c>
    </row>
    <row r="15" spans="1:9" ht="16.2" customHeight="1" x14ac:dyDescent="0.3">
      <c r="A15" s="10" t="s">
        <v>2853</v>
      </c>
      <c r="B15" s="10" t="s">
        <v>2854</v>
      </c>
      <c r="C15" s="11" t="s">
        <v>2748</v>
      </c>
      <c r="D15" s="45" t="s">
        <v>2714</v>
      </c>
      <c r="E15" s="52">
        <v>74.580936832368295</v>
      </c>
      <c r="F15" s="47">
        <v>82.833971300483597</v>
      </c>
      <c r="G15" s="48">
        <v>66.327902364252907</v>
      </c>
      <c r="H15" s="48">
        <v>8.2530344681153007</v>
      </c>
      <c r="I15" s="2">
        <v>316</v>
      </c>
    </row>
    <row r="16" spans="1:9" ht="16.2" customHeight="1" x14ac:dyDescent="0.3">
      <c r="A16" s="10" t="s">
        <v>2855</v>
      </c>
      <c r="B16" s="10" t="s">
        <v>2856</v>
      </c>
      <c r="C16" s="11" t="s">
        <v>2748</v>
      </c>
      <c r="D16" s="45" t="s">
        <v>2714</v>
      </c>
      <c r="E16" s="52">
        <v>87.667456979749005</v>
      </c>
      <c r="F16" s="47">
        <v>92.5842995301023</v>
      </c>
      <c r="G16" s="48">
        <v>82.750614429395696</v>
      </c>
      <c r="H16" s="48">
        <v>4.9168425503533104</v>
      </c>
      <c r="I16" s="2">
        <v>1255</v>
      </c>
    </row>
    <row r="17" spans="1:9" ht="16.2" customHeight="1" x14ac:dyDescent="0.3">
      <c r="A17" s="10" t="s">
        <v>2857</v>
      </c>
      <c r="B17" s="10" t="s">
        <v>2858</v>
      </c>
      <c r="C17" s="11" t="s">
        <v>2748</v>
      </c>
      <c r="D17" s="45" t="s">
        <v>2714</v>
      </c>
      <c r="E17" s="52">
        <v>52.754980756233302</v>
      </c>
      <c r="F17" s="47">
        <v>57.807802642021798</v>
      </c>
      <c r="G17" s="48">
        <v>47.702158870444698</v>
      </c>
      <c r="H17" s="48">
        <v>5.0528218857885498</v>
      </c>
      <c r="I17" s="2">
        <v>429</v>
      </c>
    </row>
    <row r="18" spans="1:9" ht="16.2" customHeight="1" x14ac:dyDescent="0.3">
      <c r="A18" s="10" t="s">
        <v>2847</v>
      </c>
      <c r="B18" s="10" t="s">
        <v>2848</v>
      </c>
      <c r="C18" s="11" t="s">
        <v>2749</v>
      </c>
      <c r="D18" s="45" t="s">
        <v>2713</v>
      </c>
      <c r="E18" s="52">
        <v>1538.6666967584999</v>
      </c>
      <c r="F18" s="47">
        <v>1557.08485039423</v>
      </c>
      <c r="G18" s="48">
        <v>1520.2485431227799</v>
      </c>
      <c r="H18" s="48">
        <v>18.4181536357246</v>
      </c>
      <c r="I18" s="2">
        <v>25209</v>
      </c>
    </row>
    <row r="19" spans="1:9" ht="16.2" customHeight="1" x14ac:dyDescent="0.3">
      <c r="A19" s="10" t="s">
        <v>2849</v>
      </c>
      <c r="B19" s="10" t="s">
        <v>2850</v>
      </c>
      <c r="C19" s="11" t="s">
        <v>2749</v>
      </c>
      <c r="D19" s="45" t="s">
        <v>2713</v>
      </c>
      <c r="E19" s="52">
        <v>1464.00043654821</v>
      </c>
      <c r="F19" s="48">
        <v>1481.29009132897</v>
      </c>
      <c r="G19" s="48">
        <v>1446.71078176744</v>
      </c>
      <c r="H19" s="48">
        <v>17.289654780764302</v>
      </c>
      <c r="I19" s="17">
        <v>25652</v>
      </c>
    </row>
    <row r="20" spans="1:9" ht="16.2" customHeight="1" x14ac:dyDescent="0.3">
      <c r="A20" s="10" t="s">
        <v>2851</v>
      </c>
      <c r="B20" s="10" t="s">
        <v>2852</v>
      </c>
      <c r="C20" s="11" t="s">
        <v>2749</v>
      </c>
      <c r="D20" s="45" t="s">
        <v>2713</v>
      </c>
      <c r="E20" s="52">
        <v>1303.4782510559201</v>
      </c>
      <c r="F20" s="49">
        <v>1334.9448069441501</v>
      </c>
      <c r="G20" s="48">
        <v>1272.0116951677001</v>
      </c>
      <c r="H20" s="48">
        <v>31.4665558882207</v>
      </c>
      <c r="I20" s="14">
        <v>6181</v>
      </c>
    </row>
    <row r="21" spans="1:9" ht="16.2" customHeight="1" x14ac:dyDescent="0.3">
      <c r="A21" s="10" t="s">
        <v>2853</v>
      </c>
      <c r="B21" s="10" t="s">
        <v>2854</v>
      </c>
      <c r="C21" s="11" t="s">
        <v>2749</v>
      </c>
      <c r="D21" s="45" t="s">
        <v>2713</v>
      </c>
      <c r="E21" s="52">
        <v>1437.78765586038</v>
      </c>
      <c r="F21" s="49">
        <v>1492.1034444152599</v>
      </c>
      <c r="G21" s="48">
        <v>1383.4718673054999</v>
      </c>
      <c r="H21" s="48">
        <v>54.315788554878502</v>
      </c>
      <c r="I21" s="14">
        <v>2479</v>
      </c>
    </row>
    <row r="22" spans="1:9" ht="16.2" customHeight="1" x14ac:dyDescent="0.3">
      <c r="A22" s="10" t="s">
        <v>2855</v>
      </c>
      <c r="B22" s="10" t="s">
        <v>2856</v>
      </c>
      <c r="C22" s="11" t="s">
        <v>2749</v>
      </c>
      <c r="D22" s="45" t="s">
        <v>2713</v>
      </c>
      <c r="E22" s="52">
        <v>1213.21212330346</v>
      </c>
      <c r="F22" s="49">
        <v>1239.2167789462401</v>
      </c>
      <c r="G22" s="48">
        <v>1187.2074676606901</v>
      </c>
      <c r="H22" s="48">
        <v>26.0046556427735</v>
      </c>
      <c r="I22" s="14">
        <v>8036</v>
      </c>
    </row>
    <row r="23" spans="1:9" ht="16.2" customHeight="1" x14ac:dyDescent="0.3">
      <c r="A23" s="10" t="s">
        <v>2857</v>
      </c>
      <c r="B23" s="10" t="s">
        <v>2858</v>
      </c>
      <c r="C23" s="11" t="s">
        <v>2749</v>
      </c>
      <c r="D23" s="45" t="s">
        <v>2713</v>
      </c>
      <c r="E23" s="53">
        <v>1155.6345576537601</v>
      </c>
      <c r="F23" s="49">
        <v>1189.6708130864699</v>
      </c>
      <c r="G23" s="48">
        <v>1121.5983022210601</v>
      </c>
      <c r="H23" s="48">
        <v>34.036255432706596</v>
      </c>
      <c r="I23" s="14">
        <v>4243</v>
      </c>
    </row>
    <row r="24" spans="1:9" ht="16.2" customHeight="1" x14ac:dyDescent="0.3">
      <c r="A24" s="10" t="s">
        <v>2847</v>
      </c>
      <c r="B24" s="10" t="s">
        <v>2848</v>
      </c>
      <c r="C24" s="11" t="s">
        <v>2749</v>
      </c>
      <c r="D24" s="45" t="s">
        <v>2714</v>
      </c>
      <c r="E24" s="53">
        <v>202.70059249584099</v>
      </c>
      <c r="F24" s="49">
        <v>209.89666452292801</v>
      </c>
      <c r="G24" s="48">
        <v>195.50452046875299</v>
      </c>
      <c r="H24" s="48">
        <v>7.1960720270871796</v>
      </c>
      <c r="I24" s="14">
        <v>3161</v>
      </c>
    </row>
    <row r="25" spans="1:9" ht="16.2" customHeight="1" x14ac:dyDescent="0.3">
      <c r="A25" s="10" t="s">
        <v>2849</v>
      </c>
      <c r="B25" s="10" t="s">
        <v>2850</v>
      </c>
      <c r="C25" s="11" t="s">
        <v>2749</v>
      </c>
      <c r="D25" s="45" t="s">
        <v>2714</v>
      </c>
      <c r="E25" s="53">
        <v>167.92948049875699</v>
      </c>
      <c r="F25" s="49">
        <v>174.191559548377</v>
      </c>
      <c r="G25" s="48">
        <v>161.667401449138</v>
      </c>
      <c r="H25" s="48">
        <v>6.2620790496191603</v>
      </c>
      <c r="I25" s="14">
        <v>2873</v>
      </c>
    </row>
    <row r="26" spans="1:9" ht="16.2" customHeight="1" x14ac:dyDescent="0.3">
      <c r="A26" s="10" t="s">
        <v>2851</v>
      </c>
      <c r="B26" s="10" t="s">
        <v>2852</v>
      </c>
      <c r="C26" s="11" t="s">
        <v>2749</v>
      </c>
      <c r="D26" s="45" t="s">
        <v>2714</v>
      </c>
      <c r="E26" s="53">
        <v>125.812175548288</v>
      </c>
      <c r="F26" s="49">
        <v>136.32221410193</v>
      </c>
      <c r="G26" s="48">
        <v>115.30213699464601</v>
      </c>
      <c r="H26" s="48">
        <v>10.5100385536422</v>
      </c>
      <c r="I26" s="14">
        <v>586</v>
      </c>
    </row>
    <row r="27" spans="1:9" ht="16.2" customHeight="1" x14ac:dyDescent="0.3">
      <c r="A27" s="10" t="s">
        <v>2853</v>
      </c>
      <c r="B27" s="10" t="s">
        <v>2854</v>
      </c>
      <c r="C27" s="11" t="s">
        <v>2749</v>
      </c>
      <c r="D27" s="45" t="s">
        <v>2714</v>
      </c>
      <c r="E27" s="54">
        <v>79.513976188424905</v>
      </c>
      <c r="F27" s="49">
        <v>93.011729890038296</v>
      </c>
      <c r="G27" s="48">
        <v>66.0162224868115</v>
      </c>
      <c r="H27" s="48">
        <v>13.4977537016134</v>
      </c>
      <c r="I27" s="14">
        <v>136</v>
      </c>
    </row>
    <row r="28" spans="1:9" ht="16.2" customHeight="1" x14ac:dyDescent="0.3">
      <c r="A28" s="10" t="s">
        <v>2855</v>
      </c>
      <c r="B28" s="10" t="s">
        <v>2856</v>
      </c>
      <c r="C28" s="11" t="s">
        <v>2749</v>
      </c>
      <c r="D28" s="45" t="s">
        <v>2714</v>
      </c>
      <c r="E28" s="53">
        <v>110.649699065533</v>
      </c>
      <c r="F28" s="49">
        <v>119.24084066164301</v>
      </c>
      <c r="G28" s="48">
        <v>102.05855746942299</v>
      </c>
      <c r="H28" s="48">
        <v>8.5911415961101891</v>
      </c>
      <c r="I28" s="14">
        <v>703</v>
      </c>
    </row>
    <row r="29" spans="1:9" ht="16.2" customHeight="1" x14ac:dyDescent="0.3">
      <c r="A29" s="10" t="s">
        <v>2857</v>
      </c>
      <c r="B29" s="10" t="s">
        <v>2858</v>
      </c>
      <c r="C29" s="11" t="s">
        <v>2749</v>
      </c>
      <c r="D29" s="45" t="s">
        <v>2714</v>
      </c>
      <c r="E29" s="53">
        <v>59.594572717155998</v>
      </c>
      <c r="F29" s="49">
        <v>67.7352106701899</v>
      </c>
      <c r="G29" s="48">
        <v>51.453934764122103</v>
      </c>
      <c r="H29" s="48">
        <v>8.1406379530339201</v>
      </c>
      <c r="I29" s="14">
        <v>222</v>
      </c>
    </row>
    <row r="30" spans="1:9" ht="16.2" customHeight="1" x14ac:dyDescent="0.3">
      <c r="A30" s="10" t="s">
        <v>2847</v>
      </c>
      <c r="B30" s="10" t="s">
        <v>2848</v>
      </c>
      <c r="C30" s="11" t="s">
        <v>2750</v>
      </c>
      <c r="D30" s="45" t="s">
        <v>2713</v>
      </c>
      <c r="E30" s="53">
        <v>1091.6043232516699</v>
      </c>
      <c r="F30" s="117">
        <v>1104.5402453454201</v>
      </c>
      <c r="G30" s="48">
        <v>1078.66840115791</v>
      </c>
      <c r="H30" s="48">
        <v>12.935922093753801</v>
      </c>
      <c r="I30" s="125">
        <v>25525</v>
      </c>
    </row>
    <row r="31" spans="1:9" ht="16.2" customHeight="1" x14ac:dyDescent="0.3">
      <c r="A31" s="10" t="s">
        <v>2849</v>
      </c>
      <c r="B31" s="10" t="s">
        <v>2850</v>
      </c>
      <c r="C31" s="11" t="s">
        <v>2750</v>
      </c>
      <c r="D31" s="45" t="s">
        <v>2713</v>
      </c>
      <c r="E31" s="52">
        <v>1098.2135165780901</v>
      </c>
      <c r="F31" s="49">
        <v>1110.93115593638</v>
      </c>
      <c r="G31" s="48">
        <v>1085.4958772198099</v>
      </c>
      <c r="H31" s="48">
        <v>12.7176393582854</v>
      </c>
      <c r="I31" s="14">
        <v>26258</v>
      </c>
    </row>
    <row r="32" spans="1:9" ht="16.2" customHeight="1" x14ac:dyDescent="0.3">
      <c r="A32" s="10" t="s">
        <v>2851</v>
      </c>
      <c r="B32" s="10" t="s">
        <v>2852</v>
      </c>
      <c r="C32" s="11" t="s">
        <v>2750</v>
      </c>
      <c r="D32" s="45" t="s">
        <v>2713</v>
      </c>
      <c r="E32" s="53">
        <v>1000.38157631405</v>
      </c>
      <c r="F32" s="49">
        <v>1023.78675239553</v>
      </c>
      <c r="G32" s="48">
        <v>976.976400232576</v>
      </c>
      <c r="H32" s="48">
        <v>23.405176081475901</v>
      </c>
      <c r="I32" s="14">
        <v>6482</v>
      </c>
    </row>
    <row r="33" spans="1:9" ht="16.2" customHeight="1" x14ac:dyDescent="0.3">
      <c r="A33" s="10" t="s">
        <v>2853</v>
      </c>
      <c r="B33" s="10" t="s">
        <v>2854</v>
      </c>
      <c r="C33" s="11" t="s">
        <v>2750</v>
      </c>
      <c r="D33" s="45" t="s">
        <v>2713</v>
      </c>
      <c r="E33" s="53">
        <v>1050.17177649268</v>
      </c>
      <c r="F33" s="49">
        <v>1089.72711074994</v>
      </c>
      <c r="G33" s="48">
        <v>1010.61644223541</v>
      </c>
      <c r="H33" s="48">
        <v>39.555334257265699</v>
      </c>
      <c r="I33" s="14">
        <v>2614</v>
      </c>
    </row>
    <row r="34" spans="1:9" ht="16.2" customHeight="1" x14ac:dyDescent="0.3">
      <c r="A34" s="10" t="s">
        <v>2855</v>
      </c>
      <c r="B34" s="10" t="s">
        <v>2856</v>
      </c>
      <c r="C34" s="11" t="s">
        <v>2750</v>
      </c>
      <c r="D34" s="45" t="s">
        <v>2713</v>
      </c>
      <c r="E34" s="52">
        <v>875.82909456480797</v>
      </c>
      <c r="F34" s="117">
        <v>895.51130712094096</v>
      </c>
      <c r="G34" s="48">
        <v>856.14688200867499</v>
      </c>
      <c r="H34" s="48">
        <v>19.682212556132999</v>
      </c>
      <c r="I34" s="125">
        <v>6963</v>
      </c>
    </row>
    <row r="35" spans="1:9" ht="16.2" customHeight="1" x14ac:dyDescent="0.3">
      <c r="A35" s="10" t="s">
        <v>2857</v>
      </c>
      <c r="B35" s="10" t="s">
        <v>2858</v>
      </c>
      <c r="C35" s="11" t="s">
        <v>2750</v>
      </c>
      <c r="D35" s="45" t="s">
        <v>2713</v>
      </c>
      <c r="E35" s="52">
        <v>864.04088266128304</v>
      </c>
      <c r="F35" s="49">
        <v>890.15268768047804</v>
      </c>
      <c r="G35" s="48">
        <v>837.92907764208701</v>
      </c>
      <c r="H35" s="48">
        <v>26.1118050191956</v>
      </c>
      <c r="I35" s="14">
        <v>3873</v>
      </c>
    </row>
    <row r="36" spans="1:9" ht="16.2" customHeight="1" x14ac:dyDescent="0.3">
      <c r="A36" s="10" t="s">
        <v>2847</v>
      </c>
      <c r="B36" s="10" t="s">
        <v>2848</v>
      </c>
      <c r="C36" s="11" t="s">
        <v>2750</v>
      </c>
      <c r="D36" s="45" t="s">
        <v>2714</v>
      </c>
      <c r="E36" s="53">
        <v>128.821186004174</v>
      </c>
      <c r="F36" s="49">
        <v>133.41355539192801</v>
      </c>
      <c r="G36" s="48">
        <v>124.228816616421</v>
      </c>
      <c r="H36" s="48">
        <v>4.5923693877534397</v>
      </c>
      <c r="I36" s="14">
        <v>3037</v>
      </c>
    </row>
    <row r="37" spans="1:9" ht="16.2" customHeight="1" x14ac:dyDescent="0.3">
      <c r="A37" s="10" t="s">
        <v>2849</v>
      </c>
      <c r="B37" s="10" t="s">
        <v>2850</v>
      </c>
      <c r="C37" s="11" t="s">
        <v>2750</v>
      </c>
      <c r="D37" s="45" t="s">
        <v>2714</v>
      </c>
      <c r="E37" s="53">
        <v>108.644865644167</v>
      </c>
      <c r="F37" s="49">
        <v>112.793613590418</v>
      </c>
      <c r="G37" s="48">
        <v>104.496117697915</v>
      </c>
      <c r="H37" s="48">
        <v>4.14874794625152</v>
      </c>
      <c r="I37" s="14">
        <v>2624</v>
      </c>
    </row>
    <row r="38" spans="1:9" ht="16.2" customHeight="1" x14ac:dyDescent="0.3">
      <c r="A38" s="10" t="s">
        <v>2851</v>
      </c>
      <c r="B38" s="10" t="s">
        <v>2852</v>
      </c>
      <c r="C38" s="11" t="s">
        <v>2750</v>
      </c>
      <c r="D38" s="45" t="s">
        <v>2714</v>
      </c>
      <c r="E38" s="53">
        <v>83.970192360382995</v>
      </c>
      <c r="F38" s="49">
        <v>90.982458078833204</v>
      </c>
      <c r="G38" s="48">
        <v>76.957926641932701</v>
      </c>
      <c r="H38" s="48">
        <v>7.0122657184502399</v>
      </c>
      <c r="I38" s="14">
        <v>550</v>
      </c>
    </row>
    <row r="39" spans="1:9" ht="16.2" customHeight="1" x14ac:dyDescent="0.3">
      <c r="A39" s="10" t="s">
        <v>2853</v>
      </c>
      <c r="B39" s="10" t="s">
        <v>2854</v>
      </c>
      <c r="C39" s="11" t="s">
        <v>2750</v>
      </c>
      <c r="D39" s="45" t="s">
        <v>2714</v>
      </c>
      <c r="E39" s="53">
        <v>71.183398311413697</v>
      </c>
      <c r="F39" s="49">
        <v>81.7516754213529</v>
      </c>
      <c r="G39" s="48">
        <v>60.615121201474501</v>
      </c>
      <c r="H39" s="48">
        <v>10.568277109939199</v>
      </c>
      <c r="I39" s="14">
        <v>180</v>
      </c>
    </row>
    <row r="40" spans="1:9" ht="16.2" customHeight="1" x14ac:dyDescent="0.3">
      <c r="A40" s="10" t="s">
        <v>2855</v>
      </c>
      <c r="B40" s="10" t="s">
        <v>2856</v>
      </c>
      <c r="C40" s="11" t="s">
        <v>2750</v>
      </c>
      <c r="D40" s="45" t="s">
        <v>2714</v>
      </c>
      <c r="E40" s="53">
        <v>69.7876121547542</v>
      </c>
      <c r="F40" s="49">
        <v>75.612460514815396</v>
      </c>
      <c r="G40" s="48">
        <v>63.962763794692897</v>
      </c>
      <c r="H40" s="48">
        <v>5.8248483600612202</v>
      </c>
      <c r="I40" s="14">
        <v>552</v>
      </c>
    </row>
    <row r="41" spans="1:9" ht="16.2" customHeight="1" x14ac:dyDescent="0.3">
      <c r="A41" s="10" t="s">
        <v>2857</v>
      </c>
      <c r="B41" s="10" t="s">
        <v>2858</v>
      </c>
      <c r="C41" s="11" t="s">
        <v>2750</v>
      </c>
      <c r="D41" s="45" t="s">
        <v>2714</v>
      </c>
      <c r="E41" s="53">
        <v>46.395990401992798</v>
      </c>
      <c r="F41" s="49">
        <v>52.758037683187098</v>
      </c>
      <c r="G41" s="48">
        <v>40.033943120798597</v>
      </c>
      <c r="H41" s="48">
        <v>6.3620472811942399</v>
      </c>
      <c r="I41" s="14">
        <v>207</v>
      </c>
    </row>
  </sheetData>
  <hyperlinks>
    <hyperlink ref="A4" location="Contents!A1" display="Back to table of 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zoomScaleNormal="100" workbookViewId="0"/>
  </sheetViews>
  <sheetFormatPr defaultColWidth="9.33203125" defaultRowHeight="15.6" x14ac:dyDescent="0.3"/>
  <cols>
    <col min="1" max="1" width="32.33203125" style="7" customWidth="1"/>
    <col min="2" max="2" width="16.6640625" style="7" customWidth="1"/>
    <col min="3" max="3" width="28.5546875" style="7" bestFit="1" customWidth="1"/>
    <col min="4" max="4" width="16.6640625" style="7" customWidth="1"/>
    <col min="5" max="5" width="16.6640625" style="42" customWidth="1"/>
    <col min="6" max="7" width="16.6640625" style="41" customWidth="1"/>
    <col min="8" max="8" width="16.6640625" style="7" customWidth="1"/>
    <col min="9" max="16384" width="9.33203125" style="7"/>
  </cols>
  <sheetData>
    <row r="1" spans="1:8" s="4" customFormat="1" x14ac:dyDescent="0.3">
      <c r="A1" s="3" t="s">
        <v>2845</v>
      </c>
      <c r="E1" s="36"/>
      <c r="F1" s="13"/>
      <c r="G1" s="13"/>
    </row>
    <row r="2" spans="1:8" s="4" customFormat="1" ht="15" x14ac:dyDescent="0.25">
      <c r="A2" s="5" t="s">
        <v>2844</v>
      </c>
      <c r="E2" s="36"/>
      <c r="F2" s="13"/>
      <c r="G2" s="13"/>
    </row>
    <row r="3" spans="1:8" s="4" customFormat="1" ht="15" x14ac:dyDescent="0.25">
      <c r="A3" s="5" t="s">
        <v>16</v>
      </c>
      <c r="E3" s="36"/>
      <c r="F3" s="13"/>
      <c r="G3" s="13"/>
    </row>
    <row r="4" spans="1:8" s="4" customFormat="1" ht="30" customHeight="1" x14ac:dyDescent="0.25">
      <c r="A4" s="6" t="s">
        <v>20</v>
      </c>
      <c r="E4" s="36"/>
      <c r="F4" s="13"/>
      <c r="G4" s="13"/>
    </row>
    <row r="5" spans="1:8" ht="95.1" customHeight="1" thickBot="1" x14ac:dyDescent="0.35">
      <c r="A5" s="85" t="s">
        <v>116</v>
      </c>
      <c r="B5" s="86" t="s">
        <v>46</v>
      </c>
      <c r="C5" s="86" t="s">
        <v>47</v>
      </c>
      <c r="D5" s="44" t="s">
        <v>43</v>
      </c>
      <c r="E5" s="88" t="s">
        <v>2753</v>
      </c>
      <c r="F5" s="89" t="s">
        <v>2754</v>
      </c>
      <c r="G5" s="89" t="s">
        <v>2752</v>
      </c>
      <c r="H5" s="89" t="s">
        <v>42</v>
      </c>
    </row>
    <row r="6" spans="1:8" ht="16.2" customHeight="1" x14ac:dyDescent="0.3">
      <c r="A6" s="8" t="s">
        <v>2811</v>
      </c>
      <c r="B6" s="11" t="s">
        <v>2748</v>
      </c>
      <c r="C6" s="121" t="s">
        <v>2714</v>
      </c>
      <c r="D6" s="54">
        <v>114.93990476705601</v>
      </c>
      <c r="E6" s="50">
        <v>116.78930201674299</v>
      </c>
      <c r="F6" s="48">
        <v>113.090507517368</v>
      </c>
      <c r="G6" s="48">
        <f>tab_m5_health_boards[[#This Row],[Age-Standardised Rate of Mortality (ASMR)]]-tab_m5_health_boards[[#This Row],[Lower Confidence Interval Limit]]</f>
        <v>1.8493972496880104</v>
      </c>
      <c r="H6" s="17">
        <v>14831</v>
      </c>
    </row>
    <row r="7" spans="1:8" ht="16.2" customHeight="1" x14ac:dyDescent="0.3">
      <c r="A7" s="8" t="s">
        <v>2812</v>
      </c>
      <c r="B7" s="11" t="s">
        <v>2748</v>
      </c>
      <c r="C7" s="121" t="s">
        <v>2714</v>
      </c>
      <c r="D7" s="54">
        <v>136.35602136279101</v>
      </c>
      <c r="E7" s="50">
        <v>143.59201295877199</v>
      </c>
      <c r="F7" s="48">
        <v>129.12002976681001</v>
      </c>
      <c r="G7" s="48">
        <f>tab_m5_health_boards[[#This Row],[Age-Standardised Rate of Mortality (ASMR)]]-tab_m5_health_boards[[#This Row],[Lower Confidence Interval Limit]]</f>
        <v>7.2359915959810053</v>
      </c>
      <c r="H7" s="17">
        <v>1370</v>
      </c>
    </row>
    <row r="8" spans="1:8" ht="16.2" customHeight="1" x14ac:dyDescent="0.3">
      <c r="A8" s="8" t="s">
        <v>2813</v>
      </c>
      <c r="B8" s="11" t="s">
        <v>2748</v>
      </c>
      <c r="C8" s="121" t="s">
        <v>2714</v>
      </c>
      <c r="D8" s="54">
        <v>79.629670129647593</v>
      </c>
      <c r="E8" s="50">
        <v>89.233018122784998</v>
      </c>
      <c r="F8" s="48">
        <v>70.026322136510103</v>
      </c>
      <c r="G8" s="48">
        <f>tab_m5_health_boards[[#This Row],[Age-Standardised Rate of Mortality (ASMR)]]-tab_m5_health_boards[[#This Row],[Lower Confidence Interval Limit]]</f>
        <v>9.6033479931374899</v>
      </c>
      <c r="H8" s="17">
        <v>267</v>
      </c>
    </row>
    <row r="9" spans="1:8" ht="16.2" customHeight="1" x14ac:dyDescent="0.3">
      <c r="A9" s="8" t="s">
        <v>2814</v>
      </c>
      <c r="B9" s="11" t="s">
        <v>2748</v>
      </c>
      <c r="C9" s="121" t="s">
        <v>2714</v>
      </c>
      <c r="D9" s="54">
        <v>62.394345308540302</v>
      </c>
      <c r="E9" s="50">
        <v>69.638233067615502</v>
      </c>
      <c r="F9" s="48">
        <v>55.150457549465003</v>
      </c>
      <c r="G9" s="48">
        <f>tab_m5_health_boards[[#This Row],[Age-Standardised Rate of Mortality (ASMR)]]-tab_m5_health_boards[[#This Row],[Lower Confidence Interval Limit]]</f>
        <v>7.2438877590752995</v>
      </c>
      <c r="H9" s="17">
        <v>290</v>
      </c>
    </row>
    <row r="10" spans="1:8" ht="16.2" customHeight="1" x14ac:dyDescent="0.3">
      <c r="A10" s="8" t="s">
        <v>2815</v>
      </c>
      <c r="B10" s="11" t="s">
        <v>2748</v>
      </c>
      <c r="C10" s="121" t="s">
        <v>2714</v>
      </c>
      <c r="D10" s="54">
        <v>89.581446803475998</v>
      </c>
      <c r="E10" s="50">
        <v>95.646044141593194</v>
      </c>
      <c r="F10" s="48">
        <v>83.516849465358703</v>
      </c>
      <c r="G10" s="48">
        <f>tab_m5_health_boards[[#This Row],[Age-Standardised Rate of Mortality (ASMR)]]-tab_m5_health_boards[[#This Row],[Lower Confidence Interval Limit]]</f>
        <v>6.0645973381172951</v>
      </c>
      <c r="H10" s="17">
        <v>839</v>
      </c>
    </row>
    <row r="11" spans="1:8" ht="16.2" customHeight="1" x14ac:dyDescent="0.3">
      <c r="A11" s="8" t="s">
        <v>2816</v>
      </c>
      <c r="B11" s="11" t="s">
        <v>2748</v>
      </c>
      <c r="C11" s="121" t="s">
        <v>2714</v>
      </c>
      <c r="D11" s="54">
        <v>125.701039529601</v>
      </c>
      <c r="E11" s="50">
        <v>133.924837727349</v>
      </c>
      <c r="F11" s="48">
        <v>117.47724133185299</v>
      </c>
      <c r="G11" s="48">
        <f>tab_m5_health_boards[[#This Row],[Age-Standardised Rate of Mortality (ASMR)]]-tab_m5_health_boards[[#This Row],[Lower Confidence Interval Limit]]</f>
        <v>8.2237981977480104</v>
      </c>
      <c r="H11" s="17">
        <v>904</v>
      </c>
    </row>
    <row r="12" spans="1:8" ht="16.2" customHeight="1" x14ac:dyDescent="0.3">
      <c r="A12" s="8" t="s">
        <v>2817</v>
      </c>
      <c r="B12" s="11" t="s">
        <v>2748</v>
      </c>
      <c r="C12" s="121" t="s">
        <v>2714</v>
      </c>
      <c r="D12" s="54">
        <v>69.924794419555894</v>
      </c>
      <c r="E12" s="50">
        <v>74.431596283084204</v>
      </c>
      <c r="F12" s="48">
        <v>65.417992556027599</v>
      </c>
      <c r="G12" s="48">
        <f>tab_m5_health_boards[[#This Row],[Age-Standardised Rate of Mortality (ASMR)]]-tab_m5_health_boards[[#This Row],[Lower Confidence Interval Limit]]</f>
        <v>4.5068018635282954</v>
      </c>
      <c r="H12" s="17">
        <v>927</v>
      </c>
    </row>
    <row r="13" spans="1:8" ht="16.2" customHeight="1" x14ac:dyDescent="0.3">
      <c r="A13" s="8" t="s">
        <v>2818</v>
      </c>
      <c r="B13" s="11" t="s">
        <v>2748</v>
      </c>
      <c r="C13" s="121" t="s">
        <v>2714</v>
      </c>
      <c r="D13" s="54">
        <v>164.918281038923</v>
      </c>
      <c r="E13" s="50">
        <v>169.948686661354</v>
      </c>
      <c r="F13" s="48">
        <v>159.88787541649199</v>
      </c>
      <c r="G13" s="48">
        <f>tab_m5_health_boards[[#This Row],[Age-Standardised Rate of Mortality (ASMR)]]-tab_m5_health_boards[[#This Row],[Lower Confidence Interval Limit]]</f>
        <v>5.0304056224310045</v>
      </c>
      <c r="H13" s="17">
        <v>4119</v>
      </c>
    </row>
    <row r="14" spans="1:8" ht="16.2" customHeight="1" x14ac:dyDescent="0.3">
      <c r="A14" s="8" t="s">
        <v>2819</v>
      </c>
      <c r="B14" s="11" t="s">
        <v>2748</v>
      </c>
      <c r="C14" s="121" t="s">
        <v>2714</v>
      </c>
      <c r="D14" s="54">
        <v>53.155230410123998</v>
      </c>
      <c r="E14" s="50">
        <v>57.921097286260803</v>
      </c>
      <c r="F14" s="48">
        <v>48.389363533987201</v>
      </c>
      <c r="G14" s="48">
        <f>tab_m5_health_boards[[#This Row],[Age-Standardised Rate of Mortality (ASMR)]]-tab_m5_health_boards[[#This Row],[Lower Confidence Interval Limit]]</f>
        <v>4.7658668761367977</v>
      </c>
      <c r="H14" s="17">
        <v>482</v>
      </c>
    </row>
    <row r="15" spans="1:8" ht="16.2" customHeight="1" x14ac:dyDescent="0.3">
      <c r="A15" s="8" t="s">
        <v>2820</v>
      </c>
      <c r="B15" s="11" t="s">
        <v>2748</v>
      </c>
      <c r="C15" s="121" t="s">
        <v>2714</v>
      </c>
      <c r="D15" s="54">
        <v>159.78854931470701</v>
      </c>
      <c r="E15" s="50">
        <v>166.36686490629199</v>
      </c>
      <c r="F15" s="48">
        <v>153.210233723122</v>
      </c>
      <c r="G15" s="48">
        <f>tab_m5_health_boards[[#This Row],[Age-Standardised Rate of Mortality (ASMR)]]-tab_m5_health_boards[[#This Row],[Lower Confidence Interval Limit]]</f>
        <v>6.5783155915850102</v>
      </c>
      <c r="H15" s="17">
        <v>2313</v>
      </c>
    </row>
    <row r="16" spans="1:8" ht="16.2" customHeight="1" x14ac:dyDescent="0.3">
      <c r="A16" s="8" t="s">
        <v>2821</v>
      </c>
      <c r="B16" s="11" t="s">
        <v>2748</v>
      </c>
      <c r="C16" s="121" t="s">
        <v>2714</v>
      </c>
      <c r="D16" s="54">
        <v>109.677775095218</v>
      </c>
      <c r="E16" s="50">
        <v>114.394390910141</v>
      </c>
      <c r="F16" s="48">
        <v>104.961159280294</v>
      </c>
      <c r="G16" s="48">
        <f>tab_m5_health_boards[[#This Row],[Age-Standardised Rate of Mortality (ASMR)]]-tab_m5_health_boards[[#This Row],[Lower Confidence Interval Limit]]</f>
        <v>4.7166158149239976</v>
      </c>
      <c r="H16" s="17">
        <v>2067</v>
      </c>
    </row>
    <row r="17" spans="1:8" ht="16.2" customHeight="1" x14ac:dyDescent="0.3">
      <c r="A17" s="8" t="s">
        <v>2822</v>
      </c>
      <c r="B17" s="11" t="s">
        <v>2748</v>
      </c>
      <c r="C17" s="66" t="s">
        <v>2714</v>
      </c>
      <c r="D17" s="54">
        <v>23.6344382244997</v>
      </c>
      <c r="E17" s="50">
        <v>35.222953211755502</v>
      </c>
      <c r="F17" s="48">
        <v>12.045923237244001</v>
      </c>
      <c r="G17" s="48">
        <f>tab_m5_health_boards[[#This Row],[Age-Standardised Rate of Mortality (ASMR)]]-tab_m5_health_boards[[#This Row],[Lower Confidence Interval Limit]]</f>
        <v>11.588514987255699</v>
      </c>
      <c r="H17" s="17">
        <v>16</v>
      </c>
    </row>
    <row r="18" spans="1:8" ht="16.2" customHeight="1" x14ac:dyDescent="0.3">
      <c r="A18" s="8" t="s">
        <v>2823</v>
      </c>
      <c r="B18" s="11" t="s">
        <v>2748</v>
      </c>
      <c r="C18" s="66" t="s">
        <v>2714</v>
      </c>
      <c r="D18" s="54">
        <v>38.055798703558203</v>
      </c>
      <c r="E18" s="50">
        <v>54.912857009053297</v>
      </c>
      <c r="F18" s="48">
        <v>21.198740398062998</v>
      </c>
      <c r="G18" s="48">
        <f>tab_m5_health_boards[[#This Row],[Age-Standardised Rate of Mortality (ASMR)]]-tab_m5_health_boards[[#This Row],[Lower Confidence Interval Limit]]</f>
        <v>16.857058305495205</v>
      </c>
      <c r="H18" s="17">
        <v>20</v>
      </c>
    </row>
    <row r="19" spans="1:8" ht="16.2" customHeight="1" x14ac:dyDescent="0.3">
      <c r="A19" s="8" t="s">
        <v>2824</v>
      </c>
      <c r="B19" s="11" t="s">
        <v>2748</v>
      </c>
      <c r="C19" s="66" t="s">
        <v>2714</v>
      </c>
      <c r="D19" s="54">
        <v>103.18308847514101</v>
      </c>
      <c r="E19" s="50">
        <v>109.070397644341</v>
      </c>
      <c r="F19" s="48">
        <v>97.295779305941707</v>
      </c>
      <c r="G19" s="48">
        <f>tab_m5_health_boards[[#This Row],[Age-Standardised Rate of Mortality (ASMR)]]-tab_m5_health_boards[[#This Row],[Lower Confidence Interval Limit]]</f>
        <v>5.8873091691992983</v>
      </c>
      <c r="H19" s="17">
        <v>1179</v>
      </c>
    </row>
    <row r="20" spans="1:8" ht="16.2" customHeight="1" x14ac:dyDescent="0.3">
      <c r="A20" s="8" t="s">
        <v>2825</v>
      </c>
      <c r="B20" s="11" t="s">
        <v>2748</v>
      </c>
      <c r="C20" s="121" t="s">
        <v>2714</v>
      </c>
      <c r="D20" s="54">
        <v>43.7613440642615</v>
      </c>
      <c r="E20" s="50">
        <v>57.720864685581503</v>
      </c>
      <c r="F20" s="48">
        <v>29.801823442941501</v>
      </c>
      <c r="G20" s="48">
        <f>tab_m5_health_boards[[#This Row],[Age-Standardised Rate of Mortality (ASMR)]]-tab_m5_health_boards[[#This Row],[Lower Confidence Interval Limit]]</f>
        <v>13.959520621319999</v>
      </c>
      <c r="H20" s="17">
        <v>38</v>
      </c>
    </row>
    <row r="21" spans="1:8" ht="16.2" customHeight="1" x14ac:dyDescent="0.3">
      <c r="A21" s="8" t="s">
        <v>2811</v>
      </c>
      <c r="B21" s="11" t="s">
        <v>2748</v>
      </c>
      <c r="C21" s="121" t="s">
        <v>2751</v>
      </c>
      <c r="D21" s="54">
        <v>95.120654305619695</v>
      </c>
      <c r="E21" s="50">
        <v>96.805628459695399</v>
      </c>
      <c r="F21" s="48">
        <v>93.435680151544005</v>
      </c>
      <c r="G21" s="48">
        <f>tab_m5_health_boards[[#This Row],[Age-Standardised Rate of Mortality (ASMR)]]-tab_m5_health_boards[[#This Row],[Lower Confidence Interval Limit]]</f>
        <v>1.6849741540756895</v>
      </c>
      <c r="H21" s="17">
        <v>12259</v>
      </c>
    </row>
    <row r="22" spans="1:8" ht="16.2" customHeight="1" x14ac:dyDescent="0.3">
      <c r="A22" s="8" t="s">
        <v>2812</v>
      </c>
      <c r="B22" s="11" t="s">
        <v>2748</v>
      </c>
      <c r="C22" s="121" t="s">
        <v>2751</v>
      </c>
      <c r="D22" s="54">
        <v>109.268679785909</v>
      </c>
      <c r="E22" s="50">
        <v>115.77251518223601</v>
      </c>
      <c r="F22" s="48">
        <v>102.764844389582</v>
      </c>
      <c r="G22" s="48">
        <f>tab_m5_health_boards[[#This Row],[Age-Standardised Rate of Mortality (ASMR)]]-tab_m5_health_boards[[#This Row],[Lower Confidence Interval Limit]]</f>
        <v>6.5038353963270055</v>
      </c>
      <c r="H22" s="17">
        <v>1092</v>
      </c>
    </row>
    <row r="23" spans="1:8" ht="16.2" customHeight="1" x14ac:dyDescent="0.3">
      <c r="A23" s="8" t="s">
        <v>2813</v>
      </c>
      <c r="B23" s="11" t="s">
        <v>2748</v>
      </c>
      <c r="C23" s="121" t="s">
        <v>2751</v>
      </c>
      <c r="D23" s="120">
        <v>63.263255572433899</v>
      </c>
      <c r="E23" s="49">
        <v>71.855037595075203</v>
      </c>
      <c r="F23" s="48">
        <v>54.671473549792601</v>
      </c>
      <c r="G23" s="48">
        <f>tab_m5_health_boards[[#This Row],[Age-Standardised Rate of Mortality (ASMR)]]-tab_m5_health_boards[[#This Row],[Lower Confidence Interval Limit]]</f>
        <v>8.5917820226412971</v>
      </c>
      <c r="H23" s="17">
        <v>211</v>
      </c>
    </row>
    <row r="24" spans="1:8" ht="16.2" customHeight="1" x14ac:dyDescent="0.3">
      <c r="A24" s="8" t="s">
        <v>2814</v>
      </c>
      <c r="B24" s="11" t="s">
        <v>2748</v>
      </c>
      <c r="C24" s="121" t="s">
        <v>2751</v>
      </c>
      <c r="D24" s="54">
        <v>49.885264883379001</v>
      </c>
      <c r="E24" s="50">
        <v>56.361439421477797</v>
      </c>
      <c r="F24" s="48">
        <v>43.409090345280099</v>
      </c>
      <c r="G24" s="48">
        <f>tab_m5_health_boards[[#This Row],[Age-Standardised Rate of Mortality (ASMR)]]-tab_m5_health_boards[[#This Row],[Lower Confidence Interval Limit]]</f>
        <v>6.4761745380989026</v>
      </c>
      <c r="H24" s="17">
        <v>232</v>
      </c>
    </row>
    <row r="25" spans="1:8" ht="16.2" customHeight="1" x14ac:dyDescent="0.3">
      <c r="A25" s="8" t="s">
        <v>2815</v>
      </c>
      <c r="B25" s="11" t="s">
        <v>2748</v>
      </c>
      <c r="C25" s="121" t="s">
        <v>2751</v>
      </c>
      <c r="D25" s="54">
        <v>73.1103479360807</v>
      </c>
      <c r="E25" s="50">
        <v>78.586254515871005</v>
      </c>
      <c r="F25" s="48">
        <v>67.634441356290495</v>
      </c>
      <c r="G25" s="48">
        <f>tab_m5_health_boards[[#This Row],[Age-Standardised Rate of Mortality (ASMR)]]-tab_m5_health_boards[[#This Row],[Lower Confidence Interval Limit]]</f>
        <v>5.4759065797902053</v>
      </c>
      <c r="H25" s="17">
        <v>686</v>
      </c>
    </row>
    <row r="26" spans="1:8" ht="16.2" customHeight="1" x14ac:dyDescent="0.3">
      <c r="A26" s="8" t="s">
        <v>2816</v>
      </c>
      <c r="B26" s="11" t="s">
        <v>2748</v>
      </c>
      <c r="C26" s="121" t="s">
        <v>2751</v>
      </c>
      <c r="D26" s="54">
        <v>102.421195233576</v>
      </c>
      <c r="E26" s="50">
        <v>109.869717082124</v>
      </c>
      <c r="F26" s="48">
        <v>94.972673385026894</v>
      </c>
      <c r="G26" s="48">
        <f>tab_m5_health_boards[[#This Row],[Age-Standardised Rate of Mortality (ASMR)]]-tab_m5_health_boards[[#This Row],[Lower Confidence Interval Limit]]</f>
        <v>7.448521848549106</v>
      </c>
      <c r="H26" s="17">
        <v>733</v>
      </c>
    </row>
    <row r="27" spans="1:8" ht="16.2" customHeight="1" x14ac:dyDescent="0.3">
      <c r="A27" s="8" t="s">
        <v>2817</v>
      </c>
      <c r="B27" s="11" t="s">
        <v>2748</v>
      </c>
      <c r="C27" s="121" t="s">
        <v>2751</v>
      </c>
      <c r="D27" s="54">
        <v>57.678357851512999</v>
      </c>
      <c r="E27" s="50">
        <v>61.778927812591199</v>
      </c>
      <c r="F27" s="48">
        <v>53.577787890434799</v>
      </c>
      <c r="G27" s="48">
        <f>tab_m5_health_boards[[#This Row],[Age-Standardised Rate of Mortality (ASMR)]]-tab_m5_health_boards[[#This Row],[Lower Confidence Interval Limit]]</f>
        <v>4.1005699610782003</v>
      </c>
      <c r="H27" s="17">
        <v>763</v>
      </c>
    </row>
    <row r="28" spans="1:8" ht="16.2" customHeight="1" x14ac:dyDescent="0.3">
      <c r="A28" s="10" t="s">
        <v>2818</v>
      </c>
      <c r="B28" s="11" t="s">
        <v>2748</v>
      </c>
      <c r="C28" s="121" t="s">
        <v>2751</v>
      </c>
      <c r="D28" s="52">
        <v>139.93829808842</v>
      </c>
      <c r="E28" s="47">
        <v>144.57897472972601</v>
      </c>
      <c r="F28" s="48">
        <v>135.29762144711501</v>
      </c>
      <c r="G28" s="48">
        <f>tab_m5_health_boards[[#This Row],[Age-Standardised Rate of Mortality (ASMR)]]-tab_m5_health_boards[[#This Row],[Lower Confidence Interval Limit]]</f>
        <v>4.6406766413049922</v>
      </c>
      <c r="H28" s="17">
        <v>3492</v>
      </c>
    </row>
    <row r="29" spans="1:8" ht="16.2" customHeight="1" x14ac:dyDescent="0.3">
      <c r="A29" s="10" t="s">
        <v>2819</v>
      </c>
      <c r="B29" s="11" t="s">
        <v>2748</v>
      </c>
      <c r="C29" s="121" t="s">
        <v>2751</v>
      </c>
      <c r="D29" s="53">
        <v>41.422605703788001</v>
      </c>
      <c r="E29" s="49">
        <v>45.6297724862591</v>
      </c>
      <c r="F29" s="48">
        <v>37.215438921316903</v>
      </c>
      <c r="G29" s="48">
        <f>tab_m5_health_boards[[#This Row],[Age-Standardised Rate of Mortality (ASMR)]]-tab_m5_health_boards[[#This Row],[Lower Confidence Interval Limit]]</f>
        <v>4.2071667824710985</v>
      </c>
      <c r="H29" s="17">
        <v>376</v>
      </c>
    </row>
    <row r="30" spans="1:8" ht="16.2" customHeight="1" x14ac:dyDescent="0.3">
      <c r="A30" s="10" t="s">
        <v>2820</v>
      </c>
      <c r="B30" s="11" t="s">
        <v>2748</v>
      </c>
      <c r="C30" s="121" t="s">
        <v>2751</v>
      </c>
      <c r="D30" s="53">
        <v>134.87468983631899</v>
      </c>
      <c r="E30" s="49">
        <v>140.94191339170499</v>
      </c>
      <c r="F30" s="48">
        <v>128.807466280933</v>
      </c>
      <c r="G30" s="48">
        <f>tab_m5_health_boards[[#This Row],[Age-Standardised Rate of Mortality (ASMR)]]-tab_m5_health_boards[[#This Row],[Lower Confidence Interval Limit]]</f>
        <v>6.0672235553859934</v>
      </c>
      <c r="H30" s="17">
        <v>1943</v>
      </c>
    </row>
    <row r="31" spans="1:8" ht="16.2" customHeight="1" x14ac:dyDescent="0.3">
      <c r="A31" s="8" t="s">
        <v>2821</v>
      </c>
      <c r="B31" s="11" t="s">
        <v>2748</v>
      </c>
      <c r="C31" s="121" t="s">
        <v>2751</v>
      </c>
      <c r="D31" s="54">
        <v>91.1713693076628</v>
      </c>
      <c r="E31" s="50">
        <v>95.476735437570596</v>
      </c>
      <c r="F31" s="48">
        <v>86.866003177754905</v>
      </c>
      <c r="G31" s="48">
        <f>tab_m5_health_boards[[#This Row],[Age-Standardised Rate of Mortality (ASMR)]]-tab_m5_health_boards[[#This Row],[Lower Confidence Interval Limit]]</f>
        <v>4.3053661299078954</v>
      </c>
      <c r="H31" s="17">
        <v>1717</v>
      </c>
    </row>
    <row r="32" spans="1:8" ht="16.2" customHeight="1" x14ac:dyDescent="0.3">
      <c r="A32" s="8" t="s">
        <v>2822</v>
      </c>
      <c r="B32" s="11" t="s">
        <v>2748</v>
      </c>
      <c r="C32" s="121" t="s">
        <v>2751</v>
      </c>
      <c r="D32" s="156" t="s">
        <v>113</v>
      </c>
      <c r="E32" s="157" t="s">
        <v>113</v>
      </c>
      <c r="F32" s="157" t="s">
        <v>113</v>
      </c>
      <c r="G32" s="157" t="s">
        <v>113</v>
      </c>
      <c r="H32" s="17">
        <v>8</v>
      </c>
    </row>
    <row r="33" spans="1:8" ht="16.2" customHeight="1" x14ac:dyDescent="0.3">
      <c r="A33" s="8" t="s">
        <v>2823</v>
      </c>
      <c r="B33" s="11" t="s">
        <v>2748</v>
      </c>
      <c r="C33" s="121" t="s">
        <v>2751</v>
      </c>
      <c r="D33" s="54">
        <v>34.064978836588999</v>
      </c>
      <c r="E33" s="50">
        <v>49.979201934703703</v>
      </c>
      <c r="F33" s="48">
        <v>18.150755738474299</v>
      </c>
      <c r="G33" s="48">
        <f>tab_m5_health_boards[[#This Row],[Age-Standardised Rate of Mortality (ASMR)]]-tab_m5_health_boards[[#This Row],[Lower Confidence Interval Limit]]</f>
        <v>15.9142230981147</v>
      </c>
      <c r="H33" s="17">
        <v>18</v>
      </c>
    </row>
    <row r="34" spans="1:8" ht="16.2" customHeight="1" x14ac:dyDescent="0.3">
      <c r="A34" s="8" t="s">
        <v>2824</v>
      </c>
      <c r="B34" s="11" t="s">
        <v>2748</v>
      </c>
      <c r="C34" s="121" t="s">
        <v>2751</v>
      </c>
      <c r="D34" s="120">
        <v>84.712033863112893</v>
      </c>
      <c r="E34" s="49">
        <v>90.047994956954398</v>
      </c>
      <c r="F34" s="48">
        <v>79.376072769271502</v>
      </c>
      <c r="G34" s="48">
        <f>tab_m5_health_boards[[#This Row],[Age-Standardised Rate of Mortality (ASMR)]]-tab_m5_health_boards[[#This Row],[Lower Confidence Interval Limit]]</f>
        <v>5.3359610938413908</v>
      </c>
      <c r="H34" s="17">
        <v>969</v>
      </c>
    </row>
    <row r="35" spans="1:8" ht="16.2" customHeight="1" x14ac:dyDescent="0.3">
      <c r="A35" s="10" t="s">
        <v>2825</v>
      </c>
      <c r="B35" s="11" t="s">
        <v>2748</v>
      </c>
      <c r="C35" s="121" t="s">
        <v>2751</v>
      </c>
      <c r="D35" s="53">
        <v>21.5245351168927</v>
      </c>
      <c r="E35" s="49">
        <v>31.207808301092602</v>
      </c>
      <c r="F35" s="48">
        <v>11.841261932692801</v>
      </c>
      <c r="G35" s="48">
        <f>tab_m5_health_boards[[#This Row],[Age-Standardised Rate of Mortality (ASMR)]]-tab_m5_health_boards[[#This Row],[Lower Confidence Interval Limit]]</f>
        <v>9.6832731841998996</v>
      </c>
      <c r="H35" s="17">
        <v>19</v>
      </c>
    </row>
    <row r="36" spans="1:8" ht="16.2" customHeight="1" x14ac:dyDescent="0.3">
      <c r="A36" s="10" t="s">
        <v>2811</v>
      </c>
      <c r="B36" s="11" t="s">
        <v>2748</v>
      </c>
      <c r="C36" s="121" t="s">
        <v>2713</v>
      </c>
      <c r="D36" s="54">
        <v>1108.7519520518599</v>
      </c>
      <c r="E36" s="50">
        <v>1114.2579502046699</v>
      </c>
      <c r="F36" s="48">
        <v>1103.2459538990599</v>
      </c>
      <c r="G36" s="48">
        <f>tab_m5_health_boards[[#This Row],[Age-Standardised Rate of Mortality (ASMR)]]-tab_m5_health_boards[[#This Row],[Lower Confidence Interval Limit]]</f>
        <v>5.5059981527999753</v>
      </c>
      <c r="H36" s="17">
        <v>143515</v>
      </c>
    </row>
    <row r="37" spans="1:8" ht="16.2" customHeight="1" x14ac:dyDescent="0.3">
      <c r="A37" s="8" t="s">
        <v>2812</v>
      </c>
      <c r="B37" s="11" t="s">
        <v>2748</v>
      </c>
      <c r="C37" s="121" t="s">
        <v>2713</v>
      </c>
      <c r="D37" s="54">
        <v>1191.9751990947</v>
      </c>
      <c r="E37" s="50">
        <v>1212.63522148693</v>
      </c>
      <c r="F37" s="48">
        <v>1171.3151767024699</v>
      </c>
      <c r="G37" s="48">
        <f>tab_m5_health_boards[[#This Row],[Age-Standardised Rate of Mortality (ASMR)]]-tab_m5_health_boards[[#This Row],[Lower Confidence Interval Limit]]</f>
        <v>20.660022392230076</v>
      </c>
      <c r="H37" s="17">
        <v>11900</v>
      </c>
    </row>
    <row r="38" spans="1:8" ht="16.2" customHeight="1" x14ac:dyDescent="0.3">
      <c r="A38" s="8" t="s">
        <v>2813</v>
      </c>
      <c r="B38" s="11" t="s">
        <v>2748</v>
      </c>
      <c r="C38" s="121" t="s">
        <v>2713</v>
      </c>
      <c r="D38" s="54">
        <v>977.54831573753802</v>
      </c>
      <c r="E38" s="50">
        <v>1009.8036857442</v>
      </c>
      <c r="F38" s="48">
        <v>945.29294573087202</v>
      </c>
      <c r="G38" s="48">
        <f>tab_m5_health_boards[[#This Row],[Age-Standardised Rate of Mortality (ASMR)]]-tab_m5_health_boards[[#This Row],[Lower Confidence Interval Limit]]</f>
        <v>32.255370006665999</v>
      </c>
      <c r="H38" s="17">
        <v>3243</v>
      </c>
    </row>
    <row r="39" spans="1:8" ht="16.2" customHeight="1" x14ac:dyDescent="0.3">
      <c r="A39" s="8" t="s">
        <v>2814</v>
      </c>
      <c r="B39" s="11" t="s">
        <v>2748</v>
      </c>
      <c r="C39" s="121" t="s">
        <v>2713</v>
      </c>
      <c r="D39" s="54">
        <v>1051.0432070776001</v>
      </c>
      <c r="E39" s="50">
        <v>1080.04273807562</v>
      </c>
      <c r="F39" s="48">
        <v>1022.04367607959</v>
      </c>
      <c r="G39" s="48">
        <f>tab_m5_health_boards[[#This Row],[Age-Standardised Rate of Mortality (ASMR)]]-tab_m5_health_boards[[#This Row],[Lower Confidence Interval Limit]]</f>
        <v>28.999530998010073</v>
      </c>
      <c r="H39" s="17">
        <v>4756</v>
      </c>
    </row>
    <row r="40" spans="1:8" ht="16.2" customHeight="1" x14ac:dyDescent="0.3">
      <c r="A40" s="8" t="s">
        <v>2815</v>
      </c>
      <c r="B40" s="11" t="s">
        <v>2748</v>
      </c>
      <c r="C40" s="121" t="s">
        <v>2713</v>
      </c>
      <c r="D40" s="54">
        <v>1079.7583735641499</v>
      </c>
      <c r="E40" s="50">
        <v>1099.9758053144501</v>
      </c>
      <c r="F40" s="48">
        <v>1059.5409418138399</v>
      </c>
      <c r="G40" s="48">
        <f>tab_m5_health_boards[[#This Row],[Age-Standardised Rate of Mortality (ASMR)]]-tab_m5_health_boards[[#This Row],[Lower Confidence Interval Limit]]</f>
        <v>20.21743175030997</v>
      </c>
      <c r="H40" s="17">
        <v>10101</v>
      </c>
    </row>
    <row r="41" spans="1:8" ht="16.2" customHeight="1" x14ac:dyDescent="0.3">
      <c r="A41" s="8" t="s">
        <v>2816</v>
      </c>
      <c r="B41" s="11" t="s">
        <v>2748</v>
      </c>
      <c r="C41" s="121" t="s">
        <v>2713</v>
      </c>
      <c r="D41" s="54">
        <v>1122.6496771601701</v>
      </c>
      <c r="E41" s="50">
        <v>1146.09701494618</v>
      </c>
      <c r="F41" s="48">
        <v>1099.2023393741499</v>
      </c>
      <c r="G41" s="48">
        <f>tab_m5_health_boards[[#This Row],[Age-Standardised Rate of Mortality (ASMR)]]-tab_m5_health_boards[[#This Row],[Lower Confidence Interval Limit]]</f>
        <v>23.447337786020171</v>
      </c>
      <c r="H41" s="17">
        <v>8112</v>
      </c>
    </row>
    <row r="42" spans="1:8" ht="16.2" customHeight="1" x14ac:dyDescent="0.3">
      <c r="A42" s="8" t="s">
        <v>2817</v>
      </c>
      <c r="B42" s="11" t="s">
        <v>2748</v>
      </c>
      <c r="C42" s="121" t="s">
        <v>2713</v>
      </c>
      <c r="D42" s="54">
        <v>1001.20800377712</v>
      </c>
      <c r="E42" s="50">
        <v>1017.45832628908</v>
      </c>
      <c r="F42" s="48">
        <v>984.95768126516498</v>
      </c>
      <c r="G42" s="48">
        <f>tab_m5_health_boards[[#This Row],[Age-Standardised Rate of Mortality (ASMR)]]-tab_m5_health_boards[[#This Row],[Lower Confidence Interval Limit]]</f>
        <v>16.250322511955005</v>
      </c>
      <c r="H42" s="17">
        <v>13434</v>
      </c>
    </row>
    <row r="43" spans="1:8" ht="16.2" customHeight="1" x14ac:dyDescent="0.3">
      <c r="A43" s="8" t="s">
        <v>2818</v>
      </c>
      <c r="B43" s="11" t="s">
        <v>2748</v>
      </c>
      <c r="C43" s="121" t="s">
        <v>2713</v>
      </c>
      <c r="D43" s="54">
        <v>1242.13227761501</v>
      </c>
      <c r="E43" s="50">
        <v>1255.36513009585</v>
      </c>
      <c r="F43" s="48">
        <v>1228.8994251341601</v>
      </c>
      <c r="G43" s="48">
        <f>tab_m5_health_boards[[#This Row],[Age-Standardised Rate of Mortality (ASMR)]]-tab_m5_health_boards[[#This Row],[Lower Confidence Interval Limit]]</f>
        <v>13.232852480849942</v>
      </c>
      <c r="H43" s="17">
        <v>31318</v>
      </c>
    </row>
    <row r="44" spans="1:8" ht="16.2" customHeight="1" x14ac:dyDescent="0.3">
      <c r="A44" s="8" t="s">
        <v>2819</v>
      </c>
      <c r="B44" s="11" t="s">
        <v>2748</v>
      </c>
      <c r="C44" s="121" t="s">
        <v>2713</v>
      </c>
      <c r="D44" s="54">
        <v>985.77361433951796</v>
      </c>
      <c r="E44" s="50">
        <v>1005.57457142049</v>
      </c>
      <c r="F44" s="48">
        <v>965.97265725855004</v>
      </c>
      <c r="G44" s="48">
        <f>tab_m5_health_boards[[#This Row],[Age-Standardised Rate of Mortality (ASMR)]]-tab_m5_health_boards[[#This Row],[Lower Confidence Interval Limit]]</f>
        <v>19.800957080967919</v>
      </c>
      <c r="H44" s="17">
        <v>8882</v>
      </c>
    </row>
    <row r="45" spans="1:8" ht="16.2" customHeight="1" x14ac:dyDescent="0.3">
      <c r="A45" s="8" t="s">
        <v>2820</v>
      </c>
      <c r="B45" s="11" t="s">
        <v>2748</v>
      </c>
      <c r="C45" s="121" t="s">
        <v>2713</v>
      </c>
      <c r="D45" s="54">
        <v>1253.8185593872299</v>
      </c>
      <c r="E45" s="50">
        <v>1271.2220185001599</v>
      </c>
      <c r="F45" s="48">
        <v>1236.4151002743099</v>
      </c>
      <c r="G45" s="48">
        <f>tab_m5_health_boards[[#This Row],[Age-Standardised Rate of Mortality (ASMR)]]-tab_m5_health_boards[[#This Row],[Lower Confidence Interval Limit]]</f>
        <v>17.403459112920018</v>
      </c>
      <c r="H45" s="17">
        <v>18422</v>
      </c>
    </row>
    <row r="46" spans="1:8" ht="16.2" customHeight="1" x14ac:dyDescent="0.3">
      <c r="A46" s="8" t="s">
        <v>2821</v>
      </c>
      <c r="B46" s="11" t="s">
        <v>2748</v>
      </c>
      <c r="C46" s="121" t="s">
        <v>2713</v>
      </c>
      <c r="D46" s="54">
        <v>1025.0333552504401</v>
      </c>
      <c r="E46" s="50">
        <v>1038.82025481494</v>
      </c>
      <c r="F46" s="48">
        <v>1011.24645568594</v>
      </c>
      <c r="G46" s="48">
        <f>tab_m5_health_boards[[#This Row],[Age-Standardised Rate of Mortality (ASMR)]]-tab_m5_health_boards[[#This Row],[Lower Confidence Interval Limit]]</f>
        <v>13.786899564500118</v>
      </c>
      <c r="H46" s="17">
        <v>19607</v>
      </c>
    </row>
    <row r="47" spans="1:8" ht="16.2" customHeight="1" x14ac:dyDescent="0.3">
      <c r="A47" s="8" t="s">
        <v>2822</v>
      </c>
      <c r="B47" s="11" t="s">
        <v>2748</v>
      </c>
      <c r="C47" s="121" t="s">
        <v>2713</v>
      </c>
      <c r="D47" s="54">
        <v>892.71913963796999</v>
      </c>
      <c r="E47" s="50">
        <v>962.69425035378401</v>
      </c>
      <c r="F47" s="48">
        <v>822.74402892215505</v>
      </c>
      <c r="G47" s="48">
        <f>tab_m5_health_boards[[#This Row],[Age-Standardised Rate of Mortality (ASMR)]]-tab_m5_health_boards[[#This Row],[Lower Confidence Interval Limit]]</f>
        <v>69.975110715814935</v>
      </c>
      <c r="H47" s="17">
        <v>584</v>
      </c>
    </row>
    <row r="48" spans="1:8" ht="16.2" customHeight="1" x14ac:dyDescent="0.3">
      <c r="A48" s="8" t="s">
        <v>2823</v>
      </c>
      <c r="B48" s="11" t="s">
        <v>2748</v>
      </c>
      <c r="C48" s="121" t="s">
        <v>2713</v>
      </c>
      <c r="D48" s="54">
        <v>935.71758269462703</v>
      </c>
      <c r="E48" s="50">
        <v>1012.91725779544</v>
      </c>
      <c r="F48" s="48">
        <v>858.51790759381902</v>
      </c>
      <c r="G48" s="48">
        <f>tab_m5_health_boards[[#This Row],[Age-Standardised Rate of Mortality (ASMR)]]-tab_m5_health_boards[[#This Row],[Lower Confidence Interval Limit]]</f>
        <v>77.199675100808008</v>
      </c>
      <c r="H48" s="17">
        <v>514</v>
      </c>
    </row>
    <row r="49" spans="1:8" ht="16.2" customHeight="1" x14ac:dyDescent="0.3">
      <c r="A49" s="8" t="s">
        <v>2824</v>
      </c>
      <c r="B49" s="11" t="s">
        <v>2748</v>
      </c>
      <c r="C49" s="121" t="s">
        <v>2713</v>
      </c>
      <c r="D49" s="54">
        <v>1045.59005660458</v>
      </c>
      <c r="E49" s="50">
        <v>1063.8578402308999</v>
      </c>
      <c r="F49" s="48">
        <v>1027.3222729782501</v>
      </c>
      <c r="G49" s="48">
        <f>tab_m5_health_boards[[#This Row],[Age-Standardised Rate of Mortality (ASMR)]]-tab_m5_health_boards[[#This Row],[Lower Confidence Interval Limit]]</f>
        <v>18.267783626329901</v>
      </c>
      <c r="H49" s="17">
        <v>11772</v>
      </c>
    </row>
    <row r="50" spans="1:8" ht="16.2" customHeight="1" x14ac:dyDescent="0.3">
      <c r="A50" s="8" t="s">
        <v>2825</v>
      </c>
      <c r="B50" s="11" t="s">
        <v>2748</v>
      </c>
      <c r="C50" s="66" t="s">
        <v>2713</v>
      </c>
      <c r="D50" s="54">
        <v>1014.53564809002</v>
      </c>
      <c r="E50" s="50">
        <v>1080.38364678313</v>
      </c>
      <c r="F50" s="48">
        <v>948.68764939690595</v>
      </c>
      <c r="G50" s="48">
        <f>tab_m5_health_boards[[#This Row],[Age-Standardised Rate of Mortality (ASMR)]]-tab_m5_health_boards[[#This Row],[Lower Confidence Interval Limit]]</f>
        <v>65.84799869311405</v>
      </c>
      <c r="H50" s="17">
        <v>870</v>
      </c>
    </row>
    <row r="51" spans="1:8" ht="16.2" customHeight="1" x14ac:dyDescent="0.3">
      <c r="A51" s="8" t="s">
        <v>2811</v>
      </c>
      <c r="B51" s="11" t="s">
        <v>2749</v>
      </c>
      <c r="C51" s="121" t="s">
        <v>2714</v>
      </c>
      <c r="D51" s="54">
        <v>142.10239595208299</v>
      </c>
      <c r="E51" s="50">
        <v>145.34759036521501</v>
      </c>
      <c r="F51" s="48">
        <v>138.85720153895201</v>
      </c>
      <c r="G51" s="48">
        <f>tab_m5_health_boards[[#This Row],[Age-Standardised Rate of Mortality (ASMR)]]-tab_m5_health_boards[[#This Row],[Lower Confidence Interval Limit]]</f>
        <v>3.2451944131309745</v>
      </c>
      <c r="H51" s="17">
        <v>7681</v>
      </c>
    </row>
    <row r="52" spans="1:8" ht="16.2" customHeight="1" x14ac:dyDescent="0.3">
      <c r="A52" s="8" t="s">
        <v>2812</v>
      </c>
      <c r="B52" s="11" t="s">
        <v>2749</v>
      </c>
      <c r="C52" s="121" t="s">
        <v>2714</v>
      </c>
      <c r="D52" s="54">
        <v>171.89144642197499</v>
      </c>
      <c r="E52" s="50">
        <v>184.77000466798901</v>
      </c>
      <c r="F52" s="48">
        <v>159.012888175961</v>
      </c>
      <c r="G52" s="48">
        <f>tab_m5_health_boards[[#This Row],[Age-Standardised Rate of Mortality (ASMR)]]-tab_m5_health_boards[[#This Row],[Lower Confidence Interval Limit]]</f>
        <v>12.878558246013995</v>
      </c>
      <c r="H52" s="17">
        <v>723</v>
      </c>
    </row>
    <row r="53" spans="1:8" ht="16.2" customHeight="1" x14ac:dyDescent="0.3">
      <c r="A53" s="8" t="s">
        <v>2813</v>
      </c>
      <c r="B53" s="11" t="s">
        <v>2749</v>
      </c>
      <c r="C53" s="121" t="s">
        <v>2714</v>
      </c>
      <c r="D53" s="54">
        <v>103.233009680902</v>
      </c>
      <c r="E53" s="50">
        <v>120.803950751858</v>
      </c>
      <c r="F53" s="48">
        <v>85.662068609945393</v>
      </c>
      <c r="G53" s="48">
        <f>tab_m5_health_boards[[#This Row],[Age-Standardised Rate of Mortality (ASMR)]]-tab_m5_health_boards[[#This Row],[Lower Confidence Interval Limit]]</f>
        <v>17.570941070956607</v>
      </c>
      <c r="H53" s="17">
        <v>143</v>
      </c>
    </row>
    <row r="54" spans="1:8" ht="16.2" customHeight="1" x14ac:dyDescent="0.3">
      <c r="A54" s="8" t="s">
        <v>2814</v>
      </c>
      <c r="B54" s="11" t="s">
        <v>2749</v>
      </c>
      <c r="C54" s="121" t="s">
        <v>2714</v>
      </c>
      <c r="D54" s="54">
        <v>71.505384189423594</v>
      </c>
      <c r="E54" s="50">
        <v>83.482890634840203</v>
      </c>
      <c r="F54" s="48">
        <v>59.527877744006901</v>
      </c>
      <c r="G54" s="48">
        <f>tab_m5_health_boards[[#This Row],[Age-Standardised Rate of Mortality (ASMR)]]-tab_m5_health_boards[[#This Row],[Lower Confidence Interval Limit]]</f>
        <v>11.977506445416694</v>
      </c>
      <c r="H54" s="17">
        <v>144</v>
      </c>
    </row>
    <row r="55" spans="1:8" ht="16.2" customHeight="1" x14ac:dyDescent="0.3">
      <c r="A55" s="8" t="s">
        <v>2815</v>
      </c>
      <c r="B55" s="11" t="s">
        <v>2749</v>
      </c>
      <c r="C55" s="121" t="s">
        <v>2714</v>
      </c>
      <c r="D55" s="54">
        <v>116.99131937975</v>
      </c>
      <c r="E55" s="50">
        <v>127.822608025435</v>
      </c>
      <c r="F55" s="48">
        <v>106.16003073406399</v>
      </c>
      <c r="G55" s="48">
        <f>tab_m5_health_boards[[#This Row],[Age-Standardised Rate of Mortality (ASMR)]]-tab_m5_health_boards[[#This Row],[Lower Confidence Interval Limit]]</f>
        <v>10.831288645686001</v>
      </c>
      <c r="H55" s="17">
        <v>465</v>
      </c>
    </row>
    <row r="56" spans="1:8" ht="16.2" customHeight="1" x14ac:dyDescent="0.3">
      <c r="A56" s="8" t="s">
        <v>2816</v>
      </c>
      <c r="B56" s="11" t="s">
        <v>2749</v>
      </c>
      <c r="C56" s="121" t="s">
        <v>2714</v>
      </c>
      <c r="D56" s="54">
        <v>144.30252444180999</v>
      </c>
      <c r="E56" s="50">
        <v>158.162555638046</v>
      </c>
      <c r="F56" s="48">
        <v>130.44249324557401</v>
      </c>
      <c r="G56" s="48">
        <f>tab_m5_health_boards[[#This Row],[Age-Standardised Rate of Mortality (ASMR)]]-tab_m5_health_boards[[#This Row],[Lower Confidence Interval Limit]]</f>
        <v>13.86003119623598</v>
      </c>
      <c r="H56" s="17">
        <v>443</v>
      </c>
    </row>
    <row r="57" spans="1:8" ht="16.2" customHeight="1" x14ac:dyDescent="0.3">
      <c r="A57" s="8" t="s">
        <v>2817</v>
      </c>
      <c r="B57" s="11" t="s">
        <v>2749</v>
      </c>
      <c r="C57" s="121" t="s">
        <v>2714</v>
      </c>
      <c r="D57" s="54">
        <v>90.4930500383809</v>
      </c>
      <c r="E57" s="50">
        <v>98.619146214325795</v>
      </c>
      <c r="F57" s="48">
        <v>82.366953862435906</v>
      </c>
      <c r="G57" s="48">
        <f>tab_m5_health_boards[[#This Row],[Age-Standardised Rate of Mortality (ASMR)]]-tab_m5_health_boards[[#This Row],[Lower Confidence Interval Limit]]</f>
        <v>8.1260961759449941</v>
      </c>
      <c r="H57" s="17">
        <v>500</v>
      </c>
    </row>
    <row r="58" spans="1:8" ht="16.2" customHeight="1" x14ac:dyDescent="0.3">
      <c r="A58" s="8" t="s">
        <v>2818</v>
      </c>
      <c r="B58" s="11" t="s">
        <v>2749</v>
      </c>
      <c r="C58" s="121" t="s">
        <v>2714</v>
      </c>
      <c r="D58" s="54">
        <v>208.76152686554499</v>
      </c>
      <c r="E58" s="50">
        <v>217.89169148539099</v>
      </c>
      <c r="F58" s="48">
        <v>199.631362245698</v>
      </c>
      <c r="G58" s="48">
        <f>tab_m5_health_boards[[#This Row],[Age-Standardised Rate of Mortality (ASMR)]]-tab_m5_health_boards[[#This Row],[Lower Confidence Interval Limit]]</f>
        <v>9.1301646198469939</v>
      </c>
      <c r="H58" s="17">
        <v>2087</v>
      </c>
    </row>
    <row r="59" spans="1:8" ht="16.2" customHeight="1" x14ac:dyDescent="0.3">
      <c r="A59" s="8" t="s">
        <v>2819</v>
      </c>
      <c r="B59" s="11" t="s">
        <v>2749</v>
      </c>
      <c r="C59" s="121" t="s">
        <v>2714</v>
      </c>
      <c r="D59" s="54">
        <v>58.889414247719699</v>
      </c>
      <c r="E59" s="50">
        <v>66.628542992909502</v>
      </c>
      <c r="F59" s="48">
        <v>51.150285502529897</v>
      </c>
      <c r="G59" s="48">
        <f>tab_m5_health_boards[[#This Row],[Age-Standardised Rate of Mortality (ASMR)]]-tab_m5_health_boards[[#This Row],[Lower Confidence Interval Limit]]</f>
        <v>7.7391287451898023</v>
      </c>
      <c r="H59" s="17">
        <v>233</v>
      </c>
    </row>
    <row r="60" spans="1:8" ht="16.2" customHeight="1" x14ac:dyDescent="0.3">
      <c r="A60" s="8" t="s">
        <v>2820</v>
      </c>
      <c r="B60" s="11" t="s">
        <v>2749</v>
      </c>
      <c r="C60" s="121" t="s">
        <v>2714</v>
      </c>
      <c r="D60" s="54">
        <v>204.555992174723</v>
      </c>
      <c r="E60" s="50">
        <v>216.475343563417</v>
      </c>
      <c r="F60" s="48">
        <v>192.63664078602801</v>
      </c>
      <c r="G60" s="48">
        <f>tab_m5_health_boards[[#This Row],[Age-Standardised Rate of Mortality (ASMR)]]-tab_m5_health_boards[[#This Row],[Lower Confidence Interval Limit]]</f>
        <v>11.919351388694992</v>
      </c>
      <c r="H60" s="17">
        <v>1238</v>
      </c>
    </row>
    <row r="61" spans="1:8" ht="16.2" customHeight="1" x14ac:dyDescent="0.3">
      <c r="A61" s="8" t="s">
        <v>2821</v>
      </c>
      <c r="B61" s="11" t="s">
        <v>2749</v>
      </c>
      <c r="C61" s="121" t="s">
        <v>2714</v>
      </c>
      <c r="D61" s="120">
        <v>132.09245202047501</v>
      </c>
      <c r="E61" s="49">
        <v>140.24997938929201</v>
      </c>
      <c r="F61" s="48">
        <v>123.934924651657</v>
      </c>
      <c r="G61" s="48">
        <f>tab_m5_health_boards[[#This Row],[Age-Standardised Rate of Mortality (ASMR)]]-tab_m5_health_boards[[#This Row],[Lower Confidence Interval Limit]]</f>
        <v>8.157527368818009</v>
      </c>
      <c r="H61" s="17">
        <v>1037</v>
      </c>
    </row>
    <row r="62" spans="1:8" ht="16.2" customHeight="1" x14ac:dyDescent="0.3">
      <c r="A62" s="8" t="s">
        <v>2822</v>
      </c>
      <c r="B62" s="11" t="s">
        <v>2749</v>
      </c>
      <c r="C62" s="121" t="s">
        <v>2714</v>
      </c>
      <c r="D62" s="54">
        <v>31.891570210456301</v>
      </c>
      <c r="E62" s="50">
        <v>51.870694419954901</v>
      </c>
      <c r="F62" s="48">
        <v>11.912446000957701</v>
      </c>
      <c r="G62" s="48">
        <f>tab_m5_health_boards[[#This Row],[Age-Standardised Rate of Mortality (ASMR)]]-tab_m5_health_boards[[#This Row],[Lower Confidence Interval Limit]]</f>
        <v>19.9791242094986</v>
      </c>
      <c r="H62" s="17">
        <v>10</v>
      </c>
    </row>
    <row r="63" spans="1:8" ht="16.2" customHeight="1" x14ac:dyDescent="0.3">
      <c r="A63" s="8" t="s">
        <v>2823</v>
      </c>
      <c r="B63" s="11" t="s">
        <v>2749</v>
      </c>
      <c r="C63" s="121" t="s">
        <v>2714</v>
      </c>
      <c r="D63" s="156" t="s">
        <v>113</v>
      </c>
      <c r="E63" s="157" t="s">
        <v>113</v>
      </c>
      <c r="F63" s="157" t="s">
        <v>113</v>
      </c>
      <c r="G63" s="157" t="s">
        <v>113</v>
      </c>
      <c r="H63" s="17">
        <v>9</v>
      </c>
    </row>
    <row r="64" spans="1:8" ht="16.2" customHeight="1" x14ac:dyDescent="0.3">
      <c r="A64" s="8" t="s">
        <v>2824</v>
      </c>
      <c r="B64" s="11" t="s">
        <v>2749</v>
      </c>
      <c r="C64" s="121" t="s">
        <v>2714</v>
      </c>
      <c r="D64" s="54">
        <v>131.80054629641501</v>
      </c>
      <c r="E64" s="50">
        <v>142.151843788397</v>
      </c>
      <c r="F64" s="48">
        <v>121.449248804433</v>
      </c>
      <c r="G64" s="48">
        <f>tab_m5_health_boards[[#This Row],[Age-Standardised Rate of Mortality (ASMR)]]-tab_m5_health_boards[[#This Row],[Lower Confidence Interval Limit]]</f>
        <v>10.35129749198201</v>
      </c>
      <c r="H64" s="17">
        <v>633</v>
      </c>
    </row>
    <row r="65" spans="1:8" ht="16.2" customHeight="1" x14ac:dyDescent="0.3">
      <c r="A65" s="8" t="s">
        <v>2825</v>
      </c>
      <c r="B65" s="11" t="s">
        <v>2749</v>
      </c>
      <c r="C65" s="121" t="s">
        <v>2714</v>
      </c>
      <c r="D65" s="54">
        <v>44.245517260394102</v>
      </c>
      <c r="E65" s="50">
        <v>66.203983484317206</v>
      </c>
      <c r="F65" s="48">
        <v>22.287051036470999</v>
      </c>
      <c r="G65" s="48">
        <f>tab_m5_health_boards[[#This Row],[Age-Standardised Rate of Mortality (ASMR)]]-tab_m5_health_boards[[#This Row],[Lower Confidence Interval Limit]]</f>
        <v>21.958466223923104</v>
      </c>
      <c r="H65" s="17">
        <v>16</v>
      </c>
    </row>
    <row r="66" spans="1:8" ht="16.2" customHeight="1" x14ac:dyDescent="0.3">
      <c r="A66" s="8" t="s">
        <v>2811</v>
      </c>
      <c r="B66" s="11" t="s">
        <v>2749</v>
      </c>
      <c r="C66" s="121" t="s">
        <v>2751</v>
      </c>
      <c r="D66" s="54">
        <v>118.446510707947</v>
      </c>
      <c r="E66" s="50">
        <v>121.41718643345899</v>
      </c>
      <c r="F66" s="48">
        <v>115.475834982435</v>
      </c>
      <c r="G66" s="48">
        <f>tab_m5_health_boards[[#This Row],[Age-Standardised Rate of Mortality (ASMR)]]-tab_m5_health_boards[[#This Row],[Lower Confidence Interval Limit]]</f>
        <v>2.9706757255119953</v>
      </c>
      <c r="H66" s="17">
        <v>6386</v>
      </c>
    </row>
    <row r="67" spans="1:8" ht="16.2" customHeight="1" x14ac:dyDescent="0.3">
      <c r="A67" s="8" t="s">
        <v>2812</v>
      </c>
      <c r="B67" s="11" t="s">
        <v>2749</v>
      </c>
      <c r="C67" s="121" t="s">
        <v>2751</v>
      </c>
      <c r="D67" s="54">
        <v>141.58519837862301</v>
      </c>
      <c r="E67" s="50">
        <v>153.33929897362299</v>
      </c>
      <c r="F67" s="48">
        <v>129.831097783622</v>
      </c>
      <c r="G67" s="48">
        <f>tab_m5_health_boards[[#This Row],[Age-Standardised Rate of Mortality (ASMR)]]-tab_m5_health_boards[[#This Row],[Lower Confidence Interval Limit]]</f>
        <v>11.754100595001006</v>
      </c>
      <c r="H67" s="17">
        <v>592</v>
      </c>
    </row>
    <row r="68" spans="1:8" ht="16.2" customHeight="1" x14ac:dyDescent="0.3">
      <c r="A68" s="8" t="s">
        <v>2813</v>
      </c>
      <c r="B68" s="11" t="s">
        <v>2749</v>
      </c>
      <c r="C68" s="121" t="s">
        <v>2751</v>
      </c>
      <c r="D68" s="152">
        <v>82.275392052631801</v>
      </c>
      <c r="E68" s="17">
        <v>98.088240743460105</v>
      </c>
      <c r="F68" s="17">
        <v>66.462543361803498</v>
      </c>
      <c r="G68" s="48">
        <f>tab_m5_health_boards[[#This Row],[Age-Standardised Rate of Mortality (ASMR)]]-tab_m5_health_boards[[#This Row],[Lower Confidence Interval Limit]]</f>
        <v>15.812848690828304</v>
      </c>
      <c r="H68" s="17">
        <v>113</v>
      </c>
    </row>
    <row r="69" spans="1:8" ht="16.2" customHeight="1" x14ac:dyDescent="0.3">
      <c r="A69" s="8" t="s">
        <v>2814</v>
      </c>
      <c r="B69" s="11" t="s">
        <v>2749</v>
      </c>
      <c r="C69" s="121" t="s">
        <v>2751</v>
      </c>
      <c r="D69" s="54">
        <v>59.342668751851498</v>
      </c>
      <c r="E69" s="50">
        <v>70.186027406376397</v>
      </c>
      <c r="F69" s="48">
        <v>48.499310097326699</v>
      </c>
      <c r="G69" s="48">
        <f>tab_m5_health_boards[[#This Row],[Age-Standardised Rate of Mortality (ASMR)]]-tab_m5_health_boards[[#This Row],[Lower Confidence Interval Limit]]</f>
        <v>10.843358654524799</v>
      </c>
      <c r="H69" s="17">
        <v>121</v>
      </c>
    </row>
    <row r="70" spans="1:8" ht="16.2" customHeight="1" x14ac:dyDescent="0.3">
      <c r="A70" s="10" t="s">
        <v>2815</v>
      </c>
      <c r="B70" s="11" t="s">
        <v>2749</v>
      </c>
      <c r="C70" s="121" t="s">
        <v>2751</v>
      </c>
      <c r="D70" s="52">
        <v>95.259470415135397</v>
      </c>
      <c r="E70" s="47">
        <v>105.08531757702799</v>
      </c>
      <c r="F70" s="48">
        <v>85.433623253242303</v>
      </c>
      <c r="G70" s="48">
        <f>tab_m5_health_boards[[#This Row],[Age-Standardised Rate of Mortality (ASMR)]]-tab_m5_health_boards[[#This Row],[Lower Confidence Interval Limit]]</f>
        <v>9.825847161893094</v>
      </c>
      <c r="H70" s="17">
        <v>376</v>
      </c>
    </row>
    <row r="71" spans="1:8" ht="16.2" customHeight="1" x14ac:dyDescent="0.3">
      <c r="A71" s="10" t="s">
        <v>2816</v>
      </c>
      <c r="B71" s="11" t="s">
        <v>2749</v>
      </c>
      <c r="C71" s="121" t="s">
        <v>2751</v>
      </c>
      <c r="D71" s="152">
        <v>117.73659109488</v>
      </c>
      <c r="E71" s="17">
        <v>130.35733462614201</v>
      </c>
      <c r="F71" s="17">
        <v>105.115847563618</v>
      </c>
      <c r="G71" s="48">
        <f>tab_m5_health_boards[[#This Row],[Age-Standardised Rate of Mortality (ASMR)]]-tab_m5_health_boards[[#This Row],[Lower Confidence Interval Limit]]</f>
        <v>12.620743531261994</v>
      </c>
      <c r="H71" s="17">
        <v>357</v>
      </c>
    </row>
    <row r="72" spans="1:8" ht="16.2" customHeight="1" x14ac:dyDescent="0.3">
      <c r="A72" s="10" t="s">
        <v>2817</v>
      </c>
      <c r="B72" s="11" t="s">
        <v>2749</v>
      </c>
      <c r="C72" s="121" t="s">
        <v>2751</v>
      </c>
      <c r="D72" s="120">
        <v>74.578575943244104</v>
      </c>
      <c r="E72" s="49">
        <v>81.955272532658</v>
      </c>
      <c r="F72" s="48">
        <v>67.201879353830194</v>
      </c>
      <c r="G72" s="48">
        <f>tab_m5_health_boards[[#This Row],[Age-Standardised Rate of Mortality (ASMR)]]-tab_m5_health_boards[[#This Row],[Lower Confidence Interval Limit]]</f>
        <v>7.3766965894139105</v>
      </c>
      <c r="H72" s="17">
        <v>412</v>
      </c>
    </row>
    <row r="73" spans="1:8" ht="16.2" customHeight="1" x14ac:dyDescent="0.3">
      <c r="A73" s="10" t="s">
        <v>2818</v>
      </c>
      <c r="B73" s="11" t="s">
        <v>2749</v>
      </c>
      <c r="C73" s="121" t="s">
        <v>2751</v>
      </c>
      <c r="D73" s="53">
        <v>178.67138159844399</v>
      </c>
      <c r="E73" s="49">
        <v>187.13211223046801</v>
      </c>
      <c r="F73" s="48">
        <v>170.21065096642101</v>
      </c>
      <c r="G73" s="48">
        <f>tab_m5_health_boards[[#This Row],[Age-Standardised Rate of Mortality (ASMR)]]-tab_m5_health_boards[[#This Row],[Lower Confidence Interval Limit]]</f>
        <v>8.4607306320229725</v>
      </c>
      <c r="H73" s="17">
        <v>1784</v>
      </c>
    </row>
    <row r="74" spans="1:8" ht="16.2" customHeight="1" x14ac:dyDescent="0.3">
      <c r="A74" s="8" t="s">
        <v>2819</v>
      </c>
      <c r="B74" s="11" t="s">
        <v>2749</v>
      </c>
      <c r="C74" s="121" t="s">
        <v>2751</v>
      </c>
      <c r="D74" s="54">
        <v>47.791695965372199</v>
      </c>
      <c r="E74" s="50">
        <v>54.772502283082503</v>
      </c>
      <c r="F74" s="48">
        <v>40.810889647662002</v>
      </c>
      <c r="G74" s="48">
        <f>tab_m5_health_boards[[#This Row],[Age-Standardised Rate of Mortality (ASMR)]]-tab_m5_health_boards[[#This Row],[Lower Confidence Interval Limit]]</f>
        <v>6.9808063177101971</v>
      </c>
      <c r="H74" s="17">
        <v>189</v>
      </c>
    </row>
    <row r="75" spans="1:8" ht="16.2" customHeight="1" x14ac:dyDescent="0.3">
      <c r="A75" s="8" t="s">
        <v>2820</v>
      </c>
      <c r="B75" s="11" t="s">
        <v>2749</v>
      </c>
      <c r="C75" s="121" t="s">
        <v>2751</v>
      </c>
      <c r="D75" s="152">
        <v>175.39173114579</v>
      </c>
      <c r="E75" s="17">
        <v>186.49030506339801</v>
      </c>
      <c r="F75" s="17">
        <v>164.293157228181</v>
      </c>
      <c r="G75" s="48">
        <f>tab_m5_health_boards[[#This Row],[Age-Standardised Rate of Mortality (ASMR)]]-tab_m5_health_boards[[#This Row],[Lower Confidence Interval Limit]]</f>
        <v>11.098573917609002</v>
      </c>
      <c r="H75" s="17">
        <v>1055</v>
      </c>
    </row>
    <row r="76" spans="1:8" ht="16.2" customHeight="1" x14ac:dyDescent="0.3">
      <c r="A76" s="8" t="s">
        <v>2821</v>
      </c>
      <c r="B76" s="11" t="s">
        <v>2749</v>
      </c>
      <c r="C76" s="121" t="s">
        <v>2751</v>
      </c>
      <c r="D76" s="54">
        <v>109.218896223241</v>
      </c>
      <c r="E76" s="50">
        <v>116.657117140129</v>
      </c>
      <c r="F76" s="48">
        <v>101.780675306353</v>
      </c>
      <c r="G76" s="48">
        <f>tab_m5_health_boards[[#This Row],[Age-Standardised Rate of Mortality (ASMR)]]-tab_m5_health_boards[[#This Row],[Lower Confidence Interval Limit]]</f>
        <v>7.4382209168879996</v>
      </c>
      <c r="H76" s="17">
        <v>855</v>
      </c>
    </row>
    <row r="77" spans="1:8" ht="16.2" customHeight="1" x14ac:dyDescent="0.3">
      <c r="A77" s="10" t="s">
        <v>2822</v>
      </c>
      <c r="B77" s="11" t="s">
        <v>2749</v>
      </c>
      <c r="C77" s="121" t="s">
        <v>2751</v>
      </c>
      <c r="D77" s="156" t="s">
        <v>113</v>
      </c>
      <c r="E77" s="157" t="s">
        <v>113</v>
      </c>
      <c r="F77" s="157" t="s">
        <v>113</v>
      </c>
      <c r="G77" s="157" t="s">
        <v>113</v>
      </c>
      <c r="H77" s="17">
        <v>5</v>
      </c>
    </row>
    <row r="78" spans="1:8" ht="16.2" customHeight="1" x14ac:dyDescent="0.3">
      <c r="A78" s="10" t="s">
        <v>2823</v>
      </c>
      <c r="B78" s="11" t="s">
        <v>2749</v>
      </c>
      <c r="C78" s="121" t="s">
        <v>2751</v>
      </c>
      <c r="D78" s="156" t="s">
        <v>113</v>
      </c>
      <c r="E78" s="157" t="s">
        <v>113</v>
      </c>
      <c r="F78" s="157" t="s">
        <v>113</v>
      </c>
      <c r="G78" s="157" t="s">
        <v>113</v>
      </c>
      <c r="H78" s="17">
        <v>8</v>
      </c>
    </row>
    <row r="79" spans="1:8" ht="16.2" customHeight="1" x14ac:dyDescent="0.3">
      <c r="A79" s="8" t="s">
        <v>2824</v>
      </c>
      <c r="B79" s="11" t="s">
        <v>2749</v>
      </c>
      <c r="C79" s="121" t="s">
        <v>2751</v>
      </c>
      <c r="D79" s="54">
        <v>106.602337756556</v>
      </c>
      <c r="E79" s="50">
        <v>115.922920976219</v>
      </c>
      <c r="F79" s="48">
        <v>97.281754536893203</v>
      </c>
      <c r="G79" s="48">
        <f>tab_m5_health_boards[[#This Row],[Age-Standardised Rate of Mortality (ASMR)]]-tab_m5_health_boards[[#This Row],[Lower Confidence Interval Limit]]</f>
        <v>9.3205832196627938</v>
      </c>
      <c r="H79" s="17">
        <v>512</v>
      </c>
    </row>
    <row r="80" spans="1:8" ht="16.2" customHeight="1" x14ac:dyDescent="0.3">
      <c r="A80" s="8" t="s">
        <v>2825</v>
      </c>
      <c r="B80" s="11" t="s">
        <v>2749</v>
      </c>
      <c r="C80" s="121" t="s">
        <v>2751</v>
      </c>
      <c r="D80" s="156" t="s">
        <v>113</v>
      </c>
      <c r="E80" s="157" t="s">
        <v>113</v>
      </c>
      <c r="F80" s="157" t="s">
        <v>113</v>
      </c>
      <c r="G80" s="157" t="s">
        <v>113</v>
      </c>
      <c r="H80" s="17">
        <v>7</v>
      </c>
    </row>
    <row r="81" spans="1:8" ht="16.2" customHeight="1" x14ac:dyDescent="0.3">
      <c r="A81" s="8" t="s">
        <v>2811</v>
      </c>
      <c r="B81" s="11" t="s">
        <v>2749</v>
      </c>
      <c r="C81" s="121" t="s">
        <v>2713</v>
      </c>
      <c r="D81" s="54">
        <v>1292.59825347226</v>
      </c>
      <c r="E81" s="50">
        <v>1301.78222527873</v>
      </c>
      <c r="F81" s="48">
        <v>1283.41428166579</v>
      </c>
      <c r="G81" s="48">
        <f>tab_m5_health_boards[[#This Row],[Age-Standardised Rate of Mortality (ASMR)]]-tab_m5_health_boards[[#This Row],[Lower Confidence Interval Limit]]</f>
        <v>9.1839718064700264</v>
      </c>
      <c r="H81" s="17">
        <v>71800</v>
      </c>
    </row>
    <row r="82" spans="1:8" ht="16.2" customHeight="1" x14ac:dyDescent="0.3">
      <c r="A82" s="8" t="s">
        <v>2812</v>
      </c>
      <c r="B82" s="11" t="s">
        <v>2749</v>
      </c>
      <c r="C82" s="121" t="s">
        <v>2713</v>
      </c>
      <c r="D82" s="54">
        <v>1404.5087315293199</v>
      </c>
      <c r="E82" s="50">
        <v>1439.1137854814101</v>
      </c>
      <c r="F82" s="48">
        <v>1369.9036775772399</v>
      </c>
      <c r="G82" s="48">
        <f>tab_m5_health_boards[[#This Row],[Age-Standardised Rate of Mortality (ASMR)]]-tab_m5_health_boards[[#This Row],[Lower Confidence Interval Limit]]</f>
        <v>34.60505395207997</v>
      </c>
      <c r="H82" s="17">
        <v>6024</v>
      </c>
    </row>
    <row r="83" spans="1:8" ht="16.2" customHeight="1" x14ac:dyDescent="0.3">
      <c r="A83" s="8" t="s">
        <v>2813</v>
      </c>
      <c r="B83" s="11" t="s">
        <v>2749</v>
      </c>
      <c r="C83" s="121" t="s">
        <v>2713</v>
      </c>
      <c r="D83" s="54">
        <v>1133.13022316461</v>
      </c>
      <c r="E83" s="50">
        <v>1186.8066001964301</v>
      </c>
      <c r="F83" s="48">
        <v>1079.45384613279</v>
      </c>
      <c r="G83" s="48">
        <f>tab_m5_health_boards[[#This Row],[Age-Standardised Rate of Mortality (ASMR)]]-tab_m5_health_boards[[#This Row],[Lower Confidence Interval Limit]]</f>
        <v>53.676377031820039</v>
      </c>
      <c r="H83" s="17">
        <v>1615</v>
      </c>
    </row>
    <row r="84" spans="1:8" ht="16.2" customHeight="1" x14ac:dyDescent="0.3">
      <c r="A84" s="8" t="s">
        <v>2814</v>
      </c>
      <c r="B84" s="11" t="s">
        <v>2749</v>
      </c>
      <c r="C84" s="121" t="s">
        <v>2713</v>
      </c>
      <c r="D84" s="54">
        <v>1203.77626764196</v>
      </c>
      <c r="E84" s="50">
        <v>1250.57588164206</v>
      </c>
      <c r="F84" s="48">
        <v>1156.9766536418599</v>
      </c>
      <c r="G84" s="48">
        <f>tab_m5_health_boards[[#This Row],[Age-Standardised Rate of Mortality (ASMR)]]-tab_m5_health_boards[[#This Row],[Lower Confidence Interval Limit]]</f>
        <v>46.799614000100064</v>
      </c>
      <c r="H84" s="17">
        <v>2427</v>
      </c>
    </row>
    <row r="85" spans="1:8" ht="16.2" customHeight="1" x14ac:dyDescent="0.3">
      <c r="A85" s="8" t="s">
        <v>2815</v>
      </c>
      <c r="B85" s="11" t="s">
        <v>2749</v>
      </c>
      <c r="C85" s="121" t="s">
        <v>2713</v>
      </c>
      <c r="D85" s="54">
        <v>1244.5407990316201</v>
      </c>
      <c r="E85" s="50">
        <v>1277.89929498791</v>
      </c>
      <c r="F85" s="48">
        <v>1211.1823030753401</v>
      </c>
      <c r="G85" s="48">
        <f>tab_m5_health_boards[[#This Row],[Age-Standardised Rate of Mortality (ASMR)]]-tab_m5_health_boards[[#This Row],[Lower Confidence Interval Limit]]</f>
        <v>33.358495956279967</v>
      </c>
      <c r="H85" s="17">
        <v>5043</v>
      </c>
    </row>
    <row r="86" spans="1:8" ht="16.2" customHeight="1" x14ac:dyDescent="0.3">
      <c r="A86" s="8" t="s">
        <v>2816</v>
      </c>
      <c r="B86" s="11" t="s">
        <v>2749</v>
      </c>
      <c r="C86" s="121" t="s">
        <v>2713</v>
      </c>
      <c r="D86" s="54">
        <v>1285.9565569829899</v>
      </c>
      <c r="E86" s="50">
        <v>1324.5187571419201</v>
      </c>
      <c r="F86" s="48">
        <v>1247.39435682406</v>
      </c>
      <c r="G86" s="48">
        <f>tab_m5_health_boards[[#This Row],[Age-Standardised Rate of Mortality (ASMR)]]-tab_m5_health_boards[[#This Row],[Lower Confidence Interval Limit]]</f>
        <v>38.562200158929954</v>
      </c>
      <c r="H86" s="17">
        <v>4070</v>
      </c>
    </row>
    <row r="87" spans="1:8" ht="16.2" customHeight="1" x14ac:dyDescent="0.3">
      <c r="A87" s="8" t="s">
        <v>2817</v>
      </c>
      <c r="B87" s="11" t="s">
        <v>2749</v>
      </c>
      <c r="C87" s="121" t="s">
        <v>2713</v>
      </c>
      <c r="D87" s="54">
        <v>1170.14280450153</v>
      </c>
      <c r="E87" s="50">
        <v>1197.11970865648</v>
      </c>
      <c r="F87" s="48">
        <v>1143.16590034658</v>
      </c>
      <c r="G87" s="48">
        <f>tab_m5_health_boards[[#This Row],[Age-Standardised Rate of Mortality (ASMR)]]-tab_m5_health_boards[[#This Row],[Lower Confidence Interval Limit]]</f>
        <v>26.976904154950034</v>
      </c>
      <c r="H87" s="17">
        <v>6795</v>
      </c>
    </row>
    <row r="88" spans="1:8" ht="16.2" customHeight="1" x14ac:dyDescent="0.3">
      <c r="A88" s="8" t="s">
        <v>2818</v>
      </c>
      <c r="B88" s="11" t="s">
        <v>2749</v>
      </c>
      <c r="C88" s="121" t="s">
        <v>2713</v>
      </c>
      <c r="D88" s="54">
        <v>1475.3025921236899</v>
      </c>
      <c r="E88" s="50">
        <v>1497.9531552160599</v>
      </c>
      <c r="F88" s="48">
        <v>1452.6520290313299</v>
      </c>
      <c r="G88" s="48">
        <f>tab_m5_health_boards[[#This Row],[Age-Standardised Rate of Mortality (ASMR)]]-tab_m5_health_boards[[#This Row],[Lower Confidence Interval Limit]]</f>
        <v>22.650563092360017</v>
      </c>
      <c r="H88" s="17">
        <v>15515</v>
      </c>
    </row>
    <row r="89" spans="1:8" ht="16.2" customHeight="1" x14ac:dyDescent="0.3">
      <c r="A89" s="8" t="s">
        <v>2819</v>
      </c>
      <c r="B89" s="11" t="s">
        <v>2749</v>
      </c>
      <c r="C89" s="121" t="s">
        <v>2713</v>
      </c>
      <c r="D89" s="54">
        <v>1147.8680556745401</v>
      </c>
      <c r="E89" s="50">
        <v>1180.4680121833401</v>
      </c>
      <c r="F89" s="48">
        <v>1115.2680991657401</v>
      </c>
      <c r="G89" s="48">
        <f>tab_m5_health_boards[[#This Row],[Age-Standardised Rate of Mortality (ASMR)]]-tab_m5_health_boards[[#This Row],[Lower Confidence Interval Limit]]</f>
        <v>32.599956508800005</v>
      </c>
      <c r="H89" s="17">
        <v>4522</v>
      </c>
    </row>
    <row r="90" spans="1:8" ht="16.2" customHeight="1" x14ac:dyDescent="0.3">
      <c r="A90" s="8" t="s">
        <v>2820</v>
      </c>
      <c r="B90" s="11" t="s">
        <v>2749</v>
      </c>
      <c r="C90" s="121" t="s">
        <v>2713</v>
      </c>
      <c r="D90" s="54">
        <v>1461.80169849451</v>
      </c>
      <c r="E90" s="50">
        <v>1491.1939197834599</v>
      </c>
      <c r="F90" s="48">
        <v>1432.4094772055701</v>
      </c>
      <c r="G90" s="48">
        <f>tab_m5_health_boards[[#This Row],[Age-Standardised Rate of Mortality (ASMR)]]-tab_m5_health_boards[[#This Row],[Lower Confidence Interval Limit]]</f>
        <v>29.392221288939936</v>
      </c>
      <c r="H90" s="17">
        <v>9202</v>
      </c>
    </row>
    <row r="91" spans="1:8" ht="16.2" customHeight="1" x14ac:dyDescent="0.3">
      <c r="A91" s="8" t="s">
        <v>2821</v>
      </c>
      <c r="B91" s="11" t="s">
        <v>2749</v>
      </c>
      <c r="C91" s="121" t="s">
        <v>2713</v>
      </c>
      <c r="D91" s="54">
        <v>1190.0884496543799</v>
      </c>
      <c r="E91" s="50">
        <v>1213.07703958203</v>
      </c>
      <c r="F91" s="48">
        <v>1167.0998597267301</v>
      </c>
      <c r="G91" s="48">
        <f>tab_m5_health_boards[[#This Row],[Age-Standardised Rate of Mortality (ASMR)]]-tab_m5_health_boards[[#This Row],[Lower Confidence Interval Limit]]</f>
        <v>22.988589927649855</v>
      </c>
      <c r="H91" s="17">
        <v>9735</v>
      </c>
    </row>
    <row r="92" spans="1:8" ht="16.2" customHeight="1" x14ac:dyDescent="0.3">
      <c r="A92" s="8" t="s">
        <v>2822</v>
      </c>
      <c r="B92" s="11" t="s">
        <v>2749</v>
      </c>
      <c r="C92" s="121" t="s">
        <v>2713</v>
      </c>
      <c r="D92" s="54">
        <v>991.51301906875301</v>
      </c>
      <c r="E92" s="50">
        <v>1102.01918421965</v>
      </c>
      <c r="F92" s="48">
        <v>881.00685391786101</v>
      </c>
      <c r="G92" s="48">
        <f>tab_m5_health_boards[[#This Row],[Age-Standardised Rate of Mortality (ASMR)]]-tab_m5_health_boards[[#This Row],[Lower Confidence Interval Limit]]</f>
        <v>110.506165150892</v>
      </c>
      <c r="H92" s="17">
        <v>296</v>
      </c>
    </row>
    <row r="93" spans="1:8" ht="16.2" customHeight="1" x14ac:dyDescent="0.3">
      <c r="A93" s="8" t="s">
        <v>2823</v>
      </c>
      <c r="B93" s="11" t="s">
        <v>2749</v>
      </c>
      <c r="C93" s="121" t="s">
        <v>2713</v>
      </c>
      <c r="D93" s="54">
        <v>1119.5216139369099</v>
      </c>
      <c r="E93" s="50">
        <v>1247.0217738517199</v>
      </c>
      <c r="F93" s="48">
        <v>992.02145402209806</v>
      </c>
      <c r="G93" s="48">
        <f>tab_m5_health_boards[[#This Row],[Age-Standardised Rate of Mortality (ASMR)]]-tab_m5_health_boards[[#This Row],[Lower Confidence Interval Limit]]</f>
        <v>127.50015991481189</v>
      </c>
      <c r="H93" s="17">
        <v>283</v>
      </c>
    </row>
    <row r="94" spans="1:8" ht="16.2" customHeight="1" x14ac:dyDescent="0.3">
      <c r="A94" s="8" t="s">
        <v>2824</v>
      </c>
      <c r="B94" s="11" t="s">
        <v>2749</v>
      </c>
      <c r="C94" s="121" t="s">
        <v>2713</v>
      </c>
      <c r="D94" s="120">
        <v>1217.7618674221601</v>
      </c>
      <c r="E94" s="49">
        <v>1247.9121358514301</v>
      </c>
      <c r="F94" s="48">
        <v>1187.6115989928901</v>
      </c>
      <c r="G94" s="48">
        <f>tab_m5_health_boards[[#This Row],[Age-Standardised Rate of Mortality (ASMR)]]-tab_m5_health_boards[[#This Row],[Lower Confidence Interval Limit]]</f>
        <v>30.15026842927</v>
      </c>
      <c r="H94" s="17">
        <v>5839</v>
      </c>
    </row>
    <row r="95" spans="1:8" ht="16.2" customHeight="1" x14ac:dyDescent="0.3">
      <c r="A95" s="8" t="s">
        <v>2825</v>
      </c>
      <c r="B95" s="11" t="s">
        <v>2749</v>
      </c>
      <c r="C95" s="121" t="s">
        <v>2713</v>
      </c>
      <c r="D95" s="54">
        <v>1183.9882745540301</v>
      </c>
      <c r="E95" s="50">
        <v>1293.0887897983</v>
      </c>
      <c r="F95" s="48">
        <v>1074.88775930976</v>
      </c>
      <c r="G95" s="48">
        <f>tab_m5_health_boards[[#This Row],[Age-Standardised Rate of Mortality (ASMR)]]-tab_m5_health_boards[[#This Row],[Lower Confidence Interval Limit]]</f>
        <v>109.10051524427013</v>
      </c>
      <c r="H95" s="17">
        <v>434</v>
      </c>
    </row>
    <row r="96" spans="1:8" ht="16.2" customHeight="1" x14ac:dyDescent="0.3">
      <c r="A96" s="10" t="s">
        <v>2811</v>
      </c>
      <c r="B96" s="11" t="s">
        <v>2750</v>
      </c>
      <c r="C96" s="121" t="s">
        <v>2714</v>
      </c>
      <c r="D96" s="54">
        <v>94.796891546288904</v>
      </c>
      <c r="E96" s="49">
        <v>96.991126290575806</v>
      </c>
      <c r="F96" s="48">
        <v>92.602656802002002</v>
      </c>
      <c r="G96" s="48">
        <f>tab_m5_health_boards[[#This Row],[Age-Standardised Rate of Mortality (ASMR)]]-tab_m5_health_boards[[#This Row],[Lower Confidence Interval Limit]]</f>
        <v>2.1942347442869021</v>
      </c>
      <c r="H96" s="17">
        <v>7150</v>
      </c>
    </row>
    <row r="97" spans="1:8" ht="16.2" customHeight="1" x14ac:dyDescent="0.3">
      <c r="A97" s="10" t="s">
        <v>2812</v>
      </c>
      <c r="B97" s="11" t="s">
        <v>2750</v>
      </c>
      <c r="C97" s="121" t="s">
        <v>2714</v>
      </c>
      <c r="D97" s="120">
        <v>110.96866446752701</v>
      </c>
      <c r="E97" s="49">
        <v>119.514051919073</v>
      </c>
      <c r="F97" s="48">
        <v>102.42327701598001</v>
      </c>
      <c r="G97" s="48">
        <f>tab_m5_health_boards[[#This Row],[Age-Standardised Rate of Mortality (ASMR)]]-tab_m5_health_boards[[#This Row],[Lower Confidence Interval Limit]]</f>
        <v>8.5453874515470005</v>
      </c>
      <c r="H97" s="17">
        <v>647</v>
      </c>
    </row>
    <row r="98" spans="1:8" ht="16.2" customHeight="1" x14ac:dyDescent="0.3">
      <c r="A98" s="8" t="s">
        <v>2813</v>
      </c>
      <c r="B98" s="11" t="s">
        <v>2750</v>
      </c>
      <c r="C98" s="121" t="s">
        <v>2714</v>
      </c>
      <c r="D98" s="54">
        <v>63.4146373886433</v>
      </c>
      <c r="E98" s="50">
        <v>74.570960953764498</v>
      </c>
      <c r="F98" s="48">
        <v>52.258313823522201</v>
      </c>
      <c r="G98" s="48">
        <f>tab_m5_health_boards[[#This Row],[Age-Standardised Rate of Mortality (ASMR)]]-tab_m5_health_boards[[#This Row],[Lower Confidence Interval Limit]]</f>
        <v>11.156323565121099</v>
      </c>
      <c r="H98" s="17">
        <v>124</v>
      </c>
    </row>
    <row r="99" spans="1:8" ht="16.2" customHeight="1" x14ac:dyDescent="0.3">
      <c r="A99" s="8" t="s">
        <v>2814</v>
      </c>
      <c r="B99" s="11" t="s">
        <v>2750</v>
      </c>
      <c r="C99" s="121" t="s">
        <v>2714</v>
      </c>
      <c r="D99" s="54">
        <v>55.8654615660231</v>
      </c>
      <c r="E99" s="50">
        <v>65.036966514082295</v>
      </c>
      <c r="F99" s="48">
        <v>46.693956617963899</v>
      </c>
      <c r="G99" s="48">
        <f>tab_m5_health_boards[[#This Row],[Age-Standardised Rate of Mortality (ASMR)]]-tab_m5_health_boards[[#This Row],[Lower Confidence Interval Limit]]</f>
        <v>9.1715049480592015</v>
      </c>
      <c r="H99" s="17">
        <v>146</v>
      </c>
    </row>
    <row r="100" spans="1:8" ht="16.2" customHeight="1" x14ac:dyDescent="0.3">
      <c r="A100" s="8" t="s">
        <v>2815</v>
      </c>
      <c r="B100" s="11" t="s">
        <v>2750</v>
      </c>
      <c r="C100" s="121" t="s">
        <v>2714</v>
      </c>
      <c r="D100" s="54">
        <v>68.855314393144397</v>
      </c>
      <c r="E100" s="50">
        <v>75.826898817113701</v>
      </c>
      <c r="F100" s="48">
        <v>61.8837299691751</v>
      </c>
      <c r="G100" s="48">
        <f>tab_m5_health_boards[[#This Row],[Age-Standardised Rate of Mortality (ASMR)]]-tab_m5_health_boards[[#This Row],[Lower Confidence Interval Limit]]</f>
        <v>6.971584423969297</v>
      </c>
      <c r="H100" s="17">
        <v>374</v>
      </c>
    </row>
    <row r="101" spans="1:8" ht="16.2" customHeight="1" x14ac:dyDescent="0.3">
      <c r="A101" s="8" t="s">
        <v>2816</v>
      </c>
      <c r="B101" s="11" t="s">
        <v>2750</v>
      </c>
      <c r="C101" s="121" t="s">
        <v>2714</v>
      </c>
      <c r="D101" s="54">
        <v>111.86074901856399</v>
      </c>
      <c r="E101" s="50">
        <v>122.048148808631</v>
      </c>
      <c r="F101" s="48">
        <v>101.67334922849599</v>
      </c>
      <c r="G101" s="48">
        <f>tab_m5_health_boards[[#This Row],[Age-Standardised Rate of Mortality (ASMR)]]-tab_m5_health_boards[[#This Row],[Lower Confidence Interval Limit]]</f>
        <v>10.187399790068</v>
      </c>
      <c r="H101" s="17">
        <v>461</v>
      </c>
    </row>
    <row r="102" spans="1:8" ht="16.2" customHeight="1" x14ac:dyDescent="0.3">
      <c r="A102" s="10" t="s">
        <v>2817</v>
      </c>
      <c r="B102" s="11" t="s">
        <v>2750</v>
      </c>
      <c r="C102" s="121" t="s">
        <v>2714</v>
      </c>
      <c r="D102" s="53">
        <v>55.212190984464698</v>
      </c>
      <c r="E102" s="49">
        <v>60.446823013309299</v>
      </c>
      <c r="F102" s="48">
        <v>49.977558955619998</v>
      </c>
      <c r="G102" s="48">
        <f>tab_m5_health_boards[[#This Row],[Age-Standardised Rate of Mortality (ASMR)]]-tab_m5_health_boards[[#This Row],[Lower Confidence Interval Limit]]</f>
        <v>5.2346320288447004</v>
      </c>
      <c r="H102" s="17">
        <v>427</v>
      </c>
    </row>
    <row r="103" spans="1:8" ht="16.2" customHeight="1" x14ac:dyDescent="0.3">
      <c r="A103" s="8" t="s">
        <v>2818</v>
      </c>
      <c r="B103" s="11" t="s">
        <v>2750</v>
      </c>
      <c r="C103" s="121" t="s">
        <v>2714</v>
      </c>
      <c r="D103" s="54">
        <v>135.413834077064</v>
      </c>
      <c r="E103" s="50">
        <v>141.30490953104601</v>
      </c>
      <c r="F103" s="48">
        <v>129.52275862308301</v>
      </c>
      <c r="G103" s="48">
        <f>tab_m5_health_boards[[#This Row],[Age-Standardised Rate of Mortality (ASMR)]]-tab_m5_health_boards[[#This Row],[Lower Confidence Interval Limit]]</f>
        <v>5.8910754539809886</v>
      </c>
      <c r="H103" s="17">
        <v>2032</v>
      </c>
    </row>
    <row r="104" spans="1:8" ht="16.2" customHeight="1" x14ac:dyDescent="0.3">
      <c r="A104" s="8" t="s">
        <v>2819</v>
      </c>
      <c r="B104" s="11" t="s">
        <v>2750</v>
      </c>
      <c r="C104" s="121" t="s">
        <v>2714</v>
      </c>
      <c r="D104" s="54">
        <v>47.836276364868802</v>
      </c>
      <c r="E104" s="50">
        <v>53.794330779111</v>
      </c>
      <c r="F104" s="48">
        <v>41.878221950626603</v>
      </c>
      <c r="G104" s="48">
        <f>tab_m5_health_boards[[#This Row],[Age-Standardised Rate of Mortality (ASMR)]]-tab_m5_health_boards[[#This Row],[Lower Confidence Interval Limit]]</f>
        <v>5.9580544142421985</v>
      </c>
      <c r="H104" s="17">
        <v>249</v>
      </c>
    </row>
    <row r="105" spans="1:8" ht="16.2" customHeight="1" x14ac:dyDescent="0.3">
      <c r="A105" s="8" t="s">
        <v>2820</v>
      </c>
      <c r="B105" s="11" t="s">
        <v>2750</v>
      </c>
      <c r="C105" s="121" t="s">
        <v>2714</v>
      </c>
      <c r="D105" s="54">
        <v>127.718634944013</v>
      </c>
      <c r="E105" s="50">
        <v>135.35628878325701</v>
      </c>
      <c r="F105" s="48">
        <v>120.08098110476899</v>
      </c>
      <c r="G105" s="48">
        <f>tab_m5_health_boards[[#This Row],[Age-Standardised Rate of Mortality (ASMR)]]-tab_m5_health_boards[[#This Row],[Lower Confidence Interval Limit]]</f>
        <v>7.6376538392440096</v>
      </c>
      <c r="H105" s="17">
        <v>1075</v>
      </c>
    </row>
    <row r="106" spans="1:8" ht="16.2" customHeight="1" x14ac:dyDescent="0.3">
      <c r="A106" s="8" t="s">
        <v>2821</v>
      </c>
      <c r="B106" s="11" t="s">
        <v>2750</v>
      </c>
      <c r="C106" s="121" t="s">
        <v>2714</v>
      </c>
      <c r="D106" s="54">
        <v>92.099778475137001</v>
      </c>
      <c r="E106" s="50">
        <v>97.709538300655197</v>
      </c>
      <c r="F106" s="48">
        <v>86.490018649618705</v>
      </c>
      <c r="G106" s="48">
        <f>tab_m5_health_boards[[#This Row],[Age-Standardised Rate of Mortality (ASMR)]]-tab_m5_health_boards[[#This Row],[Lower Confidence Interval Limit]]</f>
        <v>5.6097598255182959</v>
      </c>
      <c r="H106" s="17">
        <v>1030</v>
      </c>
    </row>
    <row r="107" spans="1:8" ht="16.2" customHeight="1" x14ac:dyDescent="0.3">
      <c r="A107" s="8" t="s">
        <v>2822</v>
      </c>
      <c r="B107" s="11" t="s">
        <v>2750</v>
      </c>
      <c r="C107" s="121" t="s">
        <v>2714</v>
      </c>
      <c r="D107" s="156" t="s">
        <v>113</v>
      </c>
      <c r="E107" s="157" t="s">
        <v>113</v>
      </c>
      <c r="F107" s="157" t="s">
        <v>113</v>
      </c>
      <c r="G107" s="157" t="s">
        <v>113</v>
      </c>
      <c r="H107" s="17">
        <v>6</v>
      </c>
    </row>
    <row r="108" spans="1:8" ht="16.2" customHeight="1" x14ac:dyDescent="0.3">
      <c r="A108" s="8" t="s">
        <v>2823</v>
      </c>
      <c r="B108" s="11" t="s">
        <v>2750</v>
      </c>
      <c r="C108" s="121" t="s">
        <v>2714</v>
      </c>
      <c r="D108" s="54">
        <v>37.030779128228303</v>
      </c>
      <c r="E108" s="50">
        <v>58.827351071798297</v>
      </c>
      <c r="F108" s="48">
        <v>15.2342071846584</v>
      </c>
      <c r="G108" s="48">
        <f>tab_m5_health_boards[[#This Row],[Age-Standardised Rate of Mortality (ASMR)]]-tab_m5_health_boards[[#This Row],[Lower Confidence Interval Limit]]</f>
        <v>21.796571943569901</v>
      </c>
      <c r="H108" s="17">
        <v>11</v>
      </c>
    </row>
    <row r="109" spans="1:8" ht="16.2" customHeight="1" x14ac:dyDescent="0.3">
      <c r="A109" s="8" t="s">
        <v>2824</v>
      </c>
      <c r="B109" s="11" t="s">
        <v>2750</v>
      </c>
      <c r="C109" s="121" t="s">
        <v>2714</v>
      </c>
      <c r="D109" s="54">
        <v>81.255520415987206</v>
      </c>
      <c r="E109" s="50">
        <v>88.136236952359098</v>
      </c>
      <c r="F109" s="48">
        <v>74.374803879615399</v>
      </c>
      <c r="G109" s="48">
        <f>tab_m5_health_boards[[#This Row],[Age-Standardised Rate of Mortality (ASMR)]]-tab_m5_health_boards[[#This Row],[Lower Confidence Interval Limit]]</f>
        <v>6.880716536371807</v>
      </c>
      <c r="H109" s="17">
        <v>546</v>
      </c>
    </row>
    <row r="110" spans="1:8" ht="16.2" customHeight="1" x14ac:dyDescent="0.3">
      <c r="A110" s="8" t="s">
        <v>2825</v>
      </c>
      <c r="B110" s="11" t="s">
        <v>2750</v>
      </c>
      <c r="C110" s="121" t="s">
        <v>2714</v>
      </c>
      <c r="D110" s="54">
        <v>43.649199438642803</v>
      </c>
      <c r="E110" s="50">
        <v>62.3696487155553</v>
      </c>
      <c r="F110" s="48">
        <v>24.9287501617302</v>
      </c>
      <c r="G110" s="48">
        <f>tab_m5_health_boards[[#This Row],[Age-Standardised Rate of Mortality (ASMR)]]-tab_m5_health_boards[[#This Row],[Lower Confidence Interval Limit]]</f>
        <v>18.720449276912603</v>
      </c>
      <c r="H110" s="17">
        <v>22</v>
      </c>
    </row>
    <row r="111" spans="1:8" ht="16.2" customHeight="1" x14ac:dyDescent="0.3">
      <c r="A111" s="8" t="s">
        <v>2811</v>
      </c>
      <c r="B111" s="11" t="s">
        <v>2750</v>
      </c>
      <c r="C111" s="121" t="s">
        <v>2751</v>
      </c>
      <c r="D111" s="54">
        <v>77.793320691219293</v>
      </c>
      <c r="E111" s="50">
        <v>79.781450693403301</v>
      </c>
      <c r="F111" s="48">
        <v>75.8051906890353</v>
      </c>
      <c r="G111" s="48">
        <f>tab_m5_health_boards[[#This Row],[Age-Standardised Rate of Mortality (ASMR)]]-tab_m5_health_boards[[#This Row],[Lower Confidence Interval Limit]]</f>
        <v>1.9881300021839934</v>
      </c>
      <c r="H111" s="17">
        <v>5873</v>
      </c>
    </row>
    <row r="112" spans="1:8" ht="16.2" customHeight="1" x14ac:dyDescent="0.3">
      <c r="A112" s="8" t="s">
        <v>2812</v>
      </c>
      <c r="B112" s="11" t="s">
        <v>2750</v>
      </c>
      <c r="C112" s="121" t="s">
        <v>2751</v>
      </c>
      <c r="D112" s="54">
        <v>85.940565061926804</v>
      </c>
      <c r="E112" s="50">
        <v>93.477475585367401</v>
      </c>
      <c r="F112" s="48">
        <v>78.403654538486094</v>
      </c>
      <c r="G112" s="48">
        <f>tab_m5_health_boards[[#This Row],[Age-Standardised Rate of Mortality (ASMR)]]-tab_m5_health_boards[[#This Row],[Lower Confidence Interval Limit]]</f>
        <v>7.5369105234407101</v>
      </c>
      <c r="H112" s="17">
        <v>500</v>
      </c>
    </row>
    <row r="113" spans="1:8" ht="16.2" customHeight="1" x14ac:dyDescent="0.3">
      <c r="A113" s="8" t="s">
        <v>2813</v>
      </c>
      <c r="B113" s="11" t="s">
        <v>2750</v>
      </c>
      <c r="C113" s="121" t="s">
        <v>2751</v>
      </c>
      <c r="D113" s="54">
        <v>50.464356971194597</v>
      </c>
      <c r="E113" s="50">
        <v>60.461867623980801</v>
      </c>
      <c r="F113" s="48">
        <v>40.4668463184084</v>
      </c>
      <c r="G113" s="48">
        <f>tab_m5_health_boards[[#This Row],[Age-Standardised Rate of Mortality (ASMR)]]-tab_m5_health_boards[[#This Row],[Lower Confidence Interval Limit]]</f>
        <v>9.9975106527861968</v>
      </c>
      <c r="H113" s="17">
        <v>98</v>
      </c>
    </row>
    <row r="114" spans="1:8" ht="16.2" customHeight="1" x14ac:dyDescent="0.3">
      <c r="A114" s="8" t="s">
        <v>2814</v>
      </c>
      <c r="B114" s="11" t="s">
        <v>2750</v>
      </c>
      <c r="C114" s="121" t="s">
        <v>2751</v>
      </c>
      <c r="D114" s="54">
        <v>42.492329795521201</v>
      </c>
      <c r="E114" s="50">
        <v>50.486101991493904</v>
      </c>
      <c r="F114" s="48">
        <v>34.498557599548498</v>
      </c>
      <c r="G114" s="48">
        <f>tab_m5_health_boards[[#This Row],[Age-Standardised Rate of Mortality (ASMR)]]-tab_m5_health_boards[[#This Row],[Lower Confidence Interval Limit]]</f>
        <v>7.9937721959727028</v>
      </c>
      <c r="H114" s="17">
        <v>111</v>
      </c>
    </row>
    <row r="115" spans="1:8" ht="16.2" customHeight="1" x14ac:dyDescent="0.3">
      <c r="A115" s="8" t="s">
        <v>2815</v>
      </c>
      <c r="B115" s="11" t="s">
        <v>2750</v>
      </c>
      <c r="C115" s="121" t="s">
        <v>2751</v>
      </c>
      <c r="D115" s="54">
        <v>56.685597151141998</v>
      </c>
      <c r="E115" s="50">
        <v>62.987578493410801</v>
      </c>
      <c r="F115" s="48">
        <v>50.383615808873202</v>
      </c>
      <c r="G115" s="48">
        <f>tab_m5_health_boards[[#This Row],[Age-Standardised Rate of Mortality (ASMR)]]-tab_m5_health_boards[[#This Row],[Lower Confidence Interval Limit]]</f>
        <v>6.301981342268796</v>
      </c>
      <c r="H115" s="17">
        <v>310</v>
      </c>
    </row>
    <row r="116" spans="1:8" ht="16.2" customHeight="1" x14ac:dyDescent="0.3">
      <c r="A116" s="8" t="s">
        <v>2816</v>
      </c>
      <c r="B116" s="11" t="s">
        <v>2750</v>
      </c>
      <c r="C116" s="121" t="s">
        <v>2751</v>
      </c>
      <c r="D116" s="54">
        <v>91.137680503879594</v>
      </c>
      <c r="E116" s="50">
        <v>100.33401318867899</v>
      </c>
      <c r="F116" s="48">
        <v>81.941347819080306</v>
      </c>
      <c r="G116" s="48">
        <f>tab_m5_health_boards[[#This Row],[Age-Standardised Rate of Mortality (ASMR)]]-tab_m5_health_boards[[#This Row],[Lower Confidence Interval Limit]]</f>
        <v>9.1963326847992874</v>
      </c>
      <c r="H116" s="17">
        <v>376</v>
      </c>
    </row>
    <row r="117" spans="1:8" ht="16.2" customHeight="1" x14ac:dyDescent="0.3">
      <c r="A117" s="8" t="s">
        <v>2817</v>
      </c>
      <c r="B117" s="11" t="s">
        <v>2750</v>
      </c>
      <c r="C117" s="121" t="s">
        <v>2751</v>
      </c>
      <c r="D117" s="54">
        <v>45.425288108375099</v>
      </c>
      <c r="E117" s="50">
        <v>50.176359623930203</v>
      </c>
      <c r="F117" s="48">
        <v>40.674216592820002</v>
      </c>
      <c r="G117" s="48">
        <f>tab_m5_health_boards[[#This Row],[Age-Standardised Rate of Mortality (ASMR)]]-tab_m5_health_boards[[#This Row],[Lower Confidence Interval Limit]]</f>
        <v>4.7510715155550969</v>
      </c>
      <c r="H117" s="17">
        <v>351</v>
      </c>
    </row>
    <row r="118" spans="1:8" ht="16.2" customHeight="1" x14ac:dyDescent="0.3">
      <c r="A118" s="8" t="s">
        <v>2818</v>
      </c>
      <c r="B118" s="11" t="s">
        <v>2750</v>
      </c>
      <c r="C118" s="121" t="s">
        <v>2751</v>
      </c>
      <c r="D118" s="54">
        <v>113.906842192651</v>
      </c>
      <c r="E118" s="50">
        <v>119.316217883573</v>
      </c>
      <c r="F118" s="48">
        <v>108.497466501728</v>
      </c>
      <c r="G118" s="48">
        <f>tab_m5_health_boards[[#This Row],[Age-Standardised Rate of Mortality (ASMR)]]-tab_m5_health_boards[[#This Row],[Lower Confidence Interval Limit]]</f>
        <v>5.4093756909229995</v>
      </c>
      <c r="H118" s="17">
        <v>1708</v>
      </c>
    </row>
    <row r="119" spans="1:8" ht="16.2" customHeight="1" x14ac:dyDescent="0.3">
      <c r="A119" s="8" t="s">
        <v>2819</v>
      </c>
      <c r="B119" s="11" t="s">
        <v>2750</v>
      </c>
      <c r="C119" s="121" t="s">
        <v>2751</v>
      </c>
      <c r="D119" s="54">
        <v>35.921109881243702</v>
      </c>
      <c r="E119" s="50">
        <v>41.090471933518003</v>
      </c>
      <c r="F119" s="48">
        <v>30.7517478289694</v>
      </c>
      <c r="G119" s="48">
        <f>tab_m5_health_boards[[#This Row],[Age-Standardised Rate of Mortality (ASMR)]]-tab_m5_health_boards[[#This Row],[Lower Confidence Interval Limit]]</f>
        <v>5.1693620522743018</v>
      </c>
      <c r="H119" s="17">
        <v>187</v>
      </c>
    </row>
    <row r="120" spans="1:8" ht="16.2" customHeight="1" x14ac:dyDescent="0.3">
      <c r="A120" s="8" t="s">
        <v>2820</v>
      </c>
      <c r="B120" s="11" t="s">
        <v>2750</v>
      </c>
      <c r="C120" s="121" t="s">
        <v>2751</v>
      </c>
      <c r="D120" s="54">
        <v>105.79508837751</v>
      </c>
      <c r="E120" s="50">
        <v>112.763057289584</v>
      </c>
      <c r="F120" s="48">
        <v>98.827119465435402</v>
      </c>
      <c r="G120" s="48">
        <f>tab_m5_health_boards[[#This Row],[Age-Standardised Rate of Mortality (ASMR)]]-tab_m5_health_boards[[#This Row],[Lower Confidence Interval Limit]]</f>
        <v>6.9679689120745962</v>
      </c>
      <c r="H120" s="17">
        <v>888</v>
      </c>
    </row>
    <row r="121" spans="1:8" ht="16.2" customHeight="1" x14ac:dyDescent="0.3">
      <c r="A121" s="8" t="s">
        <v>2821</v>
      </c>
      <c r="B121" s="11" t="s">
        <v>2750</v>
      </c>
      <c r="C121" s="121" t="s">
        <v>2751</v>
      </c>
      <c r="D121" s="54">
        <v>76.876316945503802</v>
      </c>
      <c r="E121" s="50">
        <v>81.997940295945398</v>
      </c>
      <c r="F121" s="48">
        <v>71.754693595062093</v>
      </c>
      <c r="G121" s="48">
        <f>tab_m5_health_boards[[#This Row],[Age-Standardised Rate of Mortality (ASMR)]]-tab_m5_health_boards[[#This Row],[Lower Confidence Interval Limit]]</f>
        <v>5.121623350441709</v>
      </c>
      <c r="H121" s="17">
        <v>862</v>
      </c>
    </row>
    <row r="122" spans="1:8" ht="16.2" customHeight="1" x14ac:dyDescent="0.3">
      <c r="A122" s="8" t="s">
        <v>2822</v>
      </c>
      <c r="B122" s="11" t="s">
        <v>2750</v>
      </c>
      <c r="C122" s="121" t="s">
        <v>2751</v>
      </c>
      <c r="D122" s="156" t="s">
        <v>113</v>
      </c>
      <c r="E122" s="157" t="s">
        <v>113</v>
      </c>
      <c r="F122" s="157" t="s">
        <v>113</v>
      </c>
      <c r="G122" s="157" t="s">
        <v>113</v>
      </c>
      <c r="H122" s="17">
        <v>3</v>
      </c>
    </row>
    <row r="123" spans="1:8" ht="16.2" customHeight="1" x14ac:dyDescent="0.3">
      <c r="A123" s="8" t="s">
        <v>2823</v>
      </c>
      <c r="B123" s="11" t="s">
        <v>2750</v>
      </c>
      <c r="C123" s="121" t="s">
        <v>2751</v>
      </c>
      <c r="D123" s="54">
        <v>33.514584822737497</v>
      </c>
      <c r="E123" s="50">
        <v>54.229253685403101</v>
      </c>
      <c r="F123" s="48">
        <v>12.799915960071999</v>
      </c>
      <c r="G123" s="48">
        <f>tab_m5_health_boards[[#This Row],[Age-Standardised Rate of Mortality (ASMR)]]-tab_m5_health_boards[[#This Row],[Lower Confidence Interval Limit]]</f>
        <v>20.714668862665498</v>
      </c>
      <c r="H123" s="17">
        <v>10</v>
      </c>
    </row>
    <row r="124" spans="1:8" ht="16.2" customHeight="1" x14ac:dyDescent="0.3">
      <c r="A124" s="8" t="s">
        <v>2824</v>
      </c>
      <c r="B124" s="11" t="s">
        <v>2750</v>
      </c>
      <c r="C124" s="121" t="s">
        <v>2751</v>
      </c>
      <c r="D124" s="54">
        <v>67.949129401183299</v>
      </c>
      <c r="E124" s="50">
        <v>74.243692249247303</v>
      </c>
      <c r="F124" s="48">
        <v>61.654566553119302</v>
      </c>
      <c r="G124" s="48">
        <f>tab_m5_health_boards[[#This Row],[Age-Standardised Rate of Mortality (ASMR)]]-tab_m5_health_boards[[#This Row],[Lower Confidence Interval Limit]]</f>
        <v>6.2945628480639968</v>
      </c>
      <c r="H124" s="17">
        <v>457</v>
      </c>
    </row>
    <row r="125" spans="1:8" ht="16.2" customHeight="1" x14ac:dyDescent="0.3">
      <c r="A125" s="8" t="s">
        <v>2825</v>
      </c>
      <c r="B125" s="11" t="s">
        <v>2750</v>
      </c>
      <c r="C125" s="121" t="s">
        <v>2751</v>
      </c>
      <c r="D125" s="54">
        <v>22.486147249389401</v>
      </c>
      <c r="E125" s="50">
        <v>35.3277631881855</v>
      </c>
      <c r="F125" s="48">
        <v>9.6445313105933703</v>
      </c>
      <c r="G125" s="48">
        <f>tab_m5_health_boards[[#This Row],[Age-Standardised Rate of Mortality (ASMR)]]-tab_m5_health_boards[[#This Row],[Lower Confidence Interval Limit]]</f>
        <v>12.84161593879603</v>
      </c>
      <c r="H125" s="17">
        <v>12</v>
      </c>
    </row>
    <row r="126" spans="1:8" ht="16.2" customHeight="1" x14ac:dyDescent="0.3">
      <c r="A126" s="8" t="s">
        <v>2811</v>
      </c>
      <c r="B126" s="11" t="s">
        <v>2750</v>
      </c>
      <c r="C126" s="121" t="s">
        <v>2713</v>
      </c>
      <c r="D126" s="54">
        <v>959.29146263852601</v>
      </c>
      <c r="E126" s="50">
        <v>966.04880600284196</v>
      </c>
      <c r="F126" s="48">
        <v>952.53411927420996</v>
      </c>
      <c r="G126" s="48">
        <f>tab_m5_health_boards[[#This Row],[Age-Standardised Rate of Mortality (ASMR)]]-tab_m5_health_boards[[#This Row],[Lower Confidence Interval Limit]]</f>
        <v>6.757343364316057</v>
      </c>
      <c r="H126" s="17">
        <v>71715</v>
      </c>
    </row>
    <row r="127" spans="1:8" ht="16.2" customHeight="1" x14ac:dyDescent="0.3">
      <c r="A127" s="10" t="s">
        <v>2812</v>
      </c>
      <c r="B127" s="11" t="s">
        <v>2750</v>
      </c>
      <c r="C127" s="121" t="s">
        <v>2713</v>
      </c>
      <c r="D127" s="52">
        <v>1021.28930115293</v>
      </c>
      <c r="E127" s="47">
        <v>1046.5153246784801</v>
      </c>
      <c r="F127" s="48">
        <v>996.06327762738601</v>
      </c>
      <c r="G127" s="48">
        <f>tab_m5_health_boards[[#This Row],[Age-Standardised Rate of Mortality (ASMR)]]-tab_m5_health_boards[[#This Row],[Lower Confidence Interval Limit]]</f>
        <v>25.226023525543951</v>
      </c>
      <c r="H127" s="17">
        <v>5876</v>
      </c>
    </row>
    <row r="128" spans="1:8" ht="16.2" customHeight="1" x14ac:dyDescent="0.3">
      <c r="A128" s="10" t="s">
        <v>2813</v>
      </c>
      <c r="B128" s="11" t="s">
        <v>2750</v>
      </c>
      <c r="C128" s="121" t="s">
        <v>2713</v>
      </c>
      <c r="D128" s="156">
        <v>854.28232554539102</v>
      </c>
      <c r="E128" s="48">
        <v>894.11947772206395</v>
      </c>
      <c r="F128" s="48">
        <v>814.44517336871695</v>
      </c>
      <c r="G128" s="48">
        <f>tab_m5_health_boards[[#This Row],[Age-Standardised Rate of Mortality (ASMR)]]-tab_m5_health_boards[[#This Row],[Lower Confidence Interval Limit]]</f>
        <v>39.837152176674067</v>
      </c>
      <c r="H128" s="17">
        <v>1628</v>
      </c>
    </row>
    <row r="129" spans="1:8" ht="16.2" customHeight="1" x14ac:dyDescent="0.3">
      <c r="A129" s="10" t="s">
        <v>2814</v>
      </c>
      <c r="B129" s="11" t="s">
        <v>2750</v>
      </c>
      <c r="C129" s="121" t="s">
        <v>2713</v>
      </c>
      <c r="D129" s="52">
        <v>917.36242191540305</v>
      </c>
      <c r="E129" s="47">
        <v>953.65865517511997</v>
      </c>
      <c r="F129" s="48">
        <v>881.06618865568601</v>
      </c>
      <c r="G129" s="48">
        <f>tab_m5_health_boards[[#This Row],[Age-Standardised Rate of Mortality (ASMR)]]-tab_m5_health_boards[[#This Row],[Lower Confidence Interval Limit]]</f>
        <v>36.296233259717042</v>
      </c>
      <c r="H129" s="17">
        <v>2329</v>
      </c>
    </row>
    <row r="130" spans="1:8" ht="16.2" customHeight="1" x14ac:dyDescent="0.3">
      <c r="A130" s="8" t="s">
        <v>2815</v>
      </c>
      <c r="B130" s="11" t="s">
        <v>2750</v>
      </c>
      <c r="C130" s="121" t="s">
        <v>2713</v>
      </c>
      <c r="D130" s="54">
        <v>942.88780933469604</v>
      </c>
      <c r="E130" s="50">
        <v>967.88843836090496</v>
      </c>
      <c r="F130" s="48">
        <v>917.88718030848702</v>
      </c>
      <c r="G130" s="48">
        <f>tab_m5_health_boards[[#This Row],[Age-Standardised Rate of Mortality (ASMR)]]-tab_m5_health_boards[[#This Row],[Lower Confidence Interval Limit]]</f>
        <v>25.000629026209026</v>
      </c>
      <c r="H130" s="17">
        <v>5058</v>
      </c>
    </row>
    <row r="131" spans="1:8" ht="16.2" customHeight="1" x14ac:dyDescent="0.3">
      <c r="A131" s="8" t="s">
        <v>2816</v>
      </c>
      <c r="B131" s="11" t="s">
        <v>2750</v>
      </c>
      <c r="C131" s="121" t="s">
        <v>2713</v>
      </c>
      <c r="D131" s="54">
        <v>986.00774198120303</v>
      </c>
      <c r="E131" s="50">
        <v>1015.10706387144</v>
      </c>
      <c r="F131" s="48">
        <v>956.90842009097105</v>
      </c>
      <c r="G131" s="48">
        <f>tab_m5_health_boards[[#This Row],[Age-Standardised Rate of Mortality (ASMR)]]-tab_m5_health_boards[[#This Row],[Lower Confidence Interval Limit]]</f>
        <v>29.099321890231977</v>
      </c>
      <c r="H131" s="17">
        <v>4042</v>
      </c>
    </row>
    <row r="132" spans="1:8" ht="16.2" customHeight="1" x14ac:dyDescent="0.3">
      <c r="A132" s="8" t="s">
        <v>2817</v>
      </c>
      <c r="B132" s="11" t="s">
        <v>2750</v>
      </c>
      <c r="C132" s="121" t="s">
        <v>2713</v>
      </c>
      <c r="D132" s="156">
        <v>866.023229883618</v>
      </c>
      <c r="E132" s="48">
        <v>886.09765003942903</v>
      </c>
      <c r="F132" s="48">
        <v>845.94880972780697</v>
      </c>
      <c r="G132" s="48">
        <f>tab_m5_health_boards[[#This Row],[Age-Standardised Rate of Mortality (ASMR)]]-tab_m5_health_boards[[#This Row],[Lower Confidence Interval Limit]]</f>
        <v>20.074420155811026</v>
      </c>
      <c r="H132" s="17">
        <v>6639</v>
      </c>
    </row>
    <row r="133" spans="1:8" ht="16.2" customHeight="1" x14ac:dyDescent="0.3">
      <c r="A133" s="8" t="s">
        <v>2818</v>
      </c>
      <c r="B133" s="11" t="s">
        <v>2750</v>
      </c>
      <c r="C133" s="121" t="s">
        <v>2713</v>
      </c>
      <c r="D133" s="54">
        <v>1060.16403142991</v>
      </c>
      <c r="E133" s="50">
        <v>1076.1285227866699</v>
      </c>
      <c r="F133" s="48">
        <v>1044.19954007315</v>
      </c>
      <c r="G133" s="48">
        <f>tab_m5_health_boards[[#This Row],[Age-Standardised Rate of Mortality (ASMR)]]-tab_m5_health_boards[[#This Row],[Lower Confidence Interval Limit]]</f>
        <v>15.964491356759936</v>
      </c>
      <c r="H133" s="17">
        <v>15803</v>
      </c>
    </row>
    <row r="134" spans="1:8" ht="16.2" customHeight="1" x14ac:dyDescent="0.3">
      <c r="A134" s="10" t="s">
        <v>2819</v>
      </c>
      <c r="B134" s="11" t="s">
        <v>2750</v>
      </c>
      <c r="C134" s="121" t="s">
        <v>2713</v>
      </c>
      <c r="D134" s="53">
        <v>848.48557225411605</v>
      </c>
      <c r="E134" s="49">
        <v>872.88980930493506</v>
      </c>
      <c r="F134" s="48">
        <v>824.08133520329602</v>
      </c>
      <c r="G134" s="48">
        <f>tab_m5_health_boards[[#This Row],[Age-Standardised Rate of Mortality (ASMR)]]-tab_m5_health_boards[[#This Row],[Lower Confidence Interval Limit]]</f>
        <v>24.404237050820029</v>
      </c>
      <c r="H134" s="17">
        <v>4360</v>
      </c>
    </row>
    <row r="135" spans="1:8" ht="16.2" customHeight="1" x14ac:dyDescent="0.3">
      <c r="A135" s="10" t="s">
        <v>2820</v>
      </c>
      <c r="B135" s="11" t="s">
        <v>2750</v>
      </c>
      <c r="C135" s="121" t="s">
        <v>2713</v>
      </c>
      <c r="D135" s="54">
        <v>1090.1315167191599</v>
      </c>
      <c r="E135" s="50">
        <v>1111.4060737771099</v>
      </c>
      <c r="F135" s="48">
        <v>1068.8569596612101</v>
      </c>
      <c r="G135" s="48">
        <f>tab_m5_health_boards[[#This Row],[Age-Standardised Rate of Mortality (ASMR)]]-tab_m5_health_boards[[#This Row],[Lower Confidence Interval Limit]]</f>
        <v>21.274557057949778</v>
      </c>
      <c r="H135" s="17">
        <v>9220</v>
      </c>
    </row>
    <row r="136" spans="1:8" ht="16.2" customHeight="1" x14ac:dyDescent="0.3">
      <c r="A136" s="8" t="s">
        <v>2821</v>
      </c>
      <c r="B136" s="11" t="s">
        <v>2750</v>
      </c>
      <c r="C136" s="121" t="s">
        <v>2713</v>
      </c>
      <c r="D136" s="54">
        <v>889.93443606894095</v>
      </c>
      <c r="E136" s="50">
        <v>906.84458072105599</v>
      </c>
      <c r="F136" s="48">
        <v>873.02429141682603</v>
      </c>
      <c r="G136" s="48">
        <f>tab_m5_health_boards[[#This Row],[Age-Standardised Rate of Mortality (ASMR)]]-tab_m5_health_boards[[#This Row],[Lower Confidence Interval Limit]]</f>
        <v>16.910144652114923</v>
      </c>
      <c r="H136" s="17">
        <v>9872</v>
      </c>
    </row>
    <row r="137" spans="1:8" ht="16.2" customHeight="1" x14ac:dyDescent="0.3">
      <c r="A137" s="8" t="s">
        <v>2822</v>
      </c>
      <c r="B137" s="11" t="s">
        <v>2750</v>
      </c>
      <c r="C137" s="121" t="s">
        <v>2713</v>
      </c>
      <c r="D137" s="54">
        <v>794.91183552277005</v>
      </c>
      <c r="E137" s="50">
        <v>883.18897347222003</v>
      </c>
      <c r="F137" s="48">
        <v>706.63469757331904</v>
      </c>
      <c r="G137" s="48">
        <f>tab_m5_health_boards[[#This Row],[Age-Standardised Rate of Mortality (ASMR)]]-tab_m5_health_boards[[#This Row],[Lower Confidence Interval Limit]]</f>
        <v>88.277137949451003</v>
      </c>
      <c r="H137" s="17">
        <v>288</v>
      </c>
    </row>
    <row r="138" spans="1:8" ht="16.2" customHeight="1" x14ac:dyDescent="0.3">
      <c r="A138" s="8" t="s">
        <v>2823</v>
      </c>
      <c r="B138" s="11" t="s">
        <v>2750</v>
      </c>
      <c r="C138" s="121" t="s">
        <v>2713</v>
      </c>
      <c r="D138" s="54">
        <v>768.43152966696596</v>
      </c>
      <c r="E138" s="50">
        <v>862.52691643819298</v>
      </c>
      <c r="F138" s="48">
        <v>674.33614289573995</v>
      </c>
      <c r="G138" s="48">
        <f>tab_m5_health_boards[[#This Row],[Age-Standardised Rate of Mortality (ASMR)]]-tab_m5_health_boards[[#This Row],[Lower Confidence Interval Limit]]</f>
        <v>94.095386771226003</v>
      </c>
      <c r="H138" s="17">
        <v>231</v>
      </c>
    </row>
    <row r="139" spans="1:8" ht="16.2" customHeight="1" x14ac:dyDescent="0.3">
      <c r="A139" s="8" t="s">
        <v>2824</v>
      </c>
      <c r="B139" s="11" t="s">
        <v>2750</v>
      </c>
      <c r="C139" s="121" t="s">
        <v>2713</v>
      </c>
      <c r="D139" s="54">
        <v>906.385828513398</v>
      </c>
      <c r="E139" s="50">
        <v>928.97984892476597</v>
      </c>
      <c r="F139" s="48">
        <v>883.79180810202899</v>
      </c>
      <c r="G139" s="48">
        <f>tab_m5_health_boards[[#This Row],[Age-Standardised Rate of Mortality (ASMR)]]-tab_m5_health_boards[[#This Row],[Lower Confidence Interval Limit]]</f>
        <v>22.594020411369002</v>
      </c>
      <c r="H139" s="17">
        <v>5933</v>
      </c>
    </row>
    <row r="140" spans="1:8" ht="16.2" customHeight="1" x14ac:dyDescent="0.3">
      <c r="A140" s="8" t="s">
        <v>2825</v>
      </c>
      <c r="B140" s="11" t="s">
        <v>2750</v>
      </c>
      <c r="C140" s="121" t="s">
        <v>2713</v>
      </c>
      <c r="D140" s="54">
        <v>854.22177357438204</v>
      </c>
      <c r="E140" s="50">
        <v>933.71743940108399</v>
      </c>
      <c r="F140" s="48">
        <v>774.726107747681</v>
      </c>
      <c r="G140" s="48">
        <f>tab_m5_health_boards[[#This Row],[Age-Standardised Rate of Mortality (ASMR)]]-tab_m5_health_boards[[#This Row],[Lower Confidence Interval Limit]]</f>
        <v>79.495665826701043</v>
      </c>
      <c r="H140" s="17">
        <v>436</v>
      </c>
    </row>
  </sheetData>
  <hyperlinks>
    <hyperlink ref="A4" location="Contents!A1" display="Back to table of contents"/>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2"/>
  <sheetViews>
    <sheetView zoomScaleNormal="100" workbookViewId="0"/>
  </sheetViews>
  <sheetFormatPr defaultColWidth="9.33203125" defaultRowHeight="15.6" x14ac:dyDescent="0.3"/>
  <cols>
    <col min="1" max="1" width="31.5546875" style="7" customWidth="1"/>
    <col min="2" max="2" width="16.6640625" style="7" customWidth="1"/>
    <col min="3" max="3" width="28.5546875" style="7" bestFit="1" customWidth="1"/>
    <col min="4" max="4" width="16.6640625" style="7" customWidth="1"/>
    <col min="5" max="5" width="16.6640625" style="42" customWidth="1"/>
    <col min="6" max="7" width="16.6640625" style="41" customWidth="1"/>
    <col min="8" max="8" width="16.6640625" style="7" customWidth="1"/>
    <col min="9" max="16384" width="9.33203125" style="7"/>
  </cols>
  <sheetData>
    <row r="1" spans="1:8" s="4" customFormat="1" x14ac:dyDescent="0.3">
      <c r="A1" s="3" t="s">
        <v>2799</v>
      </c>
      <c r="E1" s="36"/>
      <c r="F1" s="13"/>
      <c r="G1" s="13"/>
    </row>
    <row r="2" spans="1:8" s="4" customFormat="1" ht="15" x14ac:dyDescent="0.25">
      <c r="A2" s="5" t="s">
        <v>2844</v>
      </c>
      <c r="E2" s="36"/>
      <c r="F2" s="13"/>
      <c r="G2" s="13"/>
    </row>
    <row r="3" spans="1:8" s="4" customFormat="1" ht="15" x14ac:dyDescent="0.25">
      <c r="A3" s="5" t="s">
        <v>16</v>
      </c>
      <c r="E3" s="36"/>
      <c r="F3" s="13"/>
      <c r="G3" s="13"/>
    </row>
    <row r="4" spans="1:8" s="4" customFormat="1" ht="30" customHeight="1" x14ac:dyDescent="0.25">
      <c r="A4" s="6" t="s">
        <v>20</v>
      </c>
      <c r="E4" s="36"/>
      <c r="F4" s="13"/>
      <c r="G4" s="13"/>
    </row>
    <row r="5" spans="1:8" ht="95.1" customHeight="1" thickBot="1" x14ac:dyDescent="0.35">
      <c r="A5" s="85" t="s">
        <v>70</v>
      </c>
      <c r="B5" s="86" t="s">
        <v>46</v>
      </c>
      <c r="C5" s="86" t="s">
        <v>47</v>
      </c>
      <c r="D5" s="44" t="s">
        <v>43</v>
      </c>
      <c r="E5" s="88" t="s">
        <v>2753</v>
      </c>
      <c r="F5" s="89" t="s">
        <v>2754</v>
      </c>
      <c r="G5" s="89" t="s">
        <v>2752</v>
      </c>
      <c r="H5" s="89" t="s">
        <v>42</v>
      </c>
    </row>
    <row r="6" spans="1:8" ht="30" customHeight="1" x14ac:dyDescent="0.3">
      <c r="A6" s="10" t="s">
        <v>2811</v>
      </c>
      <c r="B6" s="11" t="s">
        <v>2748</v>
      </c>
      <c r="C6" s="66" t="s">
        <v>2714</v>
      </c>
      <c r="D6" s="126">
        <v>114.93990476705601</v>
      </c>
      <c r="E6" s="114">
        <v>116.78930201674299</v>
      </c>
      <c r="F6" s="48">
        <v>113.090507517368</v>
      </c>
      <c r="G6" s="48">
        <f>tab_m6_councils[[#This Row],[Age-Standardised Rate of Mortality (ASMR)]]-tab_m6_councils[[#This Row],[Lower Confidence Interval Limit]]</f>
        <v>1.8493972496880104</v>
      </c>
      <c r="H6" s="17">
        <v>14831</v>
      </c>
    </row>
    <row r="7" spans="1:8" ht="16.2" customHeight="1" x14ac:dyDescent="0.3">
      <c r="A7" s="10" t="s">
        <v>119</v>
      </c>
      <c r="B7" s="11" t="s">
        <v>2748</v>
      </c>
      <c r="C7" s="66" t="s">
        <v>2714</v>
      </c>
      <c r="D7" s="52">
        <v>94.086689043400895</v>
      </c>
      <c r="E7" s="47">
        <v>103.000720593279</v>
      </c>
      <c r="F7" s="48">
        <v>85.172657493522905</v>
      </c>
      <c r="G7" s="48">
        <f>tab_m6_councils[[#This Row],[Age-Standardised Rate of Mortality (ASMR)]]-tab_m6_councils[[#This Row],[Lower Confidence Interval Limit]]</f>
        <v>8.9140315498779898</v>
      </c>
      <c r="H7" s="17">
        <v>428</v>
      </c>
    </row>
    <row r="8" spans="1:8" ht="16.2" customHeight="1" x14ac:dyDescent="0.3">
      <c r="A8" s="10" t="s">
        <v>218</v>
      </c>
      <c r="B8" s="11" t="s">
        <v>2748</v>
      </c>
      <c r="C8" s="66" t="s">
        <v>2714</v>
      </c>
      <c r="D8" s="52">
        <v>67.565552786010699</v>
      </c>
      <c r="E8" s="47">
        <v>74.124856019571297</v>
      </c>
      <c r="F8" s="48">
        <v>61.0062495524502</v>
      </c>
      <c r="G8" s="48">
        <f>tab_m6_councils[[#This Row],[Age-Standardised Rate of Mortality (ASMR)]]-tab_m6_councils[[#This Row],[Lower Confidence Interval Limit]]</f>
        <v>6.5593032335604988</v>
      </c>
      <c r="H8" s="17">
        <v>411</v>
      </c>
    </row>
    <row r="9" spans="1:8" ht="16.2" customHeight="1" x14ac:dyDescent="0.3">
      <c r="A9" s="10" t="s">
        <v>337</v>
      </c>
      <c r="B9" s="11" t="s">
        <v>2748</v>
      </c>
      <c r="C9" s="66" t="s">
        <v>2714</v>
      </c>
      <c r="D9" s="53">
        <v>85.0859519618175</v>
      </c>
      <c r="E9" s="49">
        <v>94.852515511653294</v>
      </c>
      <c r="F9" s="48">
        <v>75.319388411981606</v>
      </c>
      <c r="G9" s="48">
        <f>tab_m6_councils[[#This Row],[Age-Standardised Rate of Mortality (ASMR)]]-tab_m6_councils[[#This Row],[Lower Confidence Interval Limit]]</f>
        <v>9.7665635498358938</v>
      </c>
      <c r="H9" s="17">
        <v>292</v>
      </c>
    </row>
    <row r="10" spans="1:8" ht="16.2" customHeight="1" x14ac:dyDescent="0.3">
      <c r="A10" s="10" t="s">
        <v>390</v>
      </c>
      <c r="B10" s="11" t="s">
        <v>2748</v>
      </c>
      <c r="C10" s="66" t="s">
        <v>2714</v>
      </c>
      <c r="D10" s="54">
        <v>62.953578861294297</v>
      </c>
      <c r="E10" s="50">
        <v>72.668513318792407</v>
      </c>
      <c r="F10" s="48">
        <v>53.238644403796101</v>
      </c>
      <c r="G10" s="48">
        <f>tab_m6_councils[[#This Row],[Age-Standardised Rate of Mortality (ASMR)]]-tab_m6_councils[[#This Row],[Lower Confidence Interval Limit]]</f>
        <v>9.7149344574981953</v>
      </c>
      <c r="H10" s="17">
        <v>165</v>
      </c>
    </row>
    <row r="11" spans="1:8" ht="16.2" customHeight="1" x14ac:dyDescent="0.3">
      <c r="A11" s="10" t="s">
        <v>810</v>
      </c>
      <c r="B11" s="11" t="s">
        <v>2748</v>
      </c>
      <c r="C11" s="66" t="s">
        <v>2714</v>
      </c>
      <c r="D11" s="54">
        <v>108.200831980961</v>
      </c>
      <c r="E11" s="50">
        <v>114.461825170477</v>
      </c>
      <c r="F11" s="48">
        <v>101.939838791445</v>
      </c>
      <c r="G11" s="48">
        <f>tab_m6_councils[[#This Row],[Age-Standardised Rate of Mortality (ASMR)]]-tab_m6_councils[[#This Row],[Lower Confidence Interval Limit]]</f>
        <v>6.2609931895160003</v>
      </c>
      <c r="H11" s="17">
        <v>1143</v>
      </c>
    </row>
    <row r="12" spans="1:8" ht="16.2" customHeight="1" x14ac:dyDescent="0.3">
      <c r="A12" s="10" t="s">
        <v>437</v>
      </c>
      <c r="B12" s="11" t="s">
        <v>2748</v>
      </c>
      <c r="C12" s="66" t="s">
        <v>2714</v>
      </c>
      <c r="D12" s="53">
        <v>143.265056674851</v>
      </c>
      <c r="E12" s="49">
        <v>164.93259079572499</v>
      </c>
      <c r="F12" s="48">
        <v>121.59752255397601</v>
      </c>
      <c r="G12" s="48">
        <f>tab_m6_councils[[#This Row],[Age-Standardised Rate of Mortality (ASMR)]]-tab_m6_councils[[#This Row],[Lower Confidence Interval Limit]]</f>
        <v>21.66753412087499</v>
      </c>
      <c r="H12" s="17">
        <v>171</v>
      </c>
    </row>
    <row r="13" spans="1:8" ht="16.2" customHeight="1" x14ac:dyDescent="0.3">
      <c r="A13" s="10" t="s">
        <v>462</v>
      </c>
      <c r="B13" s="11" t="s">
        <v>2748</v>
      </c>
      <c r="C13" s="66" t="s">
        <v>2714</v>
      </c>
      <c r="D13" s="54">
        <v>62.394345308540302</v>
      </c>
      <c r="E13" s="50">
        <v>69.638233067615502</v>
      </c>
      <c r="F13" s="48">
        <v>55.150457549465003</v>
      </c>
      <c r="G13" s="48">
        <f>tab_m6_councils[[#This Row],[Age-Standardised Rate of Mortality (ASMR)]]-tab_m6_councils[[#This Row],[Lower Confidence Interval Limit]]</f>
        <v>7.2438877590752995</v>
      </c>
      <c r="H13" s="17">
        <v>290</v>
      </c>
    </row>
    <row r="14" spans="1:8" ht="16.2" customHeight="1" x14ac:dyDescent="0.3">
      <c r="A14" s="10" t="s">
        <v>543</v>
      </c>
      <c r="B14" s="11" t="s">
        <v>2748</v>
      </c>
      <c r="C14" s="66" t="s">
        <v>2714</v>
      </c>
      <c r="D14" s="54">
        <v>143.91915292707799</v>
      </c>
      <c r="E14" s="50">
        <v>156.77494274605499</v>
      </c>
      <c r="F14" s="48">
        <v>131.06336310809999</v>
      </c>
      <c r="G14" s="48">
        <f>tab_m6_councils[[#This Row],[Age-Standardised Rate of Mortality (ASMR)]]-tab_m6_councils[[#This Row],[Lower Confidence Interval Limit]]</f>
        <v>12.855789818977996</v>
      </c>
      <c r="H14" s="17">
        <v>481</v>
      </c>
    </row>
    <row r="15" spans="1:8" ht="16.2" customHeight="1" x14ac:dyDescent="0.3">
      <c r="A15" s="10" t="s">
        <v>606</v>
      </c>
      <c r="B15" s="11" t="s">
        <v>2748</v>
      </c>
      <c r="C15" s="66" t="s">
        <v>2714</v>
      </c>
      <c r="D15" s="54">
        <v>144.17325406731001</v>
      </c>
      <c r="E15" s="50">
        <v>157.881698576286</v>
      </c>
      <c r="F15" s="48">
        <v>130.464809558333</v>
      </c>
      <c r="G15" s="48">
        <f>tab_m6_councils[[#This Row],[Age-Standardised Rate of Mortality (ASMR)]]-tab_m6_councils[[#This Row],[Lower Confidence Interval Limit]]</f>
        <v>13.70844450897701</v>
      </c>
      <c r="H15" s="17">
        <v>430</v>
      </c>
    </row>
    <row r="16" spans="1:8" ht="16.2" customHeight="1" x14ac:dyDescent="0.3">
      <c r="A16" s="8" t="s">
        <v>667</v>
      </c>
      <c r="B16" s="11" t="s">
        <v>2748</v>
      </c>
      <c r="C16" s="119" t="s">
        <v>2714</v>
      </c>
      <c r="D16" s="54">
        <v>111.912806714426</v>
      </c>
      <c r="E16" s="50">
        <v>123.399472887936</v>
      </c>
      <c r="F16" s="48">
        <v>100.426140540917</v>
      </c>
      <c r="G16" s="48">
        <f>tab_m6_councils[[#This Row],[Age-Standardised Rate of Mortality (ASMR)]]-tab_m6_councils[[#This Row],[Lower Confidence Interval Limit]]</f>
        <v>11.486666173508993</v>
      </c>
      <c r="H16" s="17">
        <v>363</v>
      </c>
    </row>
    <row r="17" spans="1:8" ht="16.2" customHeight="1" x14ac:dyDescent="0.3">
      <c r="A17" s="10" t="s">
        <v>724</v>
      </c>
      <c r="B17" s="11" t="s">
        <v>2748</v>
      </c>
      <c r="C17" s="66" t="s">
        <v>2714</v>
      </c>
      <c r="D17" s="54">
        <v>84.024933687493004</v>
      </c>
      <c r="E17" s="50">
        <v>95.021734678845903</v>
      </c>
      <c r="F17" s="48">
        <v>73.028132696140204</v>
      </c>
      <c r="G17" s="48">
        <f>tab_m6_councils[[#This Row],[Age-Standardised Rate of Mortality (ASMR)]]-tab_m6_councils[[#This Row],[Lower Confidence Interval Limit]]</f>
        <v>10.996800991352799</v>
      </c>
      <c r="H17" s="17">
        <v>225</v>
      </c>
    </row>
    <row r="18" spans="1:8" ht="16.2" customHeight="1" x14ac:dyDescent="0.3">
      <c r="A18" s="10" t="s">
        <v>769</v>
      </c>
      <c r="B18" s="11" t="s">
        <v>2748</v>
      </c>
      <c r="C18" s="66" t="s">
        <v>2714</v>
      </c>
      <c r="D18" s="54">
        <v>112.47344010906301</v>
      </c>
      <c r="E18" s="50">
        <v>125.380767647976</v>
      </c>
      <c r="F18" s="48">
        <v>99.566112570151006</v>
      </c>
      <c r="G18" s="48">
        <f>tab_m6_councils[[#This Row],[Age-Standardised Rate of Mortality (ASMR)]]-tab_m6_councils[[#This Row],[Lower Confidence Interval Limit]]</f>
        <v>12.907327538912</v>
      </c>
      <c r="H18" s="17">
        <v>291</v>
      </c>
    </row>
    <row r="19" spans="1:8" ht="16.2" customHeight="1" x14ac:dyDescent="0.3">
      <c r="A19" s="10" t="s">
        <v>1052</v>
      </c>
      <c r="B19" s="11" t="s">
        <v>2748</v>
      </c>
      <c r="C19" s="66" t="s">
        <v>2714</v>
      </c>
      <c r="D19" s="54">
        <v>132.42969211737901</v>
      </c>
      <c r="E19" s="50">
        <v>144.22996632964399</v>
      </c>
      <c r="F19" s="48">
        <v>120.629417905114</v>
      </c>
      <c r="G19" s="48">
        <f>tab_m6_councils[[#This Row],[Age-Standardised Rate of Mortality (ASMR)]]-tab_m6_councils[[#This Row],[Lower Confidence Interval Limit]]</f>
        <v>11.800274212265009</v>
      </c>
      <c r="H19" s="17">
        <v>489</v>
      </c>
    </row>
    <row r="20" spans="1:8" ht="16.2" customHeight="1" x14ac:dyDescent="0.3">
      <c r="A20" s="10" t="s">
        <v>1137</v>
      </c>
      <c r="B20" s="11" t="s">
        <v>2748</v>
      </c>
      <c r="C20" s="121" t="s">
        <v>2714</v>
      </c>
      <c r="D20" s="53">
        <v>89.581446803475998</v>
      </c>
      <c r="E20" s="49">
        <v>95.646044141593194</v>
      </c>
      <c r="F20" s="48">
        <v>83.516849465358703</v>
      </c>
      <c r="G20" s="48">
        <f>tab_m6_councils[[#This Row],[Age-Standardised Rate of Mortality (ASMR)]]-tab_m6_councils[[#This Row],[Lower Confidence Interval Limit]]</f>
        <v>6.0645973381172951</v>
      </c>
      <c r="H20" s="17">
        <v>839</v>
      </c>
    </row>
    <row r="21" spans="1:8" ht="16.2" customHeight="1" x14ac:dyDescent="0.3">
      <c r="A21" s="10" t="s">
        <v>1346</v>
      </c>
      <c r="B21" s="11" t="s">
        <v>2748</v>
      </c>
      <c r="C21" s="66" t="s">
        <v>2714</v>
      </c>
      <c r="D21" s="53">
        <v>195.03379388502401</v>
      </c>
      <c r="E21" s="49">
        <v>203.318380341363</v>
      </c>
      <c r="F21" s="48">
        <v>186.749207428685</v>
      </c>
      <c r="G21" s="48">
        <f>tab_m6_councils[[#This Row],[Age-Standardised Rate of Mortality (ASMR)]]-tab_m6_councils[[#This Row],[Lower Confidence Interval Limit]]</f>
        <v>8.2845864563390137</v>
      </c>
      <c r="H21" s="17">
        <v>2141</v>
      </c>
    </row>
    <row r="22" spans="1:8" ht="16.2" customHeight="1" x14ac:dyDescent="0.3">
      <c r="A22" s="10" t="s">
        <v>1614</v>
      </c>
      <c r="B22" s="11" t="s">
        <v>2748</v>
      </c>
      <c r="C22" s="66" t="s">
        <v>2714</v>
      </c>
      <c r="D22" s="54">
        <v>49.164432721209899</v>
      </c>
      <c r="E22" s="50">
        <v>54.589927954730904</v>
      </c>
      <c r="F22" s="48">
        <v>43.738937487689</v>
      </c>
      <c r="G22" s="48">
        <f>tab_m6_councils[[#This Row],[Age-Standardised Rate of Mortality (ASMR)]]-tab_m6_councils[[#This Row],[Lower Confidence Interval Limit]]</f>
        <v>5.4254952335208984</v>
      </c>
      <c r="H22" s="17">
        <v>317</v>
      </c>
    </row>
    <row r="23" spans="1:8" ht="16.2" customHeight="1" x14ac:dyDescent="0.3">
      <c r="A23" s="10" t="s">
        <v>1727</v>
      </c>
      <c r="B23" s="11" t="s">
        <v>2748</v>
      </c>
      <c r="C23" s="66" t="s">
        <v>2714</v>
      </c>
      <c r="D23" s="52">
        <v>138.02498532925301</v>
      </c>
      <c r="E23" s="47">
        <v>154.035046020816</v>
      </c>
      <c r="F23" s="48">
        <v>122.01492463769</v>
      </c>
      <c r="G23" s="48">
        <f>tab_m6_councils[[#This Row],[Age-Standardised Rate of Mortality (ASMR)]]-tab_m6_councils[[#This Row],[Lower Confidence Interval Limit]]</f>
        <v>16.010060691563012</v>
      </c>
      <c r="H23" s="17">
        <v>285</v>
      </c>
    </row>
    <row r="24" spans="1:8" ht="16.2" customHeight="1" x14ac:dyDescent="0.3">
      <c r="A24" s="10" t="s">
        <v>1762</v>
      </c>
      <c r="B24" s="11" t="s">
        <v>2748</v>
      </c>
      <c r="C24" s="66" t="s">
        <v>2714</v>
      </c>
      <c r="D24" s="53">
        <v>133.42678004000601</v>
      </c>
      <c r="E24" s="49">
        <v>149.499031939715</v>
      </c>
      <c r="F24" s="48">
        <v>117.35452814029701</v>
      </c>
      <c r="G24" s="48">
        <f>tab_m6_councils[[#This Row],[Age-Standardised Rate of Mortality (ASMR)]]-tab_m6_councils[[#This Row],[Lower Confidence Interval Limit]]</f>
        <v>16.072251899709002</v>
      </c>
      <c r="H24" s="17">
        <v>268</v>
      </c>
    </row>
    <row r="25" spans="1:8" ht="16.2" customHeight="1" x14ac:dyDescent="0.3">
      <c r="A25" s="10" t="s">
        <v>1807</v>
      </c>
      <c r="B25" s="11" t="s">
        <v>2748</v>
      </c>
      <c r="C25" s="66" t="s">
        <v>2714</v>
      </c>
      <c r="D25" s="53">
        <v>33.508206808634803</v>
      </c>
      <c r="E25" s="49">
        <v>40.527889904233099</v>
      </c>
      <c r="F25" s="48">
        <v>26.4885237130365</v>
      </c>
      <c r="G25" s="48">
        <f>tab_m6_councils[[#This Row],[Age-Standardised Rate of Mortality (ASMR)]]-tab_m6_councils[[#This Row],[Lower Confidence Interval Limit]]</f>
        <v>7.0196830955983032</v>
      </c>
      <c r="H25" s="17">
        <v>88</v>
      </c>
    </row>
    <row r="26" spans="1:8" ht="16.2" customHeight="1" x14ac:dyDescent="0.3">
      <c r="A26" s="10" t="s">
        <v>1033</v>
      </c>
      <c r="B26" s="11" t="s">
        <v>2748</v>
      </c>
      <c r="C26" s="66" t="s">
        <v>2714</v>
      </c>
      <c r="D26" s="54">
        <v>43.7613440642615</v>
      </c>
      <c r="E26" s="50">
        <v>57.720864685581503</v>
      </c>
      <c r="F26" s="48">
        <v>29.801823442941501</v>
      </c>
      <c r="G26" s="48">
        <f>tab_m6_councils[[#This Row],[Age-Standardised Rate of Mortality (ASMR)]]-tab_m6_councils[[#This Row],[Lower Confidence Interval Limit]]</f>
        <v>13.959520621319999</v>
      </c>
      <c r="H26" s="17">
        <v>38</v>
      </c>
    </row>
    <row r="27" spans="1:8" ht="16.2" customHeight="1" x14ac:dyDescent="0.3">
      <c r="A27" s="10" t="s">
        <v>1856</v>
      </c>
      <c r="B27" s="11" t="s">
        <v>2748</v>
      </c>
      <c r="C27" s="66" t="s">
        <v>2714</v>
      </c>
      <c r="D27" s="54">
        <v>146.71617648290899</v>
      </c>
      <c r="E27" s="50">
        <v>159.307041890124</v>
      </c>
      <c r="F27" s="48">
        <v>134.12531107569299</v>
      </c>
      <c r="G27" s="48">
        <f>tab_m6_councils[[#This Row],[Age-Standardised Rate of Mortality (ASMR)]]-tab_m6_councils[[#This Row],[Lower Confidence Interval Limit]]</f>
        <v>12.590865407216</v>
      </c>
      <c r="H27" s="17">
        <v>526</v>
      </c>
    </row>
    <row r="28" spans="1:8" ht="16.2" customHeight="1" x14ac:dyDescent="0.3">
      <c r="A28" s="10" t="s">
        <v>1933</v>
      </c>
      <c r="B28" s="11" t="s">
        <v>2748</v>
      </c>
      <c r="C28" s="66" t="s">
        <v>2714</v>
      </c>
      <c r="D28" s="54">
        <v>170.68213318011701</v>
      </c>
      <c r="E28" s="50">
        <v>180.61694876417701</v>
      </c>
      <c r="F28" s="48">
        <v>160.747317596058</v>
      </c>
      <c r="G28" s="48">
        <f>tab_m6_councils[[#This Row],[Age-Standardised Rate of Mortality (ASMR)]]-tab_m6_councils[[#This Row],[Lower Confidence Interval Limit]]</f>
        <v>9.9348155840590096</v>
      </c>
      <c r="H28" s="17">
        <v>1186</v>
      </c>
    </row>
    <row r="29" spans="1:8" ht="16.2" customHeight="1" x14ac:dyDescent="0.3">
      <c r="A29" s="10" t="s">
        <v>2089</v>
      </c>
      <c r="B29" s="11" t="s">
        <v>2748</v>
      </c>
      <c r="C29" s="66" t="s">
        <v>2714</v>
      </c>
      <c r="D29" s="54">
        <v>23.6344382244997</v>
      </c>
      <c r="E29" s="50">
        <v>35.222953211755502</v>
      </c>
      <c r="F29" s="48">
        <v>12.045923237244001</v>
      </c>
      <c r="G29" s="48">
        <f>tab_m6_councils[[#This Row],[Age-Standardised Rate of Mortality (ASMR)]]-tab_m6_councils[[#This Row],[Lower Confidence Interval Limit]]</f>
        <v>11.588514987255699</v>
      </c>
      <c r="H29" s="17">
        <v>16</v>
      </c>
    </row>
    <row r="30" spans="1:8" ht="16.2" customHeight="1" x14ac:dyDescent="0.3">
      <c r="A30" s="10" t="s">
        <v>2102</v>
      </c>
      <c r="B30" s="11" t="s">
        <v>2748</v>
      </c>
      <c r="C30" s="66" t="s">
        <v>2714</v>
      </c>
      <c r="D30" s="54">
        <v>87.566686087745595</v>
      </c>
      <c r="E30" s="50">
        <v>96.099790716595706</v>
      </c>
      <c r="F30" s="48">
        <v>79.033581458895398</v>
      </c>
      <c r="G30" s="48">
        <f>tab_m6_councils[[#This Row],[Age-Standardised Rate of Mortality (ASMR)]]-tab_m6_councils[[#This Row],[Lower Confidence Interval Limit]]</f>
        <v>8.5331046288501966</v>
      </c>
      <c r="H30" s="17">
        <v>406</v>
      </c>
    </row>
    <row r="31" spans="1:8" ht="16.2" customHeight="1" x14ac:dyDescent="0.3">
      <c r="A31" s="10" t="s">
        <v>2172</v>
      </c>
      <c r="B31" s="11" t="s">
        <v>2748</v>
      </c>
      <c r="C31" s="66" t="s">
        <v>2714</v>
      </c>
      <c r="D31" s="54">
        <v>163.994166852185</v>
      </c>
      <c r="E31" s="50">
        <v>176.21731168495299</v>
      </c>
      <c r="F31" s="48">
        <v>151.77102201941699</v>
      </c>
      <c r="G31" s="48">
        <f>tab_m6_councils[[#This Row],[Age-Standardised Rate of Mortality (ASMR)]]-tab_m6_councils[[#This Row],[Lower Confidence Interval Limit]]</f>
        <v>12.223144832768014</v>
      </c>
      <c r="H31" s="17">
        <v>691</v>
      </c>
    </row>
    <row r="32" spans="1:8" ht="16.2" customHeight="1" x14ac:dyDescent="0.3">
      <c r="A32" s="8" t="s">
        <v>2249</v>
      </c>
      <c r="B32" s="11" t="s">
        <v>2748</v>
      </c>
      <c r="C32" s="119" t="s">
        <v>2714</v>
      </c>
      <c r="D32" s="156">
        <v>79.629670129647593</v>
      </c>
      <c r="E32" s="48">
        <v>89.233018122784998</v>
      </c>
      <c r="F32" s="48">
        <v>70.026322136510103</v>
      </c>
      <c r="G32" s="48">
        <f>tab_m6_councils[[#This Row],[Age-Standardised Rate of Mortality (ASMR)]]-tab_m6_councils[[#This Row],[Lower Confidence Interval Limit]]</f>
        <v>9.6033479931374899</v>
      </c>
      <c r="H32" s="17">
        <v>267</v>
      </c>
    </row>
    <row r="33" spans="1:8" ht="16.2" customHeight="1" x14ac:dyDescent="0.3">
      <c r="A33" s="10" t="s">
        <v>2310</v>
      </c>
      <c r="B33" s="11" t="s">
        <v>2748</v>
      </c>
      <c r="C33" s="66" t="s">
        <v>2714</v>
      </c>
      <c r="D33" s="54">
        <v>38.055798703558203</v>
      </c>
      <c r="E33" s="50">
        <v>54.912857009053297</v>
      </c>
      <c r="F33" s="48">
        <v>21.198740398062998</v>
      </c>
      <c r="G33" s="48">
        <f>tab_m6_councils[[#This Row],[Age-Standardised Rate of Mortality (ASMR)]]-tab_m6_councils[[#This Row],[Lower Confidence Interval Limit]]</f>
        <v>16.857058305495205</v>
      </c>
      <c r="H33" s="17">
        <v>20</v>
      </c>
    </row>
    <row r="34" spans="1:8" ht="16.2" customHeight="1" x14ac:dyDescent="0.3">
      <c r="A34" s="10" t="s">
        <v>2325</v>
      </c>
      <c r="B34" s="11" t="s">
        <v>2748</v>
      </c>
      <c r="C34" s="66" t="s">
        <v>2714</v>
      </c>
      <c r="D34" s="54">
        <v>116.999772523247</v>
      </c>
      <c r="E34" s="50">
        <v>128.27331143257999</v>
      </c>
      <c r="F34" s="48">
        <v>105.726233613915</v>
      </c>
      <c r="G34" s="48">
        <f>tab_m6_councils[[#This Row],[Age-Standardised Rate of Mortality (ASMR)]]-tab_m6_councils[[#This Row],[Lower Confidence Interval Limit]]</f>
        <v>11.273538909332004</v>
      </c>
      <c r="H34" s="17">
        <v>414</v>
      </c>
    </row>
    <row r="35" spans="1:8" ht="16.2" customHeight="1" x14ac:dyDescent="0.3">
      <c r="A35" s="10" t="s">
        <v>2376</v>
      </c>
      <c r="B35" s="11" t="s">
        <v>2748</v>
      </c>
      <c r="C35" s="121" t="s">
        <v>2714</v>
      </c>
      <c r="D35" s="52">
        <v>149.11853267950201</v>
      </c>
      <c r="E35" s="49">
        <v>157.84453949083201</v>
      </c>
      <c r="F35" s="48">
        <v>140.39252586817301</v>
      </c>
      <c r="G35" s="48">
        <f>tab_m6_councils[[#This Row],[Age-Standardised Rate of Mortality (ASMR)]]-tab_m6_councils[[#This Row],[Lower Confidence Interval Limit]]</f>
        <v>8.7260068113290004</v>
      </c>
      <c r="H35" s="17">
        <v>1127</v>
      </c>
    </row>
    <row r="36" spans="1:8" ht="16.2" customHeight="1" x14ac:dyDescent="0.3">
      <c r="A36" s="10" t="s">
        <v>2540</v>
      </c>
      <c r="B36" s="11" t="s">
        <v>2748</v>
      </c>
      <c r="C36" s="66" t="s">
        <v>2714</v>
      </c>
      <c r="D36" s="53">
        <v>105.580710677683</v>
      </c>
      <c r="E36" s="117">
        <v>118.844686954995</v>
      </c>
      <c r="F36" s="48">
        <v>92.3167344003718</v>
      </c>
      <c r="G36" s="48">
        <f>tab_m6_councils[[#This Row],[Age-Standardised Rate of Mortality (ASMR)]]-tab_m6_councils[[#This Row],[Lower Confidence Interval Limit]]</f>
        <v>13.263976277311201</v>
      </c>
      <c r="H36" s="17">
        <v>244</v>
      </c>
    </row>
    <row r="37" spans="1:8" ht="16.2" customHeight="1" x14ac:dyDescent="0.3">
      <c r="A37" s="10" t="s">
        <v>2586</v>
      </c>
      <c r="B37" s="11" t="s">
        <v>2748</v>
      </c>
      <c r="C37" s="66" t="s">
        <v>2714</v>
      </c>
      <c r="D37" s="54">
        <v>176.08207438020901</v>
      </c>
      <c r="E37" s="50">
        <v>194.79609319837101</v>
      </c>
      <c r="F37" s="48">
        <v>157.368055562047</v>
      </c>
      <c r="G37" s="48">
        <f>tab_m6_councils[[#This Row],[Age-Standardised Rate of Mortality (ASMR)]]-tab_m6_councils[[#This Row],[Lower Confidence Interval Limit]]</f>
        <v>18.714018818162003</v>
      </c>
      <c r="H37" s="17">
        <v>348</v>
      </c>
    </row>
    <row r="38" spans="1:8" ht="16.2" customHeight="1" x14ac:dyDescent="0.3">
      <c r="A38" s="10" t="s">
        <v>2606</v>
      </c>
      <c r="B38" s="11" t="s">
        <v>2748</v>
      </c>
      <c r="C38" s="66" t="s">
        <v>2714</v>
      </c>
      <c r="D38" s="52">
        <v>119.03580172753099</v>
      </c>
      <c r="E38" s="47">
        <v>130.44547634514601</v>
      </c>
      <c r="F38" s="48">
        <v>107.626127109916</v>
      </c>
      <c r="G38" s="48">
        <f>tab_m6_councils[[#This Row],[Age-Standardised Rate of Mortality (ASMR)]]-tab_m6_councils[[#This Row],[Lower Confidence Interval Limit]]</f>
        <v>11.409674617614996</v>
      </c>
      <c r="H38" s="17">
        <v>431</v>
      </c>
    </row>
    <row r="39" spans="1:8" ht="16.2" customHeight="1" x14ac:dyDescent="0.3">
      <c r="A39" s="10" t="s">
        <v>2811</v>
      </c>
      <c r="B39" s="11" t="s">
        <v>2748</v>
      </c>
      <c r="C39" s="66" t="s">
        <v>2751</v>
      </c>
      <c r="D39" s="52">
        <v>95.120654305619695</v>
      </c>
      <c r="E39" s="48">
        <v>96.805628459695399</v>
      </c>
      <c r="F39" s="48">
        <v>93.435680151544005</v>
      </c>
      <c r="G39" s="48">
        <f>tab_m6_councils[[#This Row],[Age-Standardised Rate of Mortality (ASMR)]]-tab_m6_councils[[#This Row],[Lower Confidence Interval Limit]]</f>
        <v>1.6849741540756895</v>
      </c>
      <c r="H39" s="17">
        <v>12259</v>
      </c>
    </row>
    <row r="40" spans="1:8" ht="16.2" customHeight="1" x14ac:dyDescent="0.3">
      <c r="A40" s="10" t="s">
        <v>119</v>
      </c>
      <c r="B40" s="11" t="s">
        <v>2748</v>
      </c>
      <c r="C40" s="66" t="s">
        <v>2751</v>
      </c>
      <c r="D40" s="53">
        <v>77.862553583683194</v>
      </c>
      <c r="E40" s="49">
        <v>85.992362935063497</v>
      </c>
      <c r="F40" s="48">
        <v>69.732744232302807</v>
      </c>
      <c r="G40" s="48">
        <f>tab_m6_councils[[#This Row],[Age-Standardised Rate of Mortality (ASMR)]]-tab_m6_councils[[#This Row],[Lower Confidence Interval Limit]]</f>
        <v>8.1298093513803877</v>
      </c>
      <c r="H40" s="17">
        <v>353</v>
      </c>
    </row>
    <row r="41" spans="1:8" ht="16.2" customHeight="1" x14ac:dyDescent="0.3">
      <c r="A41" s="10" t="s">
        <v>218</v>
      </c>
      <c r="B41" s="11" t="s">
        <v>2748</v>
      </c>
      <c r="C41" s="66" t="s">
        <v>2751</v>
      </c>
      <c r="D41" s="54">
        <v>55.992099290367698</v>
      </c>
      <c r="E41" s="50">
        <v>61.964120558547897</v>
      </c>
      <c r="F41" s="48">
        <v>50.020078022187498</v>
      </c>
      <c r="G41" s="48">
        <f>tab_m6_councils[[#This Row],[Age-Standardised Rate of Mortality (ASMR)]]-tab_m6_councils[[#This Row],[Lower Confidence Interval Limit]]</f>
        <v>5.9720212681801996</v>
      </c>
      <c r="H41" s="17">
        <v>341</v>
      </c>
    </row>
    <row r="42" spans="1:8" ht="16.2" customHeight="1" x14ac:dyDescent="0.3">
      <c r="A42" s="10" t="s">
        <v>337</v>
      </c>
      <c r="B42" s="11" t="s">
        <v>2748</v>
      </c>
      <c r="C42" s="66" t="s">
        <v>2751</v>
      </c>
      <c r="D42" s="54">
        <v>66.662233973407396</v>
      </c>
      <c r="E42" s="50">
        <v>75.3085127125116</v>
      </c>
      <c r="F42" s="48">
        <v>58.015955234303199</v>
      </c>
      <c r="G42" s="48">
        <f>tab_m6_councils[[#This Row],[Age-Standardised Rate of Mortality (ASMR)]]-tab_m6_councils[[#This Row],[Lower Confidence Interval Limit]]</f>
        <v>8.6462787391041971</v>
      </c>
      <c r="H42" s="17">
        <v>229</v>
      </c>
    </row>
    <row r="43" spans="1:8" ht="16.2" customHeight="1" x14ac:dyDescent="0.3">
      <c r="A43" s="10" t="s">
        <v>390</v>
      </c>
      <c r="B43" s="11" t="s">
        <v>2748</v>
      </c>
      <c r="C43" s="66" t="s">
        <v>2751</v>
      </c>
      <c r="D43" s="54">
        <v>52.115487799200999</v>
      </c>
      <c r="E43" s="50">
        <v>60.899734386901002</v>
      </c>
      <c r="F43" s="48">
        <v>43.331241211500902</v>
      </c>
      <c r="G43" s="48">
        <f>tab_m6_councils[[#This Row],[Age-Standardised Rate of Mortality (ASMR)]]-tab_m6_councils[[#This Row],[Lower Confidence Interval Limit]]</f>
        <v>8.7842465877000961</v>
      </c>
      <c r="H43" s="17">
        <v>138</v>
      </c>
    </row>
    <row r="44" spans="1:8" ht="16.2" customHeight="1" x14ac:dyDescent="0.3">
      <c r="A44" s="10" t="s">
        <v>810</v>
      </c>
      <c r="B44" s="11" t="s">
        <v>2748</v>
      </c>
      <c r="C44" s="66" t="s">
        <v>2751</v>
      </c>
      <c r="D44" s="54">
        <v>88.853380001980497</v>
      </c>
      <c r="E44" s="50">
        <v>94.529205105959605</v>
      </c>
      <c r="F44" s="48">
        <v>83.177554898001404</v>
      </c>
      <c r="G44" s="48">
        <f>tab_m6_councils[[#This Row],[Age-Standardised Rate of Mortality (ASMR)]]-tab_m6_councils[[#This Row],[Lower Confidence Interval Limit]]</f>
        <v>5.6758251039790935</v>
      </c>
      <c r="H44" s="17">
        <v>939</v>
      </c>
    </row>
    <row r="45" spans="1:8" ht="16.2" customHeight="1" x14ac:dyDescent="0.3">
      <c r="A45" s="10" t="s">
        <v>437</v>
      </c>
      <c r="B45" s="11" t="s">
        <v>2748</v>
      </c>
      <c r="C45" s="66" t="s">
        <v>2751</v>
      </c>
      <c r="D45" s="54">
        <v>115.549066240754</v>
      </c>
      <c r="E45" s="50">
        <v>135.03436797611701</v>
      </c>
      <c r="F45" s="48">
        <v>96.063764505390395</v>
      </c>
      <c r="G45" s="48">
        <f>tab_m6_councils[[#This Row],[Age-Standardised Rate of Mortality (ASMR)]]-tab_m6_councils[[#This Row],[Lower Confidence Interval Limit]]</f>
        <v>19.485301735363606</v>
      </c>
      <c r="H45" s="17">
        <v>138</v>
      </c>
    </row>
    <row r="46" spans="1:8" ht="16.2" customHeight="1" x14ac:dyDescent="0.3">
      <c r="A46" s="10" t="s">
        <v>462</v>
      </c>
      <c r="B46" s="11" t="s">
        <v>2748</v>
      </c>
      <c r="C46" s="66" t="s">
        <v>2751</v>
      </c>
      <c r="D46" s="54">
        <v>49.885264883379001</v>
      </c>
      <c r="E46" s="50">
        <v>56.361439421477797</v>
      </c>
      <c r="F46" s="48">
        <v>43.409090345280099</v>
      </c>
      <c r="G46" s="48">
        <f>tab_m6_councils[[#This Row],[Age-Standardised Rate of Mortality (ASMR)]]-tab_m6_councils[[#This Row],[Lower Confidence Interval Limit]]</f>
        <v>6.4761745380989026</v>
      </c>
      <c r="H46" s="17">
        <v>232</v>
      </c>
    </row>
    <row r="47" spans="1:8" ht="16.2" customHeight="1" x14ac:dyDescent="0.3">
      <c r="A47" s="8" t="s">
        <v>543</v>
      </c>
      <c r="B47" s="11" t="s">
        <v>2748</v>
      </c>
      <c r="C47" s="119" t="s">
        <v>2751</v>
      </c>
      <c r="D47" s="54">
        <v>122.51804006679799</v>
      </c>
      <c r="E47" s="50">
        <v>134.39732990908499</v>
      </c>
      <c r="F47" s="48">
        <v>110.638750224511</v>
      </c>
      <c r="G47" s="48">
        <f>tab_m6_councils[[#This Row],[Age-Standardised Rate of Mortality (ASMR)]]-tab_m6_councils[[#This Row],[Lower Confidence Interval Limit]]</f>
        <v>11.879289842286994</v>
      </c>
      <c r="H47" s="17">
        <v>409</v>
      </c>
    </row>
    <row r="48" spans="1:8" ht="16.2" customHeight="1" x14ac:dyDescent="0.3">
      <c r="A48" s="10" t="s">
        <v>606</v>
      </c>
      <c r="B48" s="11" t="s">
        <v>2748</v>
      </c>
      <c r="C48" s="66" t="s">
        <v>2751</v>
      </c>
      <c r="D48" s="54">
        <v>114.086825728142</v>
      </c>
      <c r="E48" s="50">
        <v>126.322900698597</v>
      </c>
      <c r="F48" s="48">
        <v>101.850750757686</v>
      </c>
      <c r="G48" s="48">
        <f>tab_m6_councils[[#This Row],[Age-Standardised Rate of Mortality (ASMR)]]-tab_m6_councils[[#This Row],[Lower Confidence Interval Limit]]</f>
        <v>12.236074970456002</v>
      </c>
      <c r="H48" s="17">
        <v>339</v>
      </c>
    </row>
    <row r="49" spans="1:8" ht="16.2" customHeight="1" x14ac:dyDescent="0.3">
      <c r="A49" s="10" t="s">
        <v>667</v>
      </c>
      <c r="B49" s="11" t="s">
        <v>2748</v>
      </c>
      <c r="C49" s="66" t="s">
        <v>2751</v>
      </c>
      <c r="D49" s="52">
        <v>92.439369473708695</v>
      </c>
      <c r="E49" s="49">
        <v>102.91040122452</v>
      </c>
      <c r="F49" s="48">
        <v>81.968337722897402</v>
      </c>
      <c r="G49" s="48">
        <f>tab_m6_councils[[#This Row],[Age-Standardised Rate of Mortality (ASMR)]]-tab_m6_councils[[#This Row],[Lower Confidence Interval Limit]]</f>
        <v>10.471031750811292</v>
      </c>
      <c r="H49" s="17">
        <v>299</v>
      </c>
    </row>
    <row r="50" spans="1:8" ht="16.2" customHeight="1" x14ac:dyDescent="0.3">
      <c r="A50" s="10" t="s">
        <v>724</v>
      </c>
      <c r="B50" s="11" t="s">
        <v>2748</v>
      </c>
      <c r="C50" s="121" t="s">
        <v>2751</v>
      </c>
      <c r="D50" s="54">
        <v>68.979641344999095</v>
      </c>
      <c r="E50" s="50">
        <v>78.944806328922496</v>
      </c>
      <c r="F50" s="48">
        <v>59.014476361075701</v>
      </c>
      <c r="G50" s="48">
        <f>tab_m6_councils[[#This Row],[Age-Standardised Rate of Mortality (ASMR)]]-tab_m6_councils[[#This Row],[Lower Confidence Interval Limit]]</f>
        <v>9.965164983923394</v>
      </c>
      <c r="H50" s="17">
        <v>185</v>
      </c>
    </row>
    <row r="51" spans="1:8" ht="16.2" customHeight="1" x14ac:dyDescent="0.3">
      <c r="A51" s="10" t="s">
        <v>769</v>
      </c>
      <c r="B51" s="11" t="s">
        <v>2748</v>
      </c>
      <c r="C51" s="66" t="s">
        <v>2751</v>
      </c>
      <c r="D51" s="54">
        <v>94.111385671994299</v>
      </c>
      <c r="E51" s="50">
        <v>105.919853137007</v>
      </c>
      <c r="F51" s="48">
        <v>82.302918206981502</v>
      </c>
      <c r="G51" s="48">
        <f>tab_m6_councils[[#This Row],[Age-Standardised Rate of Mortality (ASMR)]]-tab_m6_councils[[#This Row],[Lower Confidence Interval Limit]]</f>
        <v>11.808467465012797</v>
      </c>
      <c r="H51" s="17">
        <v>244</v>
      </c>
    </row>
    <row r="52" spans="1:8" ht="16.2" customHeight="1" x14ac:dyDescent="0.3">
      <c r="A52" s="10" t="s">
        <v>1052</v>
      </c>
      <c r="B52" s="11" t="s">
        <v>2748</v>
      </c>
      <c r="C52" s="66" t="s">
        <v>2751</v>
      </c>
      <c r="D52" s="52">
        <v>107.881392679002</v>
      </c>
      <c r="E52" s="47">
        <v>118.574518233936</v>
      </c>
      <c r="F52" s="48">
        <v>97.188267124068901</v>
      </c>
      <c r="G52" s="48">
        <f>tab_m6_councils[[#This Row],[Age-Standardised Rate of Mortality (ASMR)]]-tab_m6_councils[[#This Row],[Lower Confidence Interval Limit]]</f>
        <v>10.693125554933104</v>
      </c>
      <c r="H52" s="17">
        <v>396</v>
      </c>
    </row>
    <row r="53" spans="1:8" ht="16.2" customHeight="1" x14ac:dyDescent="0.3">
      <c r="A53" s="10" t="s">
        <v>1137</v>
      </c>
      <c r="B53" s="11" t="s">
        <v>2748</v>
      </c>
      <c r="C53" s="66" t="s">
        <v>2751</v>
      </c>
      <c r="D53" s="52">
        <v>73.1103479360807</v>
      </c>
      <c r="E53" s="47">
        <v>78.586254515871005</v>
      </c>
      <c r="F53" s="48">
        <v>67.634441356290495</v>
      </c>
      <c r="G53" s="48">
        <f>tab_m6_councils[[#This Row],[Age-Standardised Rate of Mortality (ASMR)]]-tab_m6_councils[[#This Row],[Lower Confidence Interval Limit]]</f>
        <v>5.4759065797902053</v>
      </c>
      <c r="H53" s="17">
        <v>686</v>
      </c>
    </row>
    <row r="54" spans="1:8" ht="16.2" customHeight="1" x14ac:dyDescent="0.3">
      <c r="A54" s="10" t="s">
        <v>1346</v>
      </c>
      <c r="B54" s="11" t="s">
        <v>2748</v>
      </c>
      <c r="C54" s="66" t="s">
        <v>2751</v>
      </c>
      <c r="D54" s="53">
        <v>168.47540909152201</v>
      </c>
      <c r="E54" s="49">
        <v>176.187936656631</v>
      </c>
      <c r="F54" s="48">
        <v>160.762881526412</v>
      </c>
      <c r="G54" s="48">
        <f>tab_m6_councils[[#This Row],[Age-Standardised Rate of Mortality (ASMR)]]-tab_m6_councils[[#This Row],[Lower Confidence Interval Limit]]</f>
        <v>7.7125275651100083</v>
      </c>
      <c r="H54" s="17">
        <v>1846</v>
      </c>
    </row>
    <row r="55" spans="1:8" ht="16.2" customHeight="1" x14ac:dyDescent="0.3">
      <c r="A55" s="10" t="s">
        <v>1614</v>
      </c>
      <c r="B55" s="11" t="s">
        <v>2748</v>
      </c>
      <c r="C55" s="66" t="s">
        <v>2751</v>
      </c>
      <c r="D55" s="54">
        <v>36.986677253878803</v>
      </c>
      <c r="E55" s="50">
        <v>41.701241418923402</v>
      </c>
      <c r="F55" s="48">
        <v>32.272113088834203</v>
      </c>
      <c r="G55" s="48">
        <f>tab_m6_councils[[#This Row],[Age-Standardised Rate of Mortality (ASMR)]]-tab_m6_councils[[#This Row],[Lower Confidence Interval Limit]]</f>
        <v>4.7145641650445995</v>
      </c>
      <c r="H55" s="17">
        <v>238</v>
      </c>
    </row>
    <row r="56" spans="1:8" ht="16.2" customHeight="1" x14ac:dyDescent="0.3">
      <c r="A56" s="10" t="s">
        <v>1727</v>
      </c>
      <c r="B56" s="11" t="s">
        <v>2748</v>
      </c>
      <c r="C56" s="66" t="s">
        <v>2751</v>
      </c>
      <c r="D56" s="54">
        <v>119.436669344325</v>
      </c>
      <c r="E56" s="50">
        <v>134.360283905502</v>
      </c>
      <c r="F56" s="48">
        <v>104.513054783147</v>
      </c>
      <c r="G56" s="48">
        <f>tab_m6_councils[[#This Row],[Age-Standardised Rate of Mortality (ASMR)]]-tab_m6_councils[[#This Row],[Lower Confidence Interval Limit]]</f>
        <v>14.923614561177999</v>
      </c>
      <c r="H56" s="17">
        <v>246</v>
      </c>
    </row>
    <row r="57" spans="1:8" ht="16.2" customHeight="1" x14ac:dyDescent="0.3">
      <c r="A57" s="10" t="s">
        <v>1762</v>
      </c>
      <c r="B57" s="11" t="s">
        <v>2748</v>
      </c>
      <c r="C57" s="121" t="s">
        <v>2751</v>
      </c>
      <c r="D57" s="52">
        <v>116.30228904485</v>
      </c>
      <c r="E57" s="49">
        <v>131.368751684778</v>
      </c>
      <c r="F57" s="48">
        <v>101.235826404921</v>
      </c>
      <c r="G57" s="48">
        <f>tab_m6_councils[[#This Row],[Age-Standardised Rate of Mortality (ASMR)]]-tab_m6_councils[[#This Row],[Lower Confidence Interval Limit]]</f>
        <v>15.066462639929</v>
      </c>
      <c r="H57" s="17">
        <v>232</v>
      </c>
    </row>
    <row r="58" spans="1:8" ht="16.2" customHeight="1" x14ac:dyDescent="0.3">
      <c r="A58" s="10" t="s">
        <v>1807</v>
      </c>
      <c r="B58" s="11" t="s">
        <v>2748</v>
      </c>
      <c r="C58" s="121" t="s">
        <v>2751</v>
      </c>
      <c r="D58" s="54">
        <v>26.314906442223599</v>
      </c>
      <c r="E58" s="50">
        <v>32.544210627189003</v>
      </c>
      <c r="F58" s="48">
        <v>20.085602257258302</v>
      </c>
      <c r="G58" s="48">
        <f>tab_m6_councils[[#This Row],[Age-Standardised Rate of Mortality (ASMR)]]-tab_m6_councils[[#This Row],[Lower Confidence Interval Limit]]</f>
        <v>6.2293041849652973</v>
      </c>
      <c r="H58" s="17">
        <v>69</v>
      </c>
    </row>
    <row r="59" spans="1:8" ht="16.2" customHeight="1" x14ac:dyDescent="0.3">
      <c r="A59" s="10" t="s">
        <v>1033</v>
      </c>
      <c r="B59" s="11" t="s">
        <v>2748</v>
      </c>
      <c r="C59" s="121" t="s">
        <v>2751</v>
      </c>
      <c r="D59" s="54">
        <v>21.5245351168927</v>
      </c>
      <c r="E59" s="50">
        <v>31.207808301092602</v>
      </c>
      <c r="F59" s="48">
        <v>11.841261932692801</v>
      </c>
      <c r="G59" s="48">
        <f>tab_m6_councils[[#This Row],[Age-Standardised Rate of Mortality (ASMR)]]-tab_m6_councils[[#This Row],[Lower Confidence Interval Limit]]</f>
        <v>9.6832731841998996</v>
      </c>
      <c r="H59" s="17">
        <v>19</v>
      </c>
    </row>
    <row r="60" spans="1:8" ht="16.2" customHeight="1" x14ac:dyDescent="0.3">
      <c r="A60" s="10" t="s">
        <v>1856</v>
      </c>
      <c r="B60" s="11" t="s">
        <v>2748</v>
      </c>
      <c r="C60" s="121" t="s">
        <v>2751</v>
      </c>
      <c r="D60" s="54">
        <v>116.96736760972399</v>
      </c>
      <c r="E60" s="50">
        <v>128.25730080134201</v>
      </c>
      <c r="F60" s="48">
        <v>105.677434418106</v>
      </c>
      <c r="G60" s="48">
        <f>tab_m6_councils[[#This Row],[Age-Standardised Rate of Mortality (ASMR)]]-tab_m6_councils[[#This Row],[Lower Confidence Interval Limit]]</f>
        <v>11.28993319161799</v>
      </c>
      <c r="H60" s="17">
        <v>417</v>
      </c>
    </row>
    <row r="61" spans="1:8" ht="16.2" customHeight="1" x14ac:dyDescent="0.3">
      <c r="A61" s="8" t="s">
        <v>1933</v>
      </c>
      <c r="B61" s="11" t="s">
        <v>2748</v>
      </c>
      <c r="C61" s="119" t="s">
        <v>2751</v>
      </c>
      <c r="D61" s="54">
        <v>141.13953702900301</v>
      </c>
      <c r="E61" s="50">
        <v>150.21270042158099</v>
      </c>
      <c r="F61" s="48">
        <v>132.06637363642599</v>
      </c>
      <c r="G61" s="48">
        <f>tab_m6_councils[[#This Row],[Age-Standardised Rate of Mortality (ASMR)]]-tab_m6_councils[[#This Row],[Lower Confidence Interval Limit]]</f>
        <v>9.0731633925770154</v>
      </c>
      <c r="H61" s="17">
        <v>976</v>
      </c>
    </row>
    <row r="62" spans="1:8" ht="16.2" customHeight="1" x14ac:dyDescent="0.3">
      <c r="A62" s="10" t="s">
        <v>2089</v>
      </c>
      <c r="B62" s="11" t="s">
        <v>2748</v>
      </c>
      <c r="C62" s="121" t="s">
        <v>2751</v>
      </c>
      <c r="D62" s="156" t="s">
        <v>113</v>
      </c>
      <c r="E62" s="48" t="s">
        <v>113</v>
      </c>
      <c r="F62" s="48" t="s">
        <v>113</v>
      </c>
      <c r="G62" s="48" t="s">
        <v>113</v>
      </c>
      <c r="H62" s="17">
        <v>8</v>
      </c>
    </row>
    <row r="63" spans="1:8" ht="16.2" customHeight="1" x14ac:dyDescent="0.3">
      <c r="A63" s="10" t="s">
        <v>2102</v>
      </c>
      <c r="B63" s="11" t="s">
        <v>2748</v>
      </c>
      <c r="C63" s="121" t="s">
        <v>2751</v>
      </c>
      <c r="D63" s="156">
        <v>71.152295958150503</v>
      </c>
      <c r="E63" s="48">
        <v>78.834307407055206</v>
      </c>
      <c r="F63" s="48">
        <v>63.470284509245801</v>
      </c>
      <c r="G63" s="48">
        <f>tab_m6_councils[[#This Row],[Age-Standardised Rate of Mortality (ASMR)]]-tab_m6_councils[[#This Row],[Lower Confidence Interval Limit]]</f>
        <v>7.6820114489047029</v>
      </c>
      <c r="H63" s="17">
        <v>331</v>
      </c>
    </row>
    <row r="64" spans="1:8" ht="16.2" customHeight="1" x14ac:dyDescent="0.3">
      <c r="A64" s="10" t="s">
        <v>2172</v>
      </c>
      <c r="B64" s="11" t="s">
        <v>2748</v>
      </c>
      <c r="C64" s="121" t="s">
        <v>2751</v>
      </c>
      <c r="D64" s="54">
        <v>131.664505449079</v>
      </c>
      <c r="E64" s="50">
        <v>142.643520059455</v>
      </c>
      <c r="F64" s="48">
        <v>120.68549083870199</v>
      </c>
      <c r="G64" s="48">
        <f>tab_m6_councils[[#This Row],[Age-Standardised Rate of Mortality (ASMR)]]-tab_m6_councils[[#This Row],[Lower Confidence Interval Limit]]</f>
        <v>10.979014610377007</v>
      </c>
      <c r="H64" s="17">
        <v>554</v>
      </c>
    </row>
    <row r="65" spans="1:8" ht="16.2" customHeight="1" x14ac:dyDescent="0.3">
      <c r="A65" s="10" t="s">
        <v>2249</v>
      </c>
      <c r="B65" s="11" t="s">
        <v>2748</v>
      </c>
      <c r="C65" s="121" t="s">
        <v>2751</v>
      </c>
      <c r="D65" s="53">
        <v>63.263255572433899</v>
      </c>
      <c r="E65" s="49">
        <v>71.855037595075203</v>
      </c>
      <c r="F65" s="48">
        <v>54.671473549792601</v>
      </c>
      <c r="G65" s="48">
        <f>tab_m6_councils[[#This Row],[Age-Standardised Rate of Mortality (ASMR)]]-tab_m6_councils[[#This Row],[Lower Confidence Interval Limit]]</f>
        <v>8.5917820226412971</v>
      </c>
      <c r="H65" s="17">
        <v>211</v>
      </c>
    </row>
    <row r="66" spans="1:8" ht="16.2" customHeight="1" x14ac:dyDescent="0.3">
      <c r="A66" s="10" t="s">
        <v>2310</v>
      </c>
      <c r="B66" s="11" t="s">
        <v>2748</v>
      </c>
      <c r="C66" s="66" t="s">
        <v>2751</v>
      </c>
      <c r="D66" s="52">
        <v>34.064978836588999</v>
      </c>
      <c r="E66" s="49">
        <v>49.979201934703703</v>
      </c>
      <c r="F66" s="48">
        <v>18.150755738474299</v>
      </c>
      <c r="G66" s="48">
        <f>tab_m6_councils[[#This Row],[Age-Standardised Rate of Mortality (ASMR)]]-tab_m6_councils[[#This Row],[Lower Confidence Interval Limit]]</f>
        <v>15.9142230981147</v>
      </c>
      <c r="H66" s="17">
        <v>18</v>
      </c>
    </row>
    <row r="67" spans="1:8" ht="16.2" customHeight="1" x14ac:dyDescent="0.3">
      <c r="A67" s="10" t="s">
        <v>2325</v>
      </c>
      <c r="B67" s="11" t="s">
        <v>2748</v>
      </c>
      <c r="C67" s="66" t="s">
        <v>2751</v>
      </c>
      <c r="D67" s="54">
        <v>95.481548164105803</v>
      </c>
      <c r="E67" s="50">
        <v>105.710720700349</v>
      </c>
      <c r="F67" s="48">
        <v>85.252375627862193</v>
      </c>
      <c r="G67" s="48">
        <f>tab_m6_councils[[#This Row],[Age-Standardised Rate of Mortality (ASMR)]]-tab_m6_councils[[#This Row],[Lower Confidence Interval Limit]]</f>
        <v>10.22917253624361</v>
      </c>
      <c r="H67" s="17">
        <v>336</v>
      </c>
    </row>
    <row r="68" spans="1:8" ht="16.2" customHeight="1" x14ac:dyDescent="0.3">
      <c r="A68" s="10" t="s">
        <v>2376</v>
      </c>
      <c r="B68" s="11" t="s">
        <v>2748</v>
      </c>
      <c r="C68" s="66" t="s">
        <v>2751</v>
      </c>
      <c r="D68" s="52">
        <v>128.45020538342101</v>
      </c>
      <c r="E68" s="47">
        <v>136.573989105539</v>
      </c>
      <c r="F68" s="48">
        <v>120.326421661303</v>
      </c>
      <c r="G68" s="48">
        <f>tab_m6_councils[[#This Row],[Age-Standardised Rate of Mortality (ASMR)]]-tab_m6_councils[[#This Row],[Lower Confidence Interval Limit]]</f>
        <v>8.1237837221180058</v>
      </c>
      <c r="H68" s="17">
        <v>967</v>
      </c>
    </row>
    <row r="69" spans="1:8" ht="16.2" customHeight="1" x14ac:dyDescent="0.3">
      <c r="A69" s="10" t="s">
        <v>2540</v>
      </c>
      <c r="B69" s="11" t="s">
        <v>2748</v>
      </c>
      <c r="C69" s="66" t="s">
        <v>2751</v>
      </c>
      <c r="D69" s="53">
        <v>86.789702082245896</v>
      </c>
      <c r="E69" s="49">
        <v>98.868971579651003</v>
      </c>
      <c r="F69" s="48">
        <v>74.710432584840802</v>
      </c>
      <c r="G69" s="48">
        <f>tab_m6_councils[[#This Row],[Age-Standardised Rate of Mortality (ASMR)]]-tab_m6_councils[[#This Row],[Lower Confidence Interval Limit]]</f>
        <v>12.079269497405093</v>
      </c>
      <c r="H69" s="17">
        <v>199</v>
      </c>
    </row>
    <row r="70" spans="1:8" ht="16.2" customHeight="1" x14ac:dyDescent="0.3">
      <c r="A70" s="10" t="s">
        <v>2586</v>
      </c>
      <c r="B70" s="11" t="s">
        <v>2748</v>
      </c>
      <c r="C70" s="66" t="s">
        <v>2751</v>
      </c>
      <c r="D70" s="54">
        <v>153.41509421358899</v>
      </c>
      <c r="E70" s="50">
        <v>170.90983082555101</v>
      </c>
      <c r="F70" s="48">
        <v>135.92035760162599</v>
      </c>
      <c r="G70" s="48">
        <f>tab_m6_councils[[#This Row],[Age-Standardised Rate of Mortality (ASMR)]]-tab_m6_councils[[#This Row],[Lower Confidence Interval Limit]]</f>
        <v>17.494736611962992</v>
      </c>
      <c r="H70" s="17">
        <v>303</v>
      </c>
    </row>
    <row r="71" spans="1:8" ht="16.2" customHeight="1" x14ac:dyDescent="0.3">
      <c r="A71" s="10" t="s">
        <v>2606</v>
      </c>
      <c r="B71" s="11" t="s">
        <v>2748</v>
      </c>
      <c r="C71" s="66" t="s">
        <v>2751</v>
      </c>
      <c r="D71" s="54">
        <v>99.780780894661206</v>
      </c>
      <c r="E71" s="50">
        <v>110.249019266472</v>
      </c>
      <c r="F71" s="48">
        <v>89.312542522850507</v>
      </c>
      <c r="G71" s="48">
        <f>tab_m6_councils[[#This Row],[Age-Standardised Rate of Mortality (ASMR)]]-tab_m6_councils[[#This Row],[Lower Confidence Interval Limit]]</f>
        <v>10.468238371810699</v>
      </c>
      <c r="H71" s="17">
        <v>361</v>
      </c>
    </row>
    <row r="72" spans="1:8" ht="16.2" customHeight="1" x14ac:dyDescent="0.3">
      <c r="A72" s="10" t="s">
        <v>2811</v>
      </c>
      <c r="B72" s="11" t="s">
        <v>2748</v>
      </c>
      <c r="C72" s="66" t="s">
        <v>2713</v>
      </c>
      <c r="D72" s="54">
        <v>1108.7519520518599</v>
      </c>
      <c r="E72" s="50">
        <v>1114.2579502046699</v>
      </c>
      <c r="F72" s="48">
        <v>1103.2459538990599</v>
      </c>
      <c r="G72" s="48">
        <f>tab_m6_councils[[#This Row],[Age-Standardised Rate of Mortality (ASMR)]]-tab_m6_councils[[#This Row],[Lower Confidence Interval Limit]]</f>
        <v>5.5059981527999753</v>
      </c>
      <c r="H72" s="17">
        <v>143515</v>
      </c>
    </row>
    <row r="73" spans="1:8" ht="16.2" customHeight="1" x14ac:dyDescent="0.3">
      <c r="A73" s="10" t="s">
        <v>119</v>
      </c>
      <c r="B73" s="11" t="s">
        <v>2748</v>
      </c>
      <c r="C73" s="66" t="s">
        <v>2713</v>
      </c>
      <c r="D73" s="54">
        <v>1076.4621601347801</v>
      </c>
      <c r="E73" s="50">
        <v>1105.2108176718</v>
      </c>
      <c r="F73" s="48">
        <v>1047.71350259776</v>
      </c>
      <c r="G73" s="48">
        <f>tab_m6_councils[[#This Row],[Age-Standardised Rate of Mortality (ASMR)]]-tab_m6_councils[[#This Row],[Lower Confidence Interval Limit]]</f>
        <v>28.748657537020108</v>
      </c>
      <c r="H73" s="17">
        <v>4982</v>
      </c>
    </row>
    <row r="74" spans="1:8" ht="16.2" customHeight="1" x14ac:dyDescent="0.3">
      <c r="A74" s="10" t="s">
        <v>218</v>
      </c>
      <c r="B74" s="11" t="s">
        <v>2748</v>
      </c>
      <c r="C74" s="66" t="s">
        <v>2713</v>
      </c>
      <c r="D74" s="54">
        <v>963.11041453991595</v>
      </c>
      <c r="E74" s="50">
        <v>986.63134341787702</v>
      </c>
      <c r="F74" s="48">
        <v>939.58948566195602</v>
      </c>
      <c r="G74" s="48">
        <f>tab_m6_councils[[#This Row],[Age-Standardised Rate of Mortality (ASMR)]]-tab_m6_councils[[#This Row],[Lower Confidence Interval Limit]]</f>
        <v>23.520928877959932</v>
      </c>
      <c r="H74" s="17">
        <v>5935</v>
      </c>
    </row>
    <row r="75" spans="1:8" ht="16.2" customHeight="1" x14ac:dyDescent="0.3">
      <c r="A75" s="10" t="s">
        <v>337</v>
      </c>
      <c r="B75" s="11" t="s">
        <v>2748</v>
      </c>
      <c r="C75" s="66" t="s">
        <v>2713</v>
      </c>
      <c r="D75" s="54">
        <v>1005.00162537835</v>
      </c>
      <c r="E75" s="50">
        <v>1037.6054550510501</v>
      </c>
      <c r="F75" s="48">
        <v>972.39779570565099</v>
      </c>
      <c r="G75" s="48">
        <f>tab_m6_councils[[#This Row],[Age-Standardised Rate of Mortality (ASMR)]]-tab_m6_councils[[#This Row],[Lower Confidence Interval Limit]]</f>
        <v>32.603829672699021</v>
      </c>
      <c r="H75" s="17">
        <v>3414</v>
      </c>
    </row>
    <row r="76" spans="1:8" ht="16.2" customHeight="1" x14ac:dyDescent="0.3">
      <c r="A76" s="10" t="s">
        <v>390</v>
      </c>
      <c r="B76" s="11" t="s">
        <v>2748</v>
      </c>
      <c r="C76" s="66" t="s">
        <v>2713</v>
      </c>
      <c r="D76" s="54">
        <v>1007.74590803001</v>
      </c>
      <c r="E76" s="50">
        <v>1045.27282828683</v>
      </c>
      <c r="F76" s="48">
        <v>970.218987773187</v>
      </c>
      <c r="G76" s="48">
        <f>tab_m6_councils[[#This Row],[Age-Standardised Rate of Mortality (ASMR)]]-tab_m6_councils[[#This Row],[Lower Confidence Interval Limit]]</f>
        <v>37.526920256823018</v>
      </c>
      <c r="H76" s="17">
        <v>2609</v>
      </c>
    </row>
    <row r="77" spans="1:8" ht="16.2" customHeight="1" x14ac:dyDescent="0.3">
      <c r="A77" s="8" t="s">
        <v>810</v>
      </c>
      <c r="B77" s="11" t="s">
        <v>2748</v>
      </c>
      <c r="C77" s="119" t="s">
        <v>2713</v>
      </c>
      <c r="D77" s="156">
        <v>998.29629450007405</v>
      </c>
      <c r="E77" s="48">
        <v>1016.6369231364</v>
      </c>
      <c r="F77" s="48">
        <v>979.95566586374503</v>
      </c>
      <c r="G77" s="48">
        <f>tab_m6_councils[[#This Row],[Age-Standardised Rate of Mortality (ASMR)]]-tab_m6_councils[[#This Row],[Lower Confidence Interval Limit]]</f>
        <v>18.340628636329029</v>
      </c>
      <c r="H77" s="17">
        <v>10609</v>
      </c>
    </row>
    <row r="78" spans="1:8" ht="16.2" customHeight="1" x14ac:dyDescent="0.3">
      <c r="A78" s="10" t="s">
        <v>437</v>
      </c>
      <c r="B78" s="11" t="s">
        <v>2748</v>
      </c>
      <c r="C78" s="121" t="s">
        <v>2713</v>
      </c>
      <c r="D78" s="156">
        <v>1173.2269091283799</v>
      </c>
      <c r="E78" s="48">
        <v>1231.77849475739</v>
      </c>
      <c r="F78" s="48">
        <v>1114.6753234993701</v>
      </c>
      <c r="G78" s="48">
        <f>tab_m6_councils[[#This Row],[Age-Standardised Rate of Mortality (ASMR)]]-tab_m6_councils[[#This Row],[Lower Confidence Interval Limit]]</f>
        <v>58.551585629009878</v>
      </c>
      <c r="H78" s="17">
        <v>1436</v>
      </c>
    </row>
    <row r="79" spans="1:8" ht="16.2" customHeight="1" x14ac:dyDescent="0.3">
      <c r="A79" s="10" t="s">
        <v>462</v>
      </c>
      <c r="B79" s="11" t="s">
        <v>2748</v>
      </c>
      <c r="C79" s="121" t="s">
        <v>2713</v>
      </c>
      <c r="D79" s="54">
        <v>1051.0432070776001</v>
      </c>
      <c r="E79" s="50">
        <v>1080.04273807562</v>
      </c>
      <c r="F79" s="48">
        <v>1022.04367607959</v>
      </c>
      <c r="G79" s="48">
        <f>tab_m6_councils[[#This Row],[Age-Standardised Rate of Mortality (ASMR)]]-tab_m6_councils[[#This Row],[Lower Confidence Interval Limit]]</f>
        <v>28.999530998010073</v>
      </c>
      <c r="H79" s="17">
        <v>4756</v>
      </c>
    </row>
    <row r="80" spans="1:8" ht="16.2" customHeight="1" x14ac:dyDescent="0.3">
      <c r="A80" s="10" t="s">
        <v>543</v>
      </c>
      <c r="B80" s="11" t="s">
        <v>2748</v>
      </c>
      <c r="C80" s="121" t="s">
        <v>2713</v>
      </c>
      <c r="D80" s="156">
        <v>1262.0266730992601</v>
      </c>
      <c r="E80" s="48">
        <v>1298.9438593150001</v>
      </c>
      <c r="F80" s="48">
        <v>1225.10948688352</v>
      </c>
      <c r="G80" s="48">
        <f>tab_m6_councils[[#This Row],[Age-Standardised Rate of Mortality (ASMR)]]-tab_m6_councils[[#This Row],[Lower Confidence Interval Limit]]</f>
        <v>36.917186215740003</v>
      </c>
      <c r="H80" s="17">
        <v>4184</v>
      </c>
    </row>
    <row r="81" spans="1:8" ht="16.2" customHeight="1" x14ac:dyDescent="0.3">
      <c r="A81" s="10" t="s">
        <v>606</v>
      </c>
      <c r="B81" s="11" t="s">
        <v>2748</v>
      </c>
      <c r="C81" s="66" t="s">
        <v>2713</v>
      </c>
      <c r="D81" s="53">
        <v>1250.84855905929</v>
      </c>
      <c r="E81" s="49">
        <v>1289.76656876013</v>
      </c>
      <c r="F81" s="48">
        <v>1211.93054935846</v>
      </c>
      <c r="G81" s="48">
        <f>tab_m6_councils[[#This Row],[Age-Standardised Rate of Mortality (ASMR)]]-tab_m6_councils[[#This Row],[Lower Confidence Interval Limit]]</f>
        <v>38.918009700829998</v>
      </c>
      <c r="H81" s="17">
        <v>3692</v>
      </c>
    </row>
    <row r="82" spans="1:8" ht="16.2" customHeight="1" x14ac:dyDescent="0.3">
      <c r="A82" s="10" t="s">
        <v>667</v>
      </c>
      <c r="B82" s="11" t="s">
        <v>2748</v>
      </c>
      <c r="C82" s="66" t="s">
        <v>2713</v>
      </c>
      <c r="D82" s="54">
        <v>877.05936230381701</v>
      </c>
      <c r="E82" s="50">
        <v>908.54097078351003</v>
      </c>
      <c r="F82" s="48">
        <v>845.57775382412399</v>
      </c>
      <c r="G82" s="48">
        <f>tab_m6_councils[[#This Row],[Age-Standardised Rate of Mortality (ASMR)]]-tab_m6_councils[[#This Row],[Lower Confidence Interval Limit]]</f>
        <v>31.481608479693023</v>
      </c>
      <c r="H82" s="17">
        <v>2790</v>
      </c>
    </row>
    <row r="83" spans="1:8" ht="16.2" customHeight="1" x14ac:dyDescent="0.3">
      <c r="A83" s="10" t="s">
        <v>724</v>
      </c>
      <c r="B83" s="11" t="s">
        <v>2748</v>
      </c>
      <c r="C83" s="66" t="s">
        <v>2713</v>
      </c>
      <c r="D83" s="52">
        <v>985.82202888440395</v>
      </c>
      <c r="E83" s="47">
        <v>1021.86263725583</v>
      </c>
      <c r="F83" s="48">
        <v>949.78142051298005</v>
      </c>
      <c r="G83" s="48">
        <f>tab_m6_councils[[#This Row],[Age-Standardised Rate of Mortality (ASMR)]]-tab_m6_councils[[#This Row],[Lower Confidence Interval Limit]]</f>
        <v>36.0406083714239</v>
      </c>
      <c r="H83" s="17">
        <v>2653</v>
      </c>
    </row>
    <row r="84" spans="1:8" ht="16.2" customHeight="1" x14ac:dyDescent="0.3">
      <c r="A84" s="10" t="s">
        <v>769</v>
      </c>
      <c r="B84" s="11" t="s">
        <v>2748</v>
      </c>
      <c r="C84" s="66" t="s">
        <v>2713</v>
      </c>
      <c r="D84" s="53">
        <v>872.47473709584006</v>
      </c>
      <c r="E84" s="49">
        <v>907.46365430934702</v>
      </c>
      <c r="F84" s="48">
        <v>837.48581988233298</v>
      </c>
      <c r="G84" s="48">
        <f>tab_m6_councils[[#This Row],[Age-Standardised Rate of Mortality (ASMR)]]-tab_m6_councils[[#This Row],[Lower Confidence Interval Limit]]</f>
        <v>34.988917213507079</v>
      </c>
      <c r="H84" s="17">
        <v>2242</v>
      </c>
    </row>
    <row r="85" spans="1:8" ht="16.2" customHeight="1" x14ac:dyDescent="0.3">
      <c r="A85" s="10" t="s">
        <v>1052</v>
      </c>
      <c r="B85" s="11" t="s">
        <v>2748</v>
      </c>
      <c r="C85" s="66" t="s">
        <v>2713</v>
      </c>
      <c r="D85" s="53">
        <v>1176.64400860662</v>
      </c>
      <c r="E85" s="49">
        <v>1210.07458156651</v>
      </c>
      <c r="F85" s="48">
        <v>1143.21343564673</v>
      </c>
      <c r="G85" s="48">
        <f>tab_m6_councils[[#This Row],[Age-Standardised Rate of Mortality (ASMR)]]-tab_m6_councils[[#This Row],[Lower Confidence Interval Limit]]</f>
        <v>33.430572959890014</v>
      </c>
      <c r="H85" s="17">
        <v>4365</v>
      </c>
    </row>
    <row r="86" spans="1:8" ht="16.2" customHeight="1" x14ac:dyDescent="0.3">
      <c r="A86" s="10" t="s">
        <v>1137</v>
      </c>
      <c r="B86" s="11" t="s">
        <v>2748</v>
      </c>
      <c r="C86" s="66" t="s">
        <v>2713</v>
      </c>
      <c r="D86" s="54">
        <v>1079.7583735641499</v>
      </c>
      <c r="E86" s="50">
        <v>1099.9758053144501</v>
      </c>
      <c r="F86" s="48">
        <v>1059.5409418138399</v>
      </c>
      <c r="G86" s="48">
        <f>tab_m6_councils[[#This Row],[Age-Standardised Rate of Mortality (ASMR)]]-tab_m6_councils[[#This Row],[Lower Confidence Interval Limit]]</f>
        <v>20.21743175030997</v>
      </c>
      <c r="H86" s="17">
        <v>10101</v>
      </c>
    </row>
    <row r="87" spans="1:8" ht="16.2" customHeight="1" x14ac:dyDescent="0.3">
      <c r="A87" s="10" t="s">
        <v>1346</v>
      </c>
      <c r="B87" s="11" t="s">
        <v>2748</v>
      </c>
      <c r="C87" s="121" t="s">
        <v>2713</v>
      </c>
      <c r="D87" s="54">
        <v>1405.77162428521</v>
      </c>
      <c r="E87" s="50">
        <v>1426.9634673881401</v>
      </c>
      <c r="F87" s="48">
        <v>1384.5797811822899</v>
      </c>
      <c r="G87" s="48">
        <f>tab_m6_councils[[#This Row],[Age-Standardised Rate of Mortality (ASMR)]]-tab_m6_councils[[#This Row],[Lower Confidence Interval Limit]]</f>
        <v>21.191843102920075</v>
      </c>
      <c r="H87" s="17">
        <v>15847</v>
      </c>
    </row>
    <row r="88" spans="1:8" ht="16.2" customHeight="1" x14ac:dyDescent="0.3">
      <c r="A88" s="10" t="s">
        <v>1614</v>
      </c>
      <c r="B88" s="11" t="s">
        <v>2748</v>
      </c>
      <c r="C88" s="121" t="s">
        <v>2713</v>
      </c>
      <c r="D88" s="54">
        <v>975.98694686602403</v>
      </c>
      <c r="E88" s="50">
        <v>999.28460687778602</v>
      </c>
      <c r="F88" s="48">
        <v>952.68928685426295</v>
      </c>
      <c r="G88" s="48">
        <f>tab_m6_councils[[#This Row],[Age-Standardised Rate of Mortality (ASMR)]]-tab_m6_councils[[#This Row],[Lower Confidence Interval Limit]]</f>
        <v>23.297660011761081</v>
      </c>
      <c r="H88" s="17">
        <v>6273</v>
      </c>
    </row>
    <row r="89" spans="1:8" ht="16.2" customHeight="1" x14ac:dyDescent="0.3">
      <c r="A89" s="10" t="s">
        <v>1727</v>
      </c>
      <c r="B89" s="11" t="s">
        <v>2748</v>
      </c>
      <c r="C89" s="121" t="s">
        <v>2713</v>
      </c>
      <c r="D89" s="54">
        <v>1259.24070650512</v>
      </c>
      <c r="E89" s="50">
        <v>1306.2327929830701</v>
      </c>
      <c r="F89" s="48">
        <v>1212.2486200271601</v>
      </c>
      <c r="G89" s="48">
        <f>tab_m6_councils[[#This Row],[Age-Standardised Rate of Mortality (ASMR)]]-tab_m6_councils[[#This Row],[Lower Confidence Interval Limit]]</f>
        <v>46.992086477959901</v>
      </c>
      <c r="H89" s="17">
        <v>2549</v>
      </c>
    </row>
    <row r="90" spans="1:8" ht="16.2" customHeight="1" x14ac:dyDescent="0.3">
      <c r="A90" s="10" t="s">
        <v>1762</v>
      </c>
      <c r="B90" s="11" t="s">
        <v>2748</v>
      </c>
      <c r="C90" s="121" t="s">
        <v>2713</v>
      </c>
      <c r="D90" s="54">
        <v>1075.87738582112</v>
      </c>
      <c r="E90" s="50">
        <v>1118.7840126777101</v>
      </c>
      <c r="F90" s="48">
        <v>1032.97075896453</v>
      </c>
      <c r="G90" s="48">
        <f>tab_m6_councils[[#This Row],[Age-Standardised Rate of Mortality (ASMR)]]-tab_m6_councils[[#This Row],[Lower Confidence Interval Limit]]</f>
        <v>42.906626856590037</v>
      </c>
      <c r="H90" s="17">
        <v>2230</v>
      </c>
    </row>
    <row r="91" spans="1:8" ht="16.2" customHeight="1" x14ac:dyDescent="0.3">
      <c r="A91" s="10" t="s">
        <v>1807</v>
      </c>
      <c r="B91" s="11" t="s">
        <v>2748</v>
      </c>
      <c r="C91" s="121" t="s">
        <v>2713</v>
      </c>
      <c r="D91" s="54">
        <v>965.900375788823</v>
      </c>
      <c r="E91" s="50">
        <v>1002.33426988597</v>
      </c>
      <c r="F91" s="48">
        <v>929.46648169167599</v>
      </c>
      <c r="G91" s="48">
        <f>tab_m6_councils[[#This Row],[Age-Standardised Rate of Mortality (ASMR)]]-tab_m6_councils[[#This Row],[Lower Confidence Interval Limit]]</f>
        <v>36.433894097147004</v>
      </c>
      <c r="H91" s="17">
        <v>2517</v>
      </c>
    </row>
    <row r="92" spans="1:8" ht="16.2" customHeight="1" x14ac:dyDescent="0.3">
      <c r="A92" s="8" t="s">
        <v>1033</v>
      </c>
      <c r="B92" s="11" t="s">
        <v>2748</v>
      </c>
      <c r="C92" s="119" t="s">
        <v>2713</v>
      </c>
      <c r="D92" s="54">
        <v>1014.53564809002</v>
      </c>
      <c r="E92" s="50">
        <v>1080.38364678313</v>
      </c>
      <c r="F92" s="48">
        <v>948.68764939690595</v>
      </c>
      <c r="G92" s="48">
        <f>tab_m6_councils[[#This Row],[Age-Standardised Rate of Mortality (ASMR)]]-tab_m6_councils[[#This Row],[Lower Confidence Interval Limit]]</f>
        <v>65.84799869311405</v>
      </c>
      <c r="H92" s="17">
        <v>870</v>
      </c>
    </row>
    <row r="93" spans="1:8" ht="16.2" customHeight="1" x14ac:dyDescent="0.3">
      <c r="A93" s="10" t="s">
        <v>1856</v>
      </c>
      <c r="B93" s="11" t="s">
        <v>2748</v>
      </c>
      <c r="C93" s="121" t="s">
        <v>2713</v>
      </c>
      <c r="D93" s="54">
        <v>1224.70748295778</v>
      </c>
      <c r="E93" s="50">
        <v>1259.79869280155</v>
      </c>
      <c r="F93" s="48">
        <v>1189.61627311402</v>
      </c>
      <c r="G93" s="48">
        <f>tab_m6_councils[[#This Row],[Age-Standardised Rate of Mortality (ASMR)]]-tab_m6_councils[[#This Row],[Lower Confidence Interval Limit]]</f>
        <v>35.091209843759998</v>
      </c>
      <c r="H93" s="17">
        <v>4374</v>
      </c>
    </row>
    <row r="94" spans="1:8" ht="16.2" customHeight="1" x14ac:dyDescent="0.3">
      <c r="A94" s="10" t="s">
        <v>1933</v>
      </c>
      <c r="B94" s="11" t="s">
        <v>2748</v>
      </c>
      <c r="C94" s="121" t="s">
        <v>2713</v>
      </c>
      <c r="D94" s="53">
        <v>1318.6424609927301</v>
      </c>
      <c r="E94" s="49">
        <v>1344.6138417468801</v>
      </c>
      <c r="F94" s="48">
        <v>1292.6710802385801</v>
      </c>
      <c r="G94" s="48">
        <f>tab_m6_councils[[#This Row],[Age-Standardised Rate of Mortality (ASMR)]]-tab_m6_councils[[#This Row],[Lower Confidence Interval Limit]]</f>
        <v>25.971380754150005</v>
      </c>
      <c r="H94" s="17">
        <v>9305</v>
      </c>
    </row>
    <row r="95" spans="1:8" ht="16.2" customHeight="1" x14ac:dyDescent="0.3">
      <c r="A95" s="10" t="s">
        <v>2089</v>
      </c>
      <c r="B95" s="11" t="s">
        <v>2748</v>
      </c>
      <c r="C95" s="121" t="s">
        <v>2713</v>
      </c>
      <c r="D95" s="54">
        <v>892.71913963796999</v>
      </c>
      <c r="E95" s="50">
        <v>962.69425035378401</v>
      </c>
      <c r="F95" s="48">
        <v>822.74402892215505</v>
      </c>
      <c r="G95" s="48">
        <f>tab_m6_councils[[#This Row],[Age-Standardised Rate of Mortality (ASMR)]]-tab_m6_councils[[#This Row],[Lower Confidence Interval Limit]]</f>
        <v>69.975110715814935</v>
      </c>
      <c r="H95" s="17">
        <v>584</v>
      </c>
    </row>
    <row r="96" spans="1:8" ht="16.2" customHeight="1" x14ac:dyDescent="0.3">
      <c r="A96" s="10" t="s">
        <v>2102</v>
      </c>
      <c r="B96" s="11" t="s">
        <v>2748</v>
      </c>
      <c r="C96" s="66" t="s">
        <v>2713</v>
      </c>
      <c r="D96" s="54">
        <v>915.41808182571594</v>
      </c>
      <c r="E96" s="50">
        <v>942.41699110164802</v>
      </c>
      <c r="F96" s="48">
        <v>888.41917254978398</v>
      </c>
      <c r="G96" s="48">
        <f>tab_m6_councils[[#This Row],[Age-Standardised Rate of Mortality (ASMR)]]-tab_m6_councils[[#This Row],[Lower Confidence Interval Limit]]</f>
        <v>26.998909275931965</v>
      </c>
      <c r="H96" s="17">
        <v>4174</v>
      </c>
    </row>
    <row r="97" spans="1:8" ht="16.2" customHeight="1" x14ac:dyDescent="0.3">
      <c r="A97" s="10" t="s">
        <v>2172</v>
      </c>
      <c r="B97" s="11" t="s">
        <v>2748</v>
      </c>
      <c r="C97" s="66" t="s">
        <v>2713</v>
      </c>
      <c r="D97" s="52">
        <v>1211.9027742491401</v>
      </c>
      <c r="E97" s="47">
        <v>1243.7008414863101</v>
      </c>
      <c r="F97" s="48">
        <v>1180.1047070119801</v>
      </c>
      <c r="G97" s="48">
        <f>tab_m6_councils[[#This Row],[Age-Standardised Rate of Mortality (ASMR)]]-tab_m6_councils[[#This Row],[Lower Confidence Interval Limit]]</f>
        <v>31.798067237160012</v>
      </c>
      <c r="H97" s="17">
        <v>5119</v>
      </c>
    </row>
    <row r="98" spans="1:8" ht="16.2" customHeight="1" x14ac:dyDescent="0.3">
      <c r="A98" s="10" t="s">
        <v>2249</v>
      </c>
      <c r="B98" s="11" t="s">
        <v>2748</v>
      </c>
      <c r="C98" s="66" t="s">
        <v>2713</v>
      </c>
      <c r="D98" s="52">
        <v>977.54831573753802</v>
      </c>
      <c r="E98" s="47">
        <v>1009.8036857442</v>
      </c>
      <c r="F98" s="48">
        <v>945.29294573087202</v>
      </c>
      <c r="G98" s="48">
        <f>tab_m6_councils[[#This Row],[Age-Standardised Rate of Mortality (ASMR)]]-tab_m6_councils[[#This Row],[Lower Confidence Interval Limit]]</f>
        <v>32.255370006665999</v>
      </c>
      <c r="H98" s="17">
        <v>3243</v>
      </c>
    </row>
    <row r="99" spans="1:8" ht="16.2" customHeight="1" x14ac:dyDescent="0.3">
      <c r="A99" s="10" t="s">
        <v>2310</v>
      </c>
      <c r="B99" s="11" t="s">
        <v>2748</v>
      </c>
      <c r="C99" s="66" t="s">
        <v>2713</v>
      </c>
      <c r="D99" s="54">
        <v>935.71758269462703</v>
      </c>
      <c r="E99" s="49">
        <v>1012.91725779544</v>
      </c>
      <c r="F99" s="48">
        <v>858.51790759381902</v>
      </c>
      <c r="G99" s="48">
        <f>tab_m6_councils[[#This Row],[Age-Standardised Rate of Mortality (ASMR)]]-tab_m6_councils[[#This Row],[Lower Confidence Interval Limit]]</f>
        <v>77.199675100808008</v>
      </c>
      <c r="H99" s="17">
        <v>514</v>
      </c>
    </row>
    <row r="100" spans="1:8" ht="16.2" customHeight="1" x14ac:dyDescent="0.3">
      <c r="A100" s="10" t="s">
        <v>2325</v>
      </c>
      <c r="B100" s="11" t="s">
        <v>2748</v>
      </c>
      <c r="C100" s="66" t="s">
        <v>2713</v>
      </c>
      <c r="D100" s="53">
        <v>1101.80230894427</v>
      </c>
      <c r="E100" s="49">
        <v>1135.58949593028</v>
      </c>
      <c r="F100" s="48">
        <v>1068.0151219582599</v>
      </c>
      <c r="G100" s="48">
        <f>tab_m6_councils[[#This Row],[Age-Standardised Rate of Mortality (ASMR)]]-tab_m6_councils[[#This Row],[Lower Confidence Interval Limit]]</f>
        <v>33.787186986010056</v>
      </c>
      <c r="H100" s="17">
        <v>3834</v>
      </c>
    </row>
    <row r="101" spans="1:8" ht="16.2" customHeight="1" x14ac:dyDescent="0.3">
      <c r="A101" s="10" t="s">
        <v>2376</v>
      </c>
      <c r="B101" s="11" t="s">
        <v>2748</v>
      </c>
      <c r="C101" s="66" t="s">
        <v>2713</v>
      </c>
      <c r="D101" s="54">
        <v>1192.4002769281001</v>
      </c>
      <c r="E101" s="50">
        <v>1215.82496105516</v>
      </c>
      <c r="F101" s="48">
        <v>1168.97559280104</v>
      </c>
      <c r="G101" s="48">
        <f>tab_m6_councils[[#This Row],[Age-Standardised Rate of Mortality (ASMR)]]-tab_m6_councils[[#This Row],[Lower Confidence Interval Limit]]</f>
        <v>23.424684127060118</v>
      </c>
      <c r="H101" s="17">
        <v>9117</v>
      </c>
    </row>
    <row r="102" spans="1:8" ht="16.2" customHeight="1" x14ac:dyDescent="0.3">
      <c r="A102" s="10" t="s">
        <v>2540</v>
      </c>
      <c r="B102" s="11" t="s">
        <v>2748</v>
      </c>
      <c r="C102" s="66" t="s">
        <v>2713</v>
      </c>
      <c r="D102" s="54">
        <v>1006.58259094684</v>
      </c>
      <c r="E102" s="48">
        <v>1046.09561882812</v>
      </c>
      <c r="F102" s="48">
        <v>967.06956306557004</v>
      </c>
      <c r="G102" s="48">
        <f>tab_m6_councils[[#This Row],[Age-Standardised Rate of Mortality (ASMR)]]-tab_m6_councils[[#This Row],[Lower Confidence Interval Limit]]</f>
        <v>39.513027881269977</v>
      </c>
      <c r="H102" s="17">
        <v>2311</v>
      </c>
    </row>
    <row r="103" spans="1:8" ht="16.2" customHeight="1" x14ac:dyDescent="0.3">
      <c r="A103" s="10" t="s">
        <v>2586</v>
      </c>
      <c r="B103" s="11" t="s">
        <v>2748</v>
      </c>
      <c r="C103" s="66" t="s">
        <v>2713</v>
      </c>
      <c r="D103" s="54">
        <v>1392.6001809490101</v>
      </c>
      <c r="E103" s="50">
        <v>1442.1655699569301</v>
      </c>
      <c r="F103" s="48">
        <v>1343.0347919410999</v>
      </c>
      <c r="G103" s="48">
        <f>tab_m6_councils[[#This Row],[Age-Standardised Rate of Mortality (ASMR)]]-tab_m6_councils[[#This Row],[Lower Confidence Interval Limit]]</f>
        <v>49.565389007910198</v>
      </c>
      <c r="H103" s="17">
        <v>2771</v>
      </c>
    </row>
    <row r="104" spans="1:8" ht="16.2" customHeight="1" x14ac:dyDescent="0.3">
      <c r="A104" s="10" t="s">
        <v>2606</v>
      </c>
      <c r="B104" s="11" t="s">
        <v>2748</v>
      </c>
      <c r="C104" s="66" t="s">
        <v>2713</v>
      </c>
      <c r="D104" s="54">
        <v>1100.3528473276001</v>
      </c>
      <c r="E104" s="50">
        <v>1133.0180041629801</v>
      </c>
      <c r="F104" s="48">
        <v>1067.6876904922201</v>
      </c>
      <c r="G104" s="48">
        <f>tab_m6_councils[[#This Row],[Age-Standardised Rate of Mortality (ASMR)]]-tab_m6_councils[[#This Row],[Lower Confidence Interval Limit]]</f>
        <v>32.665156835380003</v>
      </c>
      <c r="H104" s="17">
        <v>4115</v>
      </c>
    </row>
    <row r="105" spans="1:8" ht="16.2" customHeight="1" x14ac:dyDescent="0.3">
      <c r="A105" s="10" t="s">
        <v>2811</v>
      </c>
      <c r="B105" s="11" t="s">
        <v>2749</v>
      </c>
      <c r="C105" s="121" t="s">
        <v>2714</v>
      </c>
      <c r="D105" s="54">
        <v>142.10239595208299</v>
      </c>
      <c r="E105" s="50">
        <v>145.34759036521501</v>
      </c>
      <c r="F105" s="48">
        <v>138.85720153895201</v>
      </c>
      <c r="G105" s="48">
        <f>tab_m6_councils[[#This Row],[Age-Standardised Rate of Mortality (ASMR)]]-tab_m6_councils[[#This Row],[Lower Confidence Interval Limit]]</f>
        <v>3.2451944131309745</v>
      </c>
      <c r="H105" s="17">
        <v>7681</v>
      </c>
    </row>
    <row r="106" spans="1:8" ht="16.2" customHeight="1" x14ac:dyDescent="0.3">
      <c r="A106" s="8" t="s">
        <v>119</v>
      </c>
      <c r="B106" s="11" t="s">
        <v>2749</v>
      </c>
      <c r="C106" s="119" t="s">
        <v>2714</v>
      </c>
      <c r="D106" s="54">
        <v>126.65070949439399</v>
      </c>
      <c r="E106" s="50">
        <v>143.44779375948599</v>
      </c>
      <c r="F106" s="48">
        <v>109.853625229302</v>
      </c>
      <c r="G106" s="48">
        <f>tab_m6_councils[[#This Row],[Age-Standardised Rate of Mortality (ASMR)]]-tab_m6_councils[[#This Row],[Lower Confidence Interval Limit]]</f>
        <v>16.797084265091996</v>
      </c>
      <c r="H106" s="17">
        <v>228</v>
      </c>
    </row>
    <row r="107" spans="1:8" ht="16.2" customHeight="1" x14ac:dyDescent="0.3">
      <c r="A107" s="10" t="s">
        <v>218</v>
      </c>
      <c r="B107" s="11" t="s">
        <v>2749</v>
      </c>
      <c r="C107" s="121" t="s">
        <v>2714</v>
      </c>
      <c r="D107" s="156">
        <v>84.102826592552802</v>
      </c>
      <c r="E107" s="48">
        <v>95.714113668075797</v>
      </c>
      <c r="F107" s="48">
        <v>72.491539517029906</v>
      </c>
      <c r="G107" s="48">
        <f>tab_m6_councils[[#This Row],[Age-Standardised Rate of Mortality (ASMR)]]-tab_m6_councils[[#This Row],[Lower Confidence Interval Limit]]</f>
        <v>11.611287075522895</v>
      </c>
      <c r="H107" s="17">
        <v>216</v>
      </c>
    </row>
    <row r="108" spans="1:8" ht="16.2" customHeight="1" x14ac:dyDescent="0.3">
      <c r="A108" s="10" t="s">
        <v>337</v>
      </c>
      <c r="B108" s="11" t="s">
        <v>2749</v>
      </c>
      <c r="C108" s="121" t="s">
        <v>2714</v>
      </c>
      <c r="D108" s="52">
        <v>108.004834499602</v>
      </c>
      <c r="E108" s="49">
        <v>125.40027565265</v>
      </c>
      <c r="F108" s="48">
        <v>90.609393346553205</v>
      </c>
      <c r="G108" s="48">
        <f>tab_m6_councils[[#This Row],[Age-Standardised Rate of Mortality (ASMR)]]-tab_m6_councils[[#This Row],[Lower Confidence Interval Limit]]</f>
        <v>17.395441153048793</v>
      </c>
      <c r="H108" s="17">
        <v>153</v>
      </c>
    </row>
    <row r="109" spans="1:8" ht="16.2" customHeight="1" x14ac:dyDescent="0.3">
      <c r="A109" s="10" t="s">
        <v>390</v>
      </c>
      <c r="B109" s="11" t="s">
        <v>2749</v>
      </c>
      <c r="C109" s="121" t="s">
        <v>2714</v>
      </c>
      <c r="D109" s="54">
        <v>79.652589032098604</v>
      </c>
      <c r="E109" s="50">
        <v>96.6432230700688</v>
      </c>
      <c r="F109" s="48">
        <v>62.661954994128301</v>
      </c>
      <c r="G109" s="48">
        <f>tab_m6_councils[[#This Row],[Age-Standardised Rate of Mortality (ASMR)]]-tab_m6_councils[[#This Row],[Lower Confidence Interval Limit]]</f>
        <v>16.990634037970302</v>
      </c>
      <c r="H109" s="17">
        <v>90</v>
      </c>
    </row>
    <row r="110" spans="1:8" ht="16.2" customHeight="1" x14ac:dyDescent="0.3">
      <c r="A110" s="10" t="s">
        <v>810</v>
      </c>
      <c r="B110" s="11" t="s">
        <v>2749</v>
      </c>
      <c r="C110" s="121" t="s">
        <v>2714</v>
      </c>
      <c r="D110" s="54">
        <v>136.668761274199</v>
      </c>
      <c r="E110" s="50">
        <v>147.851569180431</v>
      </c>
      <c r="F110" s="48">
        <v>125.48595336796799</v>
      </c>
      <c r="G110" s="48">
        <f>tab_m6_councils[[#This Row],[Age-Standardised Rate of Mortality (ASMR)]]-tab_m6_councils[[#This Row],[Lower Confidence Interval Limit]]</f>
        <v>11.182807906231005</v>
      </c>
      <c r="H110" s="17">
        <v>583</v>
      </c>
    </row>
    <row r="111" spans="1:8" ht="16.2" customHeight="1" x14ac:dyDescent="0.3">
      <c r="A111" s="10" t="s">
        <v>437</v>
      </c>
      <c r="B111" s="11" t="s">
        <v>2749</v>
      </c>
      <c r="C111" s="121" t="s">
        <v>2714</v>
      </c>
      <c r="D111" s="53">
        <v>159.98327842472401</v>
      </c>
      <c r="E111" s="49">
        <v>194.61530896758799</v>
      </c>
      <c r="F111" s="48">
        <v>125.351247881861</v>
      </c>
      <c r="G111" s="48">
        <f>tab_m6_councils[[#This Row],[Age-Standardised Rate of Mortality (ASMR)]]-tab_m6_councils[[#This Row],[Lower Confidence Interval Limit]]</f>
        <v>34.632030542863006</v>
      </c>
      <c r="H111" s="17">
        <v>87</v>
      </c>
    </row>
    <row r="112" spans="1:8" ht="16.2" customHeight="1" x14ac:dyDescent="0.3">
      <c r="A112" s="10" t="s">
        <v>462</v>
      </c>
      <c r="B112" s="11" t="s">
        <v>2749</v>
      </c>
      <c r="C112" s="121" t="s">
        <v>2714</v>
      </c>
      <c r="D112" s="53">
        <v>71.505384189423594</v>
      </c>
      <c r="E112" s="49">
        <v>83.482890634840203</v>
      </c>
      <c r="F112" s="48">
        <v>59.527877744006901</v>
      </c>
      <c r="G112" s="48">
        <f>tab_m6_councils[[#This Row],[Age-Standardised Rate of Mortality (ASMR)]]-tab_m6_councils[[#This Row],[Lower Confidence Interval Limit]]</f>
        <v>11.977506445416694</v>
      </c>
      <c r="H112" s="17">
        <v>144</v>
      </c>
    </row>
    <row r="113" spans="1:8" ht="16.2" customHeight="1" x14ac:dyDescent="0.3">
      <c r="A113" s="10" t="s">
        <v>543</v>
      </c>
      <c r="B113" s="11" t="s">
        <v>2749</v>
      </c>
      <c r="C113" s="121" t="s">
        <v>2714</v>
      </c>
      <c r="D113" s="52">
        <v>194.13362446869499</v>
      </c>
      <c r="E113" s="47">
        <v>217.829255574391</v>
      </c>
      <c r="F113" s="48">
        <v>170.43799336299901</v>
      </c>
      <c r="G113" s="48">
        <f>tab_m6_councils[[#This Row],[Age-Standardised Rate of Mortality (ASMR)]]-tab_m6_councils[[#This Row],[Lower Confidence Interval Limit]]</f>
        <v>23.695631105695981</v>
      </c>
      <c r="H113" s="17">
        <v>264</v>
      </c>
    </row>
    <row r="114" spans="1:8" ht="16.2" customHeight="1" x14ac:dyDescent="0.3">
      <c r="A114" s="10" t="s">
        <v>606</v>
      </c>
      <c r="B114" s="11" t="s">
        <v>2749</v>
      </c>
      <c r="C114" s="121" t="s">
        <v>2714</v>
      </c>
      <c r="D114" s="53">
        <v>168.69525717798999</v>
      </c>
      <c r="E114" s="49">
        <v>191.6790252751</v>
      </c>
      <c r="F114" s="48">
        <v>145.71148908088</v>
      </c>
      <c r="G114" s="48">
        <f>tab_m6_councils[[#This Row],[Age-Standardised Rate of Mortality (ASMR)]]-tab_m6_councils[[#This Row],[Lower Confidence Interval Limit]]</f>
        <v>22.983768097109987</v>
      </c>
      <c r="H114" s="17">
        <v>221</v>
      </c>
    </row>
    <row r="115" spans="1:8" ht="16.2" customHeight="1" x14ac:dyDescent="0.3">
      <c r="A115" s="10" t="s">
        <v>667</v>
      </c>
      <c r="B115" s="11" t="s">
        <v>2749</v>
      </c>
      <c r="C115" s="121" t="s">
        <v>2714</v>
      </c>
      <c r="D115" s="54">
        <v>134.406402908209</v>
      </c>
      <c r="E115" s="50">
        <v>154.432254639436</v>
      </c>
      <c r="F115" s="48">
        <v>114.380551176982</v>
      </c>
      <c r="G115" s="48">
        <f>tab_m6_councils[[#This Row],[Age-Standardised Rate of Mortality (ASMR)]]-tab_m6_councils[[#This Row],[Lower Confidence Interval Limit]]</f>
        <v>20.025851731227007</v>
      </c>
      <c r="H115" s="17">
        <v>175</v>
      </c>
    </row>
    <row r="116" spans="1:8" ht="16.2" customHeight="1" x14ac:dyDescent="0.3">
      <c r="A116" s="10" t="s">
        <v>724</v>
      </c>
      <c r="B116" s="11" t="s">
        <v>2749</v>
      </c>
      <c r="C116" s="121" t="s">
        <v>2714</v>
      </c>
      <c r="D116" s="54">
        <v>90.537388436435293</v>
      </c>
      <c r="E116" s="50">
        <v>108.552195140425</v>
      </c>
      <c r="F116" s="48">
        <v>72.522581732446</v>
      </c>
      <c r="G116" s="48">
        <f>tab_m6_councils[[#This Row],[Age-Standardised Rate of Mortality (ASMR)]]-tab_m6_councils[[#This Row],[Lower Confidence Interval Limit]]</f>
        <v>18.014806703989294</v>
      </c>
      <c r="H116" s="17">
        <v>101</v>
      </c>
    </row>
    <row r="117" spans="1:8" ht="16.2" customHeight="1" x14ac:dyDescent="0.3">
      <c r="A117" s="10" t="s">
        <v>769</v>
      </c>
      <c r="B117" s="11" t="s">
        <v>2749</v>
      </c>
      <c r="C117" s="121" t="s">
        <v>2714</v>
      </c>
      <c r="D117" s="54">
        <v>157.829637291018</v>
      </c>
      <c r="E117" s="50">
        <v>182.612616954727</v>
      </c>
      <c r="F117" s="48">
        <v>133.046657627309</v>
      </c>
      <c r="G117" s="48">
        <f>tab_m6_councils[[#This Row],[Age-Standardised Rate of Mortality (ASMR)]]-tab_m6_councils[[#This Row],[Lower Confidence Interval Limit]]</f>
        <v>24.782979663709</v>
      </c>
      <c r="H117" s="17">
        <v>156</v>
      </c>
    </row>
    <row r="118" spans="1:8" ht="16.2" customHeight="1" x14ac:dyDescent="0.3">
      <c r="A118" s="10" t="s">
        <v>1052</v>
      </c>
      <c r="B118" s="11" t="s">
        <v>2749</v>
      </c>
      <c r="C118" s="121" t="s">
        <v>2714</v>
      </c>
      <c r="D118" s="54">
        <v>147.34997946705101</v>
      </c>
      <c r="E118" s="50">
        <v>166.87247672277499</v>
      </c>
      <c r="F118" s="48">
        <v>127.827482211328</v>
      </c>
      <c r="G118" s="48">
        <f>tab_m6_councils[[#This Row],[Age-Standardised Rate of Mortality (ASMR)]]-tab_m6_councils[[#This Row],[Lower Confidence Interval Limit]]</f>
        <v>19.52249725572301</v>
      </c>
      <c r="H118" s="17">
        <v>233</v>
      </c>
    </row>
    <row r="119" spans="1:8" ht="16.2" customHeight="1" x14ac:dyDescent="0.3">
      <c r="A119" s="10" t="s">
        <v>1137</v>
      </c>
      <c r="B119" s="11" t="s">
        <v>2749</v>
      </c>
      <c r="C119" s="121" t="s">
        <v>2714</v>
      </c>
      <c r="D119" s="54">
        <v>116.99131937975</v>
      </c>
      <c r="E119" s="50">
        <v>127.822608025435</v>
      </c>
      <c r="F119" s="48">
        <v>106.16003073406399</v>
      </c>
      <c r="G119" s="48">
        <f>tab_m6_councils[[#This Row],[Age-Standardised Rate of Mortality (ASMR)]]-tab_m6_councils[[#This Row],[Lower Confidence Interval Limit]]</f>
        <v>10.831288645686001</v>
      </c>
      <c r="H119" s="17">
        <v>465</v>
      </c>
    </row>
    <row r="120" spans="1:8" ht="16.2" customHeight="1" x14ac:dyDescent="0.3">
      <c r="A120" s="10" t="s">
        <v>1346</v>
      </c>
      <c r="B120" s="11" t="s">
        <v>2749</v>
      </c>
      <c r="C120" s="121" t="s">
        <v>2714</v>
      </c>
      <c r="D120" s="54">
        <v>247.26947945500399</v>
      </c>
      <c r="E120" s="50">
        <v>262.59578856050399</v>
      </c>
      <c r="F120" s="48">
        <v>231.94317034950399</v>
      </c>
      <c r="G120" s="48">
        <f>tab_m6_councils[[#This Row],[Age-Standardised Rate of Mortality (ASMR)]]-tab_m6_councils[[#This Row],[Lower Confidence Interval Limit]]</f>
        <v>15.326309105500002</v>
      </c>
      <c r="H120" s="17">
        <v>1068</v>
      </c>
    </row>
    <row r="121" spans="1:8" ht="16.2" customHeight="1" x14ac:dyDescent="0.3">
      <c r="A121" s="8" t="s">
        <v>1614</v>
      </c>
      <c r="B121" s="11" t="s">
        <v>2749</v>
      </c>
      <c r="C121" s="119" t="s">
        <v>2714</v>
      </c>
      <c r="D121" s="54">
        <v>50.6222679451757</v>
      </c>
      <c r="E121" s="50">
        <v>59.095175840778403</v>
      </c>
      <c r="F121" s="48">
        <v>42.149360049572898</v>
      </c>
      <c r="G121" s="48">
        <f>tab_m6_councils[[#This Row],[Age-Standardised Rate of Mortality (ASMR)]]-tab_m6_councils[[#This Row],[Lower Confidence Interval Limit]]</f>
        <v>8.4729078956028019</v>
      </c>
      <c r="H121" s="17">
        <v>143</v>
      </c>
    </row>
    <row r="122" spans="1:8" ht="16.2" customHeight="1" x14ac:dyDescent="0.3">
      <c r="A122" s="10" t="s">
        <v>1727</v>
      </c>
      <c r="B122" s="11" t="s">
        <v>2749</v>
      </c>
      <c r="C122" s="121" t="s">
        <v>2714</v>
      </c>
      <c r="D122" s="156">
        <v>191.862370199118</v>
      </c>
      <c r="E122" s="48">
        <v>222.567679476878</v>
      </c>
      <c r="F122" s="48">
        <v>161.15706092135801</v>
      </c>
      <c r="G122" s="48">
        <f>tab_m6_councils[[#This Row],[Age-Standardised Rate of Mortality (ASMR)]]-tab_m6_councils[[#This Row],[Lower Confidence Interval Limit]]</f>
        <v>30.705309277759994</v>
      </c>
      <c r="H122" s="17">
        <v>156</v>
      </c>
    </row>
    <row r="123" spans="1:8" ht="16.2" customHeight="1" x14ac:dyDescent="0.3">
      <c r="A123" s="10" t="s">
        <v>1762</v>
      </c>
      <c r="B123" s="11" t="s">
        <v>2749</v>
      </c>
      <c r="C123" s="121" t="s">
        <v>2714</v>
      </c>
      <c r="D123" s="54">
        <v>142.571217967537</v>
      </c>
      <c r="E123" s="50">
        <v>168.03336346658699</v>
      </c>
      <c r="F123" s="48">
        <v>117.109072468487</v>
      </c>
      <c r="G123" s="48">
        <f>tab_m6_councils[[#This Row],[Age-Standardised Rate of Mortality (ASMR)]]-tab_m6_councils[[#This Row],[Lower Confidence Interval Limit]]</f>
        <v>25.462145499049996</v>
      </c>
      <c r="H123" s="17">
        <v>126</v>
      </c>
    </row>
    <row r="124" spans="1:8" ht="16.2" customHeight="1" x14ac:dyDescent="0.3">
      <c r="A124" s="10" t="s">
        <v>1807</v>
      </c>
      <c r="B124" s="11" t="s">
        <v>2749</v>
      </c>
      <c r="C124" s="121" t="s">
        <v>2714</v>
      </c>
      <c r="D124" s="54">
        <v>48.4447843140115</v>
      </c>
      <c r="E124" s="50">
        <v>61.274685930143498</v>
      </c>
      <c r="F124" s="48">
        <v>35.614882697879402</v>
      </c>
      <c r="G124" s="48">
        <f>tab_m6_councils[[#This Row],[Age-Standardised Rate of Mortality (ASMR)]]-tab_m6_councils[[#This Row],[Lower Confidence Interval Limit]]</f>
        <v>12.829901616132098</v>
      </c>
      <c r="H124" s="17">
        <v>56</v>
      </c>
    </row>
    <row r="125" spans="1:8" ht="16.2" customHeight="1" x14ac:dyDescent="0.3">
      <c r="A125" s="10" t="s">
        <v>1033</v>
      </c>
      <c r="B125" s="11" t="s">
        <v>2749</v>
      </c>
      <c r="C125" s="121" t="s">
        <v>2714</v>
      </c>
      <c r="D125" s="53">
        <v>44.245517260394102</v>
      </c>
      <c r="E125" s="49">
        <v>66.203983484317206</v>
      </c>
      <c r="F125" s="48">
        <v>22.287051036470999</v>
      </c>
      <c r="G125" s="48">
        <f>tab_m6_councils[[#This Row],[Age-Standardised Rate of Mortality (ASMR)]]-tab_m6_councils[[#This Row],[Lower Confidence Interval Limit]]</f>
        <v>21.958466223923104</v>
      </c>
      <c r="H125" s="17">
        <v>16</v>
      </c>
    </row>
    <row r="126" spans="1:8" ht="16.2" customHeight="1" x14ac:dyDescent="0.3">
      <c r="A126" s="10" t="s">
        <v>1856</v>
      </c>
      <c r="B126" s="11" t="s">
        <v>2749</v>
      </c>
      <c r="C126" s="121" t="s">
        <v>2714</v>
      </c>
      <c r="D126" s="53">
        <v>190.38982291603099</v>
      </c>
      <c r="E126" s="49">
        <v>213.51334575782599</v>
      </c>
      <c r="F126" s="48">
        <v>167.266300074236</v>
      </c>
      <c r="G126" s="48">
        <f>tab_m6_councils[[#This Row],[Age-Standardised Rate of Mortality (ASMR)]]-tab_m6_councils[[#This Row],[Lower Confidence Interval Limit]]</f>
        <v>23.123522841794994</v>
      </c>
      <c r="H126" s="17">
        <v>282</v>
      </c>
    </row>
    <row r="127" spans="1:8" ht="16.2" customHeight="1" x14ac:dyDescent="0.3">
      <c r="A127" s="10" t="s">
        <v>1933</v>
      </c>
      <c r="B127" s="11" t="s">
        <v>2749</v>
      </c>
      <c r="C127" s="121" t="s">
        <v>2714</v>
      </c>
      <c r="D127" s="54">
        <v>215.29952920326801</v>
      </c>
      <c r="E127" s="50">
        <v>232.85952459312199</v>
      </c>
      <c r="F127" s="48">
        <v>197.739533813413</v>
      </c>
      <c r="G127" s="48">
        <f>tab_m6_councils[[#This Row],[Age-Standardised Rate of Mortality (ASMR)]]-tab_m6_councils[[#This Row],[Lower Confidence Interval Limit]]</f>
        <v>17.559995389855004</v>
      </c>
      <c r="H127" s="17">
        <v>646</v>
      </c>
    </row>
    <row r="128" spans="1:8" ht="16.2" customHeight="1" x14ac:dyDescent="0.3">
      <c r="A128" s="10" t="s">
        <v>2089</v>
      </c>
      <c r="B128" s="11" t="s">
        <v>2749</v>
      </c>
      <c r="C128" s="121" t="s">
        <v>2714</v>
      </c>
      <c r="D128" s="52">
        <v>31.891570210456301</v>
      </c>
      <c r="E128" s="47">
        <v>51.870694419954901</v>
      </c>
      <c r="F128" s="48">
        <v>11.912446000957701</v>
      </c>
      <c r="G128" s="48">
        <f>tab_m6_councils[[#This Row],[Age-Standardised Rate of Mortality (ASMR)]]-tab_m6_councils[[#This Row],[Lower Confidence Interval Limit]]</f>
        <v>19.9791242094986</v>
      </c>
      <c r="H128" s="17">
        <v>10</v>
      </c>
    </row>
    <row r="129" spans="1:8" ht="16.2" customHeight="1" x14ac:dyDescent="0.3">
      <c r="A129" s="10" t="s">
        <v>2102</v>
      </c>
      <c r="B129" s="11" t="s">
        <v>2749</v>
      </c>
      <c r="C129" s="121" t="s">
        <v>2714</v>
      </c>
      <c r="D129" s="52">
        <v>107.68970799805901</v>
      </c>
      <c r="E129" s="47">
        <v>122.10786235329</v>
      </c>
      <c r="F129" s="48">
        <v>93.271553642828707</v>
      </c>
      <c r="G129" s="48">
        <f>tab_m6_councils[[#This Row],[Age-Standardised Rate of Mortality (ASMR)]]-tab_m6_councils[[#This Row],[Lower Confidence Interval Limit]]</f>
        <v>14.4181543552303</v>
      </c>
      <c r="H129" s="17">
        <v>216</v>
      </c>
    </row>
    <row r="130" spans="1:8" ht="16.2" customHeight="1" x14ac:dyDescent="0.3">
      <c r="A130" s="10" t="s">
        <v>2172</v>
      </c>
      <c r="B130" s="11" t="s">
        <v>2749</v>
      </c>
      <c r="C130" s="121" t="s">
        <v>2714</v>
      </c>
      <c r="D130" s="53">
        <v>210.617899081838</v>
      </c>
      <c r="E130" s="49">
        <v>232.37583531138</v>
      </c>
      <c r="F130" s="48">
        <v>188.85996285229601</v>
      </c>
      <c r="G130" s="48">
        <f>tab_m6_councils[[#This Row],[Age-Standardised Rate of Mortality (ASMR)]]-tab_m6_councils[[#This Row],[Lower Confidence Interval Limit]]</f>
        <v>21.757936229541997</v>
      </c>
      <c r="H130" s="17">
        <v>370</v>
      </c>
    </row>
    <row r="131" spans="1:8" ht="16.2" customHeight="1" x14ac:dyDescent="0.3">
      <c r="A131" s="10" t="s">
        <v>2249</v>
      </c>
      <c r="B131" s="11" t="s">
        <v>2749</v>
      </c>
      <c r="C131" s="121" t="s">
        <v>2714</v>
      </c>
      <c r="D131" s="54">
        <v>103.233009680902</v>
      </c>
      <c r="E131" s="50">
        <v>120.803950751858</v>
      </c>
      <c r="F131" s="48">
        <v>85.662068609945393</v>
      </c>
      <c r="G131" s="48">
        <f>tab_m6_councils[[#This Row],[Age-Standardised Rate of Mortality (ASMR)]]-tab_m6_councils[[#This Row],[Lower Confidence Interval Limit]]</f>
        <v>17.570941070956607</v>
      </c>
      <c r="H131" s="17">
        <v>143</v>
      </c>
    </row>
    <row r="132" spans="1:8" x14ac:dyDescent="0.3">
      <c r="A132" s="10" t="s">
        <v>2310</v>
      </c>
      <c r="B132" s="11" t="s">
        <v>2749</v>
      </c>
      <c r="C132" s="73" t="s">
        <v>2714</v>
      </c>
      <c r="D132" s="156" t="s">
        <v>113</v>
      </c>
      <c r="E132" s="48" t="s">
        <v>113</v>
      </c>
      <c r="F132" s="48" t="s">
        <v>113</v>
      </c>
      <c r="G132" s="48" t="s">
        <v>113</v>
      </c>
      <c r="H132" s="17">
        <v>9</v>
      </c>
    </row>
    <row r="133" spans="1:8" x14ac:dyDescent="0.3">
      <c r="A133" s="10" t="s">
        <v>2325</v>
      </c>
      <c r="B133" s="11" t="s">
        <v>2749</v>
      </c>
      <c r="C133" s="73" t="s">
        <v>2714</v>
      </c>
      <c r="D133" s="54">
        <v>152.241880188398</v>
      </c>
      <c r="E133" s="50">
        <v>172.616941295468</v>
      </c>
      <c r="F133" s="48">
        <v>131.866819081328</v>
      </c>
      <c r="G133" s="48">
        <f>tab_m6_councils[[#This Row],[Age-Standardised Rate of Mortality (ASMR)]]-tab_m6_councils[[#This Row],[Lower Confidence Interval Limit]]</f>
        <v>20.375061107069996</v>
      </c>
      <c r="H133" s="17">
        <v>220</v>
      </c>
    </row>
    <row r="134" spans="1:8" x14ac:dyDescent="0.3">
      <c r="A134" s="10" t="s">
        <v>2376</v>
      </c>
      <c r="B134" s="11" t="s">
        <v>2749</v>
      </c>
      <c r="C134" s="73" t="s">
        <v>2714</v>
      </c>
      <c r="D134" s="54">
        <v>192.75339909490199</v>
      </c>
      <c r="E134" s="48">
        <v>208.810323415369</v>
      </c>
      <c r="F134" s="48">
        <v>176.69647477443601</v>
      </c>
      <c r="G134" s="48">
        <f>tab_m6_councils[[#This Row],[Age-Standardised Rate of Mortality (ASMR)]]-tab_m6_councils[[#This Row],[Lower Confidence Interval Limit]]</f>
        <v>16.056924320465981</v>
      </c>
      <c r="H134" s="17">
        <v>592</v>
      </c>
    </row>
    <row r="135" spans="1:8" x14ac:dyDescent="0.3">
      <c r="A135" s="10" t="s">
        <v>2540</v>
      </c>
      <c r="B135" s="11" t="s">
        <v>2749</v>
      </c>
      <c r="C135" s="73" t="s">
        <v>2714</v>
      </c>
      <c r="D135" s="54">
        <v>128.98088138960199</v>
      </c>
      <c r="E135" s="50">
        <v>152.55144134307301</v>
      </c>
      <c r="F135" s="48">
        <v>105.410321436131</v>
      </c>
      <c r="G135" s="48">
        <f>tab_m6_councils[[#This Row],[Age-Standardised Rate of Mortality (ASMR)]]-tab_m6_councils[[#This Row],[Lower Confidence Interval Limit]]</f>
        <v>23.57055995347099</v>
      </c>
      <c r="H135" s="17">
        <v>123</v>
      </c>
    </row>
    <row r="136" spans="1:8" x14ac:dyDescent="0.3">
      <c r="A136" s="10" t="s">
        <v>2586</v>
      </c>
      <c r="B136" s="11" t="s">
        <v>2749</v>
      </c>
      <c r="C136" s="73" t="s">
        <v>2714</v>
      </c>
      <c r="D136" s="54">
        <v>197.610388430163</v>
      </c>
      <c r="E136" s="50">
        <v>229.09934064452699</v>
      </c>
      <c r="F136" s="48">
        <v>166.1214362158</v>
      </c>
      <c r="G136" s="48">
        <f>tab_m6_councils[[#This Row],[Age-Standardised Rate of Mortality (ASMR)]]-tab_m6_councils[[#This Row],[Lower Confidence Interval Limit]]</f>
        <v>31.488952214362996</v>
      </c>
      <c r="H136" s="17">
        <v>162</v>
      </c>
    </row>
    <row r="137" spans="1:8" x14ac:dyDescent="0.3">
      <c r="A137" s="8" t="s">
        <v>2606</v>
      </c>
      <c r="B137" s="11" t="s">
        <v>2749</v>
      </c>
      <c r="C137" s="43" t="s">
        <v>2714</v>
      </c>
      <c r="D137" s="54">
        <v>142.20915764107801</v>
      </c>
      <c r="E137" s="50">
        <v>161.483667480577</v>
      </c>
      <c r="F137" s="48">
        <v>122.934647801579</v>
      </c>
      <c r="G137" s="48">
        <f>tab_m6_councils[[#This Row],[Age-Standardised Rate of Mortality (ASMR)]]-tab_m6_councils[[#This Row],[Lower Confidence Interval Limit]]</f>
        <v>19.274509839499004</v>
      </c>
      <c r="H137" s="17">
        <v>227</v>
      </c>
    </row>
    <row r="138" spans="1:8" x14ac:dyDescent="0.3">
      <c r="A138" s="10" t="s">
        <v>2811</v>
      </c>
      <c r="B138" s="11" t="s">
        <v>2749</v>
      </c>
      <c r="C138" s="73" t="s">
        <v>2751</v>
      </c>
      <c r="D138" s="54">
        <v>118.446510707947</v>
      </c>
      <c r="E138" s="50">
        <v>121.41718643345899</v>
      </c>
      <c r="F138" s="48">
        <v>115.475834982435</v>
      </c>
      <c r="G138" s="48">
        <f>tab_m6_councils[[#This Row],[Age-Standardised Rate of Mortality (ASMR)]]-tab_m6_councils[[#This Row],[Lower Confidence Interval Limit]]</f>
        <v>2.9706757255119953</v>
      </c>
      <c r="H138" s="17">
        <v>6386</v>
      </c>
    </row>
    <row r="139" spans="1:8" x14ac:dyDescent="0.3">
      <c r="A139" s="10" t="s">
        <v>119</v>
      </c>
      <c r="B139" s="11" t="s">
        <v>2749</v>
      </c>
      <c r="C139" s="73" t="s">
        <v>2751</v>
      </c>
      <c r="D139" s="54">
        <v>104.082928997368</v>
      </c>
      <c r="E139" s="50">
        <v>119.33282079451</v>
      </c>
      <c r="F139" s="48">
        <v>88.833037200226201</v>
      </c>
      <c r="G139" s="48">
        <f>tab_m6_councils[[#This Row],[Age-Standardised Rate of Mortality (ASMR)]]-tab_m6_councils[[#This Row],[Lower Confidence Interval Limit]]</f>
        <v>15.2498917971418</v>
      </c>
      <c r="H139" s="17">
        <v>187</v>
      </c>
    </row>
    <row r="140" spans="1:8" x14ac:dyDescent="0.3">
      <c r="A140" s="10" t="s">
        <v>218</v>
      </c>
      <c r="B140" s="11" t="s">
        <v>2749</v>
      </c>
      <c r="C140" s="73" t="s">
        <v>2751</v>
      </c>
      <c r="D140" s="52">
        <v>71.059292298247499</v>
      </c>
      <c r="E140" s="49">
        <v>81.708067416323402</v>
      </c>
      <c r="F140" s="48">
        <v>60.410517180171702</v>
      </c>
      <c r="G140" s="48">
        <f>tab_m6_councils[[#This Row],[Age-Standardised Rate of Mortality (ASMR)]]-tab_m6_councils[[#This Row],[Lower Confidence Interval Limit]]</f>
        <v>10.648775118075797</v>
      </c>
      <c r="H140" s="17">
        <v>183</v>
      </c>
    </row>
    <row r="141" spans="1:8" x14ac:dyDescent="0.3">
      <c r="A141" s="99" t="s">
        <v>337</v>
      </c>
      <c r="B141" s="100" t="s">
        <v>2749</v>
      </c>
      <c r="C141" s="155" t="s">
        <v>2751</v>
      </c>
      <c r="D141" s="101">
        <v>85.329179722279406</v>
      </c>
      <c r="E141" s="102">
        <v>100.88370396673901</v>
      </c>
      <c r="F141" s="103">
        <v>69.774655477819707</v>
      </c>
      <c r="G141" s="48">
        <f>tab_m6_councils[[#This Row],[Age-Standardised Rate of Mortality (ASMR)]]-tab_m6_councils[[#This Row],[Lower Confidence Interval Limit]]</f>
        <v>15.554524244459699</v>
      </c>
      <c r="H141" s="108">
        <v>120</v>
      </c>
    </row>
    <row r="142" spans="1:8" x14ac:dyDescent="0.3">
      <c r="A142" s="99" t="s">
        <v>390</v>
      </c>
      <c r="B142" s="100" t="s">
        <v>2749</v>
      </c>
      <c r="C142" s="155" t="s">
        <v>2751</v>
      </c>
      <c r="D142" s="101">
        <v>69.234947013009503</v>
      </c>
      <c r="E142" s="102">
        <v>84.9749926432264</v>
      </c>
      <c r="F142" s="103">
        <v>53.494901382792698</v>
      </c>
      <c r="G142" s="48">
        <f>tab_m6_councils[[#This Row],[Age-Standardised Rate of Mortality (ASMR)]]-tab_m6_councils[[#This Row],[Lower Confidence Interval Limit]]</f>
        <v>15.740045630216805</v>
      </c>
      <c r="H142" s="108">
        <v>79</v>
      </c>
    </row>
    <row r="143" spans="1:8" x14ac:dyDescent="0.3">
      <c r="A143" s="99" t="s">
        <v>810</v>
      </c>
      <c r="B143" s="100" t="s">
        <v>2749</v>
      </c>
      <c r="C143" s="155" t="s">
        <v>2751</v>
      </c>
      <c r="D143" s="101">
        <v>110.31152717975201</v>
      </c>
      <c r="E143" s="102">
        <v>120.38701225990199</v>
      </c>
      <c r="F143" s="103">
        <v>100.236042099603</v>
      </c>
      <c r="G143" s="48">
        <f>tab_m6_councils[[#This Row],[Age-Standardised Rate of Mortality (ASMR)]]-tab_m6_councils[[#This Row],[Lower Confidence Interval Limit]]</f>
        <v>10.075485080149008</v>
      </c>
      <c r="H143" s="108">
        <v>469</v>
      </c>
    </row>
    <row r="144" spans="1:8" x14ac:dyDescent="0.3">
      <c r="A144" s="99" t="s">
        <v>437</v>
      </c>
      <c r="B144" s="100" t="s">
        <v>2749</v>
      </c>
      <c r="C144" s="155" t="s">
        <v>2751</v>
      </c>
      <c r="D144" s="101">
        <v>125.50601489611201</v>
      </c>
      <c r="E144" s="102">
        <v>156.237546640766</v>
      </c>
      <c r="F144" s="103">
        <v>94.774483151458597</v>
      </c>
      <c r="G144" s="48">
        <f>tab_m6_councils[[#This Row],[Age-Standardised Rate of Mortality (ASMR)]]-tab_m6_councils[[#This Row],[Lower Confidence Interval Limit]]</f>
        <v>30.73153174465341</v>
      </c>
      <c r="H144" s="108">
        <v>68</v>
      </c>
    </row>
    <row r="145" spans="1:8" x14ac:dyDescent="0.3">
      <c r="A145" s="99" t="s">
        <v>462</v>
      </c>
      <c r="B145" s="100" t="s">
        <v>2749</v>
      </c>
      <c r="C145" s="155" t="s">
        <v>2751</v>
      </c>
      <c r="D145" s="101">
        <v>59.342668751851498</v>
      </c>
      <c r="E145" s="102">
        <v>70.186027406376397</v>
      </c>
      <c r="F145" s="103">
        <v>48.499310097326699</v>
      </c>
      <c r="G145" s="48">
        <f>tab_m6_councils[[#This Row],[Age-Standardised Rate of Mortality (ASMR)]]-tab_m6_councils[[#This Row],[Lower Confidence Interval Limit]]</f>
        <v>10.843358654524799</v>
      </c>
      <c r="H145" s="108">
        <v>121</v>
      </c>
    </row>
    <row r="146" spans="1:8" x14ac:dyDescent="0.3">
      <c r="A146" s="99" t="s">
        <v>543</v>
      </c>
      <c r="B146" s="100" t="s">
        <v>2749</v>
      </c>
      <c r="C146" s="155" t="s">
        <v>2751</v>
      </c>
      <c r="D146" s="101">
        <v>166.32135243481201</v>
      </c>
      <c r="E146" s="102">
        <v>188.344376047808</v>
      </c>
      <c r="F146" s="103">
        <v>144.29832882181501</v>
      </c>
      <c r="G146" s="48">
        <f>tab_m6_councils[[#This Row],[Age-Standardised Rate of Mortality (ASMR)]]-tab_m6_councils[[#This Row],[Lower Confidence Interval Limit]]</f>
        <v>22.023023612997008</v>
      </c>
      <c r="H146" s="108">
        <v>225</v>
      </c>
    </row>
    <row r="147" spans="1:8" x14ac:dyDescent="0.3">
      <c r="A147" s="99" t="s">
        <v>606</v>
      </c>
      <c r="B147" s="100" t="s">
        <v>2749</v>
      </c>
      <c r="C147" s="155" t="s">
        <v>2751</v>
      </c>
      <c r="D147" s="101">
        <v>140.195409674936</v>
      </c>
      <c r="E147" s="102">
        <v>161.331068854931</v>
      </c>
      <c r="F147" s="103">
        <v>119.059750494941</v>
      </c>
      <c r="G147" s="48">
        <f>tab_m6_councils[[#This Row],[Age-Standardised Rate of Mortality (ASMR)]]-tab_m6_councils[[#This Row],[Lower Confidence Interval Limit]]</f>
        <v>21.135659179995002</v>
      </c>
      <c r="H147" s="108">
        <v>182</v>
      </c>
    </row>
    <row r="148" spans="1:8" x14ac:dyDescent="0.3">
      <c r="A148" s="99" t="s">
        <v>667</v>
      </c>
      <c r="B148" s="100" t="s">
        <v>2749</v>
      </c>
      <c r="C148" s="155" t="s">
        <v>2751</v>
      </c>
      <c r="D148" s="101">
        <v>110.36737806158</v>
      </c>
      <c r="E148" s="102">
        <v>128.59259472354901</v>
      </c>
      <c r="F148" s="103">
        <v>92.142161399611993</v>
      </c>
      <c r="G148" s="48">
        <f>tab_m6_councils[[#This Row],[Age-Standardised Rate of Mortality (ASMR)]]-tab_m6_councils[[#This Row],[Lower Confidence Interval Limit]]</f>
        <v>18.225216661968005</v>
      </c>
      <c r="H148" s="108">
        <v>143</v>
      </c>
    </row>
    <row r="149" spans="1:8" x14ac:dyDescent="0.3">
      <c r="A149" s="99" t="s">
        <v>724</v>
      </c>
      <c r="B149" s="100" t="s">
        <v>2749</v>
      </c>
      <c r="C149" s="155" t="s">
        <v>2751</v>
      </c>
      <c r="D149" s="101">
        <v>76.123651287551994</v>
      </c>
      <c r="E149" s="102">
        <v>92.644062356274304</v>
      </c>
      <c r="F149" s="103">
        <v>59.603240218829797</v>
      </c>
      <c r="G149" s="48">
        <f>tab_m6_councils[[#This Row],[Age-Standardised Rate of Mortality (ASMR)]]-tab_m6_councils[[#This Row],[Lower Confidence Interval Limit]]</f>
        <v>16.520411068722197</v>
      </c>
      <c r="H149" s="108">
        <v>85</v>
      </c>
    </row>
    <row r="150" spans="1:8" x14ac:dyDescent="0.3">
      <c r="A150" s="99" t="s">
        <v>769</v>
      </c>
      <c r="B150" s="100" t="s">
        <v>2749</v>
      </c>
      <c r="C150" s="155" t="s">
        <v>2751</v>
      </c>
      <c r="D150" s="101">
        <v>131.38850382627601</v>
      </c>
      <c r="E150" s="102">
        <v>153.96037488566299</v>
      </c>
      <c r="F150" s="103">
        <v>108.816632766889</v>
      </c>
      <c r="G150" s="48">
        <f>tab_m6_councils[[#This Row],[Age-Standardised Rate of Mortality (ASMR)]]-tab_m6_councils[[#This Row],[Lower Confidence Interval Limit]]</f>
        <v>22.571871059387007</v>
      </c>
      <c r="H150" s="108">
        <v>131</v>
      </c>
    </row>
    <row r="151" spans="1:8" x14ac:dyDescent="0.3">
      <c r="A151" s="99" t="s">
        <v>1052</v>
      </c>
      <c r="B151" s="100" t="s">
        <v>2749</v>
      </c>
      <c r="C151" s="155" t="s">
        <v>2751</v>
      </c>
      <c r="D151" s="101">
        <v>118.230862071587</v>
      </c>
      <c r="E151" s="102">
        <v>135.84445723003901</v>
      </c>
      <c r="F151" s="103">
        <v>100.617266913134</v>
      </c>
      <c r="G151" s="48">
        <f>tab_m6_councils[[#This Row],[Age-Standardised Rate of Mortality (ASMR)]]-tab_m6_councils[[#This Row],[Lower Confidence Interval Limit]]</f>
        <v>17.613595158452995</v>
      </c>
      <c r="H151" s="108">
        <v>185</v>
      </c>
    </row>
    <row r="152" spans="1:8" x14ac:dyDescent="0.3">
      <c r="A152" s="99" t="s">
        <v>1137</v>
      </c>
      <c r="B152" s="100" t="s">
        <v>2749</v>
      </c>
      <c r="C152" s="155" t="s">
        <v>2751</v>
      </c>
      <c r="D152" s="101">
        <v>95.259470415135397</v>
      </c>
      <c r="E152" s="102">
        <v>105.08531757702799</v>
      </c>
      <c r="F152" s="103">
        <v>85.433623253242303</v>
      </c>
      <c r="G152" s="48">
        <f>tab_m6_councils[[#This Row],[Age-Standardised Rate of Mortality (ASMR)]]-tab_m6_councils[[#This Row],[Lower Confidence Interval Limit]]</f>
        <v>9.825847161893094</v>
      </c>
      <c r="H152" s="108">
        <v>376</v>
      </c>
    </row>
    <row r="153" spans="1:8" x14ac:dyDescent="0.3">
      <c r="A153" s="99" t="s">
        <v>1346</v>
      </c>
      <c r="B153" s="100" t="s">
        <v>2749</v>
      </c>
      <c r="C153" s="155" t="s">
        <v>2751</v>
      </c>
      <c r="D153" s="101">
        <v>214.54767503879799</v>
      </c>
      <c r="E153" s="102">
        <v>228.89017927131701</v>
      </c>
      <c r="F153" s="103">
        <v>200.205170806279</v>
      </c>
      <c r="G153" s="48">
        <f>tab_m6_councils[[#This Row],[Age-Standardised Rate of Mortality (ASMR)]]-tab_m6_councils[[#This Row],[Lower Confidence Interval Limit]]</f>
        <v>14.342504232518991</v>
      </c>
      <c r="H153" s="108">
        <v>920</v>
      </c>
    </row>
    <row r="154" spans="1:8" x14ac:dyDescent="0.3">
      <c r="A154" s="99" t="s">
        <v>1614</v>
      </c>
      <c r="B154" s="100" t="s">
        <v>2749</v>
      </c>
      <c r="C154" s="155" t="s">
        <v>2751</v>
      </c>
      <c r="D154" s="101">
        <v>39.134700022160999</v>
      </c>
      <c r="E154" s="102">
        <v>46.620324186877603</v>
      </c>
      <c r="F154" s="103">
        <v>31.649075857444501</v>
      </c>
      <c r="G154" s="48">
        <f>tab_m6_councils[[#This Row],[Age-Standardised Rate of Mortality (ASMR)]]-tab_m6_councils[[#This Row],[Lower Confidence Interval Limit]]</f>
        <v>7.4856241647164978</v>
      </c>
      <c r="H154" s="108">
        <v>110</v>
      </c>
    </row>
    <row r="155" spans="1:8" x14ac:dyDescent="0.3">
      <c r="A155" s="99" t="s">
        <v>1727</v>
      </c>
      <c r="B155" s="100" t="s">
        <v>2749</v>
      </c>
      <c r="C155" s="155" t="s">
        <v>2751</v>
      </c>
      <c r="D155" s="101">
        <v>166.98661868667</v>
      </c>
      <c r="E155" s="102">
        <v>195.602456887561</v>
      </c>
      <c r="F155" s="103">
        <v>138.37078048577899</v>
      </c>
      <c r="G155" s="48">
        <f>tab_m6_councils[[#This Row],[Age-Standardised Rate of Mortality (ASMR)]]-tab_m6_councils[[#This Row],[Lower Confidence Interval Limit]]</f>
        <v>28.615838200891005</v>
      </c>
      <c r="H155" s="108">
        <v>136</v>
      </c>
    </row>
    <row r="156" spans="1:8" x14ac:dyDescent="0.3">
      <c r="A156" s="99" t="s">
        <v>1762</v>
      </c>
      <c r="B156" s="100" t="s">
        <v>2749</v>
      </c>
      <c r="C156" s="155" t="s">
        <v>2751</v>
      </c>
      <c r="D156" s="101">
        <v>125.896560679936</v>
      </c>
      <c r="E156" s="102">
        <v>149.97078054592799</v>
      </c>
      <c r="F156" s="103">
        <v>101.822340813944</v>
      </c>
      <c r="G156" s="48">
        <f>tab_m6_councils[[#This Row],[Age-Standardised Rate of Mortality (ASMR)]]-tab_m6_councils[[#This Row],[Lower Confidence Interval Limit]]</f>
        <v>24.074219865992006</v>
      </c>
      <c r="H156" s="108">
        <v>110</v>
      </c>
    </row>
    <row r="157" spans="1:8" x14ac:dyDescent="0.3">
      <c r="A157" s="99" t="s">
        <v>1807</v>
      </c>
      <c r="B157" s="100" t="s">
        <v>2749</v>
      </c>
      <c r="C157" s="155" t="s">
        <v>2751</v>
      </c>
      <c r="D157" s="101">
        <v>36.391444915871503</v>
      </c>
      <c r="E157" s="102">
        <v>47.525157446565302</v>
      </c>
      <c r="F157" s="103">
        <v>25.2577323851778</v>
      </c>
      <c r="G157" s="48">
        <f>tab_m6_councils[[#This Row],[Age-Standardised Rate of Mortality (ASMR)]]-tab_m6_councils[[#This Row],[Lower Confidence Interval Limit]]</f>
        <v>11.133712530693703</v>
      </c>
      <c r="H157" s="108">
        <v>42</v>
      </c>
    </row>
    <row r="158" spans="1:8" x14ac:dyDescent="0.3">
      <c r="A158" s="99" t="s">
        <v>1033</v>
      </c>
      <c r="B158" s="100" t="s">
        <v>2749</v>
      </c>
      <c r="C158" s="155" t="s">
        <v>2751</v>
      </c>
      <c r="D158" s="156" t="s">
        <v>113</v>
      </c>
      <c r="E158" s="48" t="s">
        <v>113</v>
      </c>
      <c r="F158" s="48" t="s">
        <v>113</v>
      </c>
      <c r="G158" s="48" t="s">
        <v>113</v>
      </c>
      <c r="H158" s="108">
        <v>7</v>
      </c>
    </row>
    <row r="159" spans="1:8" x14ac:dyDescent="0.3">
      <c r="A159" s="99" t="s">
        <v>1856</v>
      </c>
      <c r="B159" s="100" t="s">
        <v>2749</v>
      </c>
      <c r="C159" s="155" t="s">
        <v>2751</v>
      </c>
      <c r="D159" s="101">
        <v>152.167579446052</v>
      </c>
      <c r="E159" s="102">
        <v>172.797884333913</v>
      </c>
      <c r="F159" s="103">
        <v>131.537274558191</v>
      </c>
      <c r="G159" s="48">
        <f>tab_m6_councils[[#This Row],[Age-Standardised Rate of Mortality (ASMR)]]-tab_m6_councils[[#This Row],[Lower Confidence Interval Limit]]</f>
        <v>20.630304887861001</v>
      </c>
      <c r="H159" s="108">
        <v>227</v>
      </c>
    </row>
    <row r="160" spans="1:8" x14ac:dyDescent="0.3">
      <c r="A160" s="99" t="s">
        <v>1933</v>
      </c>
      <c r="B160" s="100" t="s">
        <v>2749</v>
      </c>
      <c r="C160" s="155" t="s">
        <v>2751</v>
      </c>
      <c r="D160" s="101">
        <v>179.707614523139</v>
      </c>
      <c r="E160" s="102">
        <v>195.91649299668501</v>
      </c>
      <c r="F160" s="103">
        <v>163.49873604959299</v>
      </c>
      <c r="G160" s="48">
        <f>tab_m6_councils[[#This Row],[Age-Standardised Rate of Mortality (ASMR)]]-tab_m6_councils[[#This Row],[Lower Confidence Interval Limit]]</f>
        <v>16.208878473546008</v>
      </c>
      <c r="H160" s="108">
        <v>533</v>
      </c>
    </row>
    <row r="161" spans="1:8" x14ac:dyDescent="0.3">
      <c r="A161" s="99" t="s">
        <v>2089</v>
      </c>
      <c r="B161" s="100" t="s">
        <v>2749</v>
      </c>
      <c r="C161" s="155" t="s">
        <v>2751</v>
      </c>
      <c r="D161" s="156" t="s">
        <v>113</v>
      </c>
      <c r="E161" s="48" t="s">
        <v>113</v>
      </c>
      <c r="F161" s="48" t="s">
        <v>113</v>
      </c>
      <c r="G161" s="48" t="s">
        <v>113</v>
      </c>
      <c r="H161" s="108">
        <v>5</v>
      </c>
    </row>
    <row r="162" spans="1:8" x14ac:dyDescent="0.3">
      <c r="A162" s="99" t="s">
        <v>2102</v>
      </c>
      <c r="B162" s="100" t="s">
        <v>2749</v>
      </c>
      <c r="C162" s="155" t="s">
        <v>2751</v>
      </c>
      <c r="D162" s="101">
        <v>82.604225313384006</v>
      </c>
      <c r="E162" s="102">
        <v>95.195336518166897</v>
      </c>
      <c r="F162" s="103">
        <v>70.013114108601101</v>
      </c>
      <c r="G162" s="48">
        <f>tab_m6_councils[[#This Row],[Age-Standardised Rate of Mortality (ASMR)]]-tab_m6_councils[[#This Row],[Lower Confidence Interval Limit]]</f>
        <v>12.591111204782905</v>
      </c>
      <c r="H162" s="108">
        <v>167</v>
      </c>
    </row>
    <row r="163" spans="1:8" x14ac:dyDescent="0.3">
      <c r="A163" s="99" t="s">
        <v>2172</v>
      </c>
      <c r="B163" s="100" t="s">
        <v>2749</v>
      </c>
      <c r="C163" s="155" t="s">
        <v>2751</v>
      </c>
      <c r="D163" s="101">
        <v>175.92816241422199</v>
      </c>
      <c r="E163" s="102">
        <v>195.86124926484499</v>
      </c>
      <c r="F163" s="103">
        <v>155.99507556359899</v>
      </c>
      <c r="G163" s="48">
        <f>tab_m6_councils[[#This Row],[Age-Standardised Rate of Mortality (ASMR)]]-tab_m6_councils[[#This Row],[Lower Confidence Interval Limit]]</f>
        <v>19.933086850622999</v>
      </c>
      <c r="H163" s="108">
        <v>309</v>
      </c>
    </row>
    <row r="164" spans="1:8" x14ac:dyDescent="0.3">
      <c r="A164" s="99" t="s">
        <v>2249</v>
      </c>
      <c r="B164" s="100" t="s">
        <v>2749</v>
      </c>
      <c r="C164" s="155" t="s">
        <v>2751</v>
      </c>
      <c r="D164" s="101">
        <v>82.275392052631801</v>
      </c>
      <c r="E164" s="102">
        <v>98.088240743460105</v>
      </c>
      <c r="F164" s="103">
        <v>66.462543361803498</v>
      </c>
      <c r="G164" s="48">
        <f>tab_m6_councils[[#This Row],[Age-Standardised Rate of Mortality (ASMR)]]-tab_m6_councils[[#This Row],[Lower Confidence Interval Limit]]</f>
        <v>15.812848690828304</v>
      </c>
      <c r="H164" s="108">
        <v>113</v>
      </c>
    </row>
    <row r="165" spans="1:8" x14ac:dyDescent="0.3">
      <c r="A165" s="99" t="s">
        <v>2310</v>
      </c>
      <c r="B165" s="100" t="s">
        <v>2749</v>
      </c>
      <c r="C165" s="155" t="s">
        <v>2751</v>
      </c>
      <c r="D165" s="156" t="s">
        <v>113</v>
      </c>
      <c r="E165" s="48" t="s">
        <v>113</v>
      </c>
      <c r="F165" s="48" t="s">
        <v>113</v>
      </c>
      <c r="G165" s="48" t="s">
        <v>113</v>
      </c>
      <c r="H165" s="108">
        <v>8</v>
      </c>
    </row>
    <row r="166" spans="1:8" x14ac:dyDescent="0.3">
      <c r="A166" s="99" t="s">
        <v>2325</v>
      </c>
      <c r="B166" s="100" t="s">
        <v>2749</v>
      </c>
      <c r="C166" s="155" t="s">
        <v>2751</v>
      </c>
      <c r="D166" s="101">
        <v>128.603953355616</v>
      </c>
      <c r="E166" s="102">
        <v>147.50871828896601</v>
      </c>
      <c r="F166" s="103">
        <v>109.699188422266</v>
      </c>
      <c r="G166" s="48">
        <f>tab_m6_councils[[#This Row],[Age-Standardised Rate of Mortality (ASMR)]]-tab_m6_councils[[#This Row],[Lower Confidence Interval Limit]]</f>
        <v>18.904764933349995</v>
      </c>
      <c r="H166" s="108">
        <v>183</v>
      </c>
    </row>
    <row r="167" spans="1:8" x14ac:dyDescent="0.3">
      <c r="A167" s="99" t="s">
        <v>2376</v>
      </c>
      <c r="B167" s="100" t="s">
        <v>2749</v>
      </c>
      <c r="C167" s="155" t="s">
        <v>2751</v>
      </c>
      <c r="D167" s="101">
        <v>169.844248017947</v>
      </c>
      <c r="E167" s="102">
        <v>184.939122588461</v>
      </c>
      <c r="F167" s="103">
        <v>154.74937344743299</v>
      </c>
      <c r="G167" s="48">
        <f>tab_m6_councils[[#This Row],[Age-Standardised Rate of Mortality (ASMR)]]-tab_m6_councils[[#This Row],[Lower Confidence Interval Limit]]</f>
        <v>15.094874570514008</v>
      </c>
      <c r="H167" s="108">
        <v>522</v>
      </c>
    </row>
    <row r="168" spans="1:8" x14ac:dyDescent="0.3">
      <c r="A168" s="99" t="s">
        <v>2540</v>
      </c>
      <c r="B168" s="100" t="s">
        <v>2749</v>
      </c>
      <c r="C168" s="155" t="s">
        <v>2751</v>
      </c>
      <c r="D168" s="101">
        <v>112.018002028681</v>
      </c>
      <c r="E168" s="102">
        <v>134.33142824973899</v>
      </c>
      <c r="F168" s="103">
        <v>89.704575807622504</v>
      </c>
      <c r="G168" s="48">
        <f>tab_m6_councils[[#This Row],[Age-Standardised Rate of Mortality (ASMR)]]-tab_m6_councils[[#This Row],[Lower Confidence Interval Limit]]</f>
        <v>22.313426221058492</v>
      </c>
      <c r="H168" s="108">
        <v>104</v>
      </c>
    </row>
    <row r="169" spans="1:8" x14ac:dyDescent="0.3">
      <c r="A169" s="99" t="s">
        <v>2586</v>
      </c>
      <c r="B169" s="100" t="s">
        <v>2749</v>
      </c>
      <c r="C169" s="155" t="s">
        <v>2751</v>
      </c>
      <c r="D169" s="101">
        <v>175.95048696444999</v>
      </c>
      <c r="E169" s="102">
        <v>205.572222767905</v>
      </c>
      <c r="F169" s="103">
        <v>146.32875116099501</v>
      </c>
      <c r="G169" s="48">
        <f>tab_m6_councils[[#This Row],[Age-Standardised Rate of Mortality (ASMR)]]-tab_m6_councils[[#This Row],[Lower Confidence Interval Limit]]</f>
        <v>29.621735803454982</v>
      </c>
      <c r="H169" s="108">
        <v>145</v>
      </c>
    </row>
    <row r="170" spans="1:8" x14ac:dyDescent="0.3">
      <c r="A170" s="99" t="s">
        <v>2606</v>
      </c>
      <c r="B170" s="100" t="s">
        <v>2749</v>
      </c>
      <c r="C170" s="155" t="s">
        <v>2751</v>
      </c>
      <c r="D170" s="101">
        <v>118.996722341488</v>
      </c>
      <c r="E170" s="102">
        <v>136.62119332863401</v>
      </c>
      <c r="F170" s="103">
        <v>101.372251354342</v>
      </c>
      <c r="G170" s="48">
        <f>tab_m6_councils[[#This Row],[Age-Standardised Rate of Mortality (ASMR)]]-tab_m6_councils[[#This Row],[Lower Confidence Interval Limit]]</f>
        <v>17.624470987145997</v>
      </c>
      <c r="H170" s="108">
        <v>191</v>
      </c>
    </row>
    <row r="171" spans="1:8" x14ac:dyDescent="0.3">
      <c r="A171" s="99" t="s">
        <v>2811</v>
      </c>
      <c r="B171" s="100" t="s">
        <v>2749</v>
      </c>
      <c r="C171" s="155" t="s">
        <v>2713</v>
      </c>
      <c r="D171" s="101">
        <v>1292.59825347226</v>
      </c>
      <c r="E171" s="102">
        <v>1301.78222527873</v>
      </c>
      <c r="F171" s="103">
        <v>1283.41428166579</v>
      </c>
      <c r="G171" s="48">
        <f>tab_m6_councils[[#This Row],[Age-Standardised Rate of Mortality (ASMR)]]-tab_m6_councils[[#This Row],[Lower Confidence Interval Limit]]</f>
        <v>9.1839718064700264</v>
      </c>
      <c r="H171" s="108">
        <v>71800</v>
      </c>
    </row>
    <row r="172" spans="1:8" x14ac:dyDescent="0.3">
      <c r="A172" s="99" t="s">
        <v>119</v>
      </c>
      <c r="B172" s="100" t="s">
        <v>2749</v>
      </c>
      <c r="C172" s="155" t="s">
        <v>2713</v>
      </c>
      <c r="D172" s="101">
        <v>1266.51215725765</v>
      </c>
      <c r="E172" s="102">
        <v>1315.1109852274201</v>
      </c>
      <c r="F172" s="103">
        <v>1217.9133292878801</v>
      </c>
      <c r="G172" s="48">
        <f>tab_m6_councils[[#This Row],[Age-Standardised Rate of Mortality (ASMR)]]-tab_m6_councils[[#This Row],[Lower Confidence Interval Limit]]</f>
        <v>48.5988279697699</v>
      </c>
      <c r="H172" s="108">
        <v>2475</v>
      </c>
    </row>
    <row r="173" spans="1:8" x14ac:dyDescent="0.3">
      <c r="A173" s="99" t="s">
        <v>218</v>
      </c>
      <c r="B173" s="100" t="s">
        <v>2749</v>
      </c>
      <c r="C173" s="155" t="s">
        <v>2713</v>
      </c>
      <c r="D173" s="101">
        <v>1122.9019949799499</v>
      </c>
      <c r="E173" s="102">
        <v>1161.81527959456</v>
      </c>
      <c r="F173" s="103">
        <v>1083.98871036534</v>
      </c>
      <c r="G173" s="48">
        <f>tab_m6_councils[[#This Row],[Age-Standardised Rate of Mortality (ASMR)]]-tab_m6_councils[[#This Row],[Lower Confidence Interval Limit]]</f>
        <v>38.913284614609893</v>
      </c>
      <c r="H173" s="108">
        <v>3020</v>
      </c>
    </row>
    <row r="174" spans="1:8" x14ac:dyDescent="0.3">
      <c r="A174" s="99" t="s">
        <v>337</v>
      </c>
      <c r="B174" s="100" t="s">
        <v>2749</v>
      </c>
      <c r="C174" s="155" t="s">
        <v>2713</v>
      </c>
      <c r="D174" s="101">
        <v>1156.55444088084</v>
      </c>
      <c r="E174" s="102">
        <v>1210.4865129406501</v>
      </c>
      <c r="F174" s="103">
        <v>1102.62236882103</v>
      </c>
      <c r="G174" s="48">
        <f>tab_m6_councils[[#This Row],[Age-Standardised Rate of Mortality (ASMR)]]-tab_m6_councils[[#This Row],[Lower Confidence Interval Limit]]</f>
        <v>53.932072059810025</v>
      </c>
      <c r="H174" s="108">
        <v>1651</v>
      </c>
    </row>
    <row r="175" spans="1:8" x14ac:dyDescent="0.3">
      <c r="A175" s="99" t="s">
        <v>390</v>
      </c>
      <c r="B175" s="100" t="s">
        <v>2749</v>
      </c>
      <c r="C175" s="155" t="s">
        <v>2713</v>
      </c>
      <c r="D175" s="101">
        <v>1168.81882345136</v>
      </c>
      <c r="E175" s="102">
        <v>1230.8206064246399</v>
      </c>
      <c r="F175" s="103">
        <v>1106.8170404780799</v>
      </c>
      <c r="G175" s="48">
        <f>tab_m6_councils[[#This Row],[Age-Standardised Rate of Mortality (ASMR)]]-tab_m6_councils[[#This Row],[Lower Confidence Interval Limit]]</f>
        <v>62.001782973280115</v>
      </c>
      <c r="H175" s="108">
        <v>1314</v>
      </c>
    </row>
    <row r="176" spans="1:8" x14ac:dyDescent="0.3">
      <c r="A176" s="99" t="s">
        <v>810</v>
      </c>
      <c r="B176" s="100" t="s">
        <v>2749</v>
      </c>
      <c r="C176" s="155" t="s">
        <v>2713</v>
      </c>
      <c r="D176" s="101">
        <v>1185.8980736593701</v>
      </c>
      <c r="E176" s="102">
        <v>1216.97357470318</v>
      </c>
      <c r="F176" s="103">
        <v>1154.8225726155499</v>
      </c>
      <c r="G176" s="48">
        <f>tab_m6_councils[[#This Row],[Age-Standardised Rate of Mortality (ASMR)]]-tab_m6_councils[[#This Row],[Lower Confidence Interval Limit]]</f>
        <v>31.075501043820168</v>
      </c>
      <c r="H176" s="108">
        <v>5261</v>
      </c>
    </row>
    <row r="177" spans="1:8" x14ac:dyDescent="0.3">
      <c r="A177" s="99" t="s">
        <v>437</v>
      </c>
      <c r="B177" s="100" t="s">
        <v>2749</v>
      </c>
      <c r="C177" s="155" t="s">
        <v>2713</v>
      </c>
      <c r="D177" s="101">
        <v>1272.57153530709</v>
      </c>
      <c r="E177" s="102">
        <v>1364.4865887031599</v>
      </c>
      <c r="F177" s="103">
        <v>1180.6564819110199</v>
      </c>
      <c r="G177" s="48">
        <f>tab_m6_councils[[#This Row],[Age-Standardised Rate of Mortality (ASMR)]]-tab_m6_councils[[#This Row],[Lower Confidence Interval Limit]]</f>
        <v>91.915053396070107</v>
      </c>
      <c r="H177" s="108">
        <v>715</v>
      </c>
    </row>
    <row r="178" spans="1:8" x14ac:dyDescent="0.3">
      <c r="A178" s="99" t="s">
        <v>462</v>
      </c>
      <c r="B178" s="100" t="s">
        <v>2749</v>
      </c>
      <c r="C178" s="155" t="s">
        <v>2713</v>
      </c>
      <c r="D178" s="101">
        <v>1203.77626764196</v>
      </c>
      <c r="E178" s="102">
        <v>1250.57588164206</v>
      </c>
      <c r="F178" s="103">
        <v>1156.9766536418599</v>
      </c>
      <c r="G178" s="48">
        <f>tab_m6_councils[[#This Row],[Age-Standardised Rate of Mortality (ASMR)]]-tab_m6_councils[[#This Row],[Lower Confidence Interval Limit]]</f>
        <v>46.799614000100064</v>
      </c>
      <c r="H178" s="108">
        <v>2427</v>
      </c>
    </row>
    <row r="179" spans="1:8" x14ac:dyDescent="0.3">
      <c r="A179" s="99" t="s">
        <v>543</v>
      </c>
      <c r="B179" s="100" t="s">
        <v>2749</v>
      </c>
      <c r="C179" s="155" t="s">
        <v>2713</v>
      </c>
      <c r="D179" s="101">
        <v>1519.9774097110201</v>
      </c>
      <c r="E179" s="102">
        <v>1582.75492221427</v>
      </c>
      <c r="F179" s="103">
        <v>1457.1998972077799</v>
      </c>
      <c r="G179" s="48">
        <f>tab_m6_councils[[#This Row],[Age-Standardised Rate of Mortality (ASMR)]]-tab_m6_councils[[#This Row],[Lower Confidence Interval Limit]]</f>
        <v>62.777512503240132</v>
      </c>
      <c r="H179" s="108">
        <v>2099</v>
      </c>
    </row>
    <row r="180" spans="1:8" x14ac:dyDescent="0.3">
      <c r="A180" s="99" t="s">
        <v>606</v>
      </c>
      <c r="B180" s="100" t="s">
        <v>2749</v>
      </c>
      <c r="C180" s="155" t="s">
        <v>2713</v>
      </c>
      <c r="D180" s="101">
        <v>1467.1067992619901</v>
      </c>
      <c r="E180" s="102">
        <v>1531.8301096713401</v>
      </c>
      <c r="F180" s="103">
        <v>1402.3834888526401</v>
      </c>
      <c r="G180" s="48">
        <f>tab_m6_councils[[#This Row],[Age-Standardised Rate of Mortality (ASMR)]]-tab_m6_councils[[#This Row],[Lower Confidence Interval Limit]]</f>
        <v>64.723310409350006</v>
      </c>
      <c r="H180" s="108">
        <v>1912</v>
      </c>
    </row>
    <row r="181" spans="1:8" x14ac:dyDescent="0.3">
      <c r="A181" s="99" t="s">
        <v>667</v>
      </c>
      <c r="B181" s="100" t="s">
        <v>2749</v>
      </c>
      <c r="C181" s="155" t="s">
        <v>2713</v>
      </c>
      <c r="D181" s="101">
        <v>1021.54981787555</v>
      </c>
      <c r="E181" s="102">
        <v>1074.05135702912</v>
      </c>
      <c r="F181" s="103">
        <v>969.04827872197905</v>
      </c>
      <c r="G181" s="48">
        <f>tab_m6_councils[[#This Row],[Age-Standardised Rate of Mortality (ASMR)]]-tab_m6_councils[[#This Row],[Lower Confidence Interval Limit]]</f>
        <v>52.501539153571002</v>
      </c>
      <c r="H181" s="108">
        <v>1347</v>
      </c>
    </row>
    <row r="182" spans="1:8" x14ac:dyDescent="0.3">
      <c r="A182" s="99" t="s">
        <v>724</v>
      </c>
      <c r="B182" s="100" t="s">
        <v>2749</v>
      </c>
      <c r="C182" s="155" t="s">
        <v>2713</v>
      </c>
      <c r="D182" s="101">
        <v>1123.00014524533</v>
      </c>
      <c r="E182" s="102">
        <v>1182.4600445189601</v>
      </c>
      <c r="F182" s="103">
        <v>1063.5402459717</v>
      </c>
      <c r="G182" s="48">
        <f>tab_m6_councils[[#This Row],[Age-Standardised Rate of Mortality (ASMR)]]-tab_m6_councils[[#This Row],[Lower Confidence Interval Limit]]</f>
        <v>59.459899273630072</v>
      </c>
      <c r="H182" s="108">
        <v>1289</v>
      </c>
    </row>
    <row r="183" spans="1:8" x14ac:dyDescent="0.3">
      <c r="A183" s="99" t="s">
        <v>769</v>
      </c>
      <c r="B183" s="100" t="s">
        <v>2749</v>
      </c>
      <c r="C183" s="155" t="s">
        <v>2713</v>
      </c>
      <c r="D183" s="101">
        <v>1073.1456967168699</v>
      </c>
      <c r="E183" s="102">
        <v>1134.1178028115301</v>
      </c>
      <c r="F183" s="103">
        <v>1012.17359062222</v>
      </c>
      <c r="G183" s="48">
        <f>tab_m6_councils[[#This Row],[Age-Standardised Rate of Mortality (ASMR)]]-tab_m6_councils[[#This Row],[Lower Confidence Interval Limit]]</f>
        <v>60.972106094649916</v>
      </c>
      <c r="H183" s="108">
        <v>1096</v>
      </c>
    </row>
    <row r="184" spans="1:8" x14ac:dyDescent="0.3">
      <c r="A184" s="99" t="s">
        <v>1052</v>
      </c>
      <c r="B184" s="100" t="s">
        <v>2749</v>
      </c>
      <c r="C184" s="155" t="s">
        <v>2713</v>
      </c>
      <c r="D184" s="101">
        <v>1334.8571432285501</v>
      </c>
      <c r="E184" s="102">
        <v>1389.4593690305201</v>
      </c>
      <c r="F184" s="103">
        <v>1280.2549174265801</v>
      </c>
      <c r="G184" s="48">
        <f>tab_m6_councils[[#This Row],[Age-Standardised Rate of Mortality (ASMR)]]-tab_m6_councils[[#This Row],[Lower Confidence Interval Limit]]</f>
        <v>54.602225801970008</v>
      </c>
      <c r="H184" s="108">
        <v>2182</v>
      </c>
    </row>
    <row r="185" spans="1:8" x14ac:dyDescent="0.3">
      <c r="A185" s="99" t="s">
        <v>1137</v>
      </c>
      <c r="B185" s="100" t="s">
        <v>2749</v>
      </c>
      <c r="C185" s="155" t="s">
        <v>2713</v>
      </c>
      <c r="D185" s="101">
        <v>1244.5407990316201</v>
      </c>
      <c r="E185" s="102">
        <v>1277.89929498791</v>
      </c>
      <c r="F185" s="103">
        <v>1211.1823030753401</v>
      </c>
      <c r="G185" s="48">
        <f>tab_m6_councils[[#This Row],[Age-Standardised Rate of Mortality (ASMR)]]-tab_m6_councils[[#This Row],[Lower Confidence Interval Limit]]</f>
        <v>33.358495956279967</v>
      </c>
      <c r="H185" s="108">
        <v>5043</v>
      </c>
    </row>
    <row r="186" spans="1:8" x14ac:dyDescent="0.3">
      <c r="A186" s="99" t="s">
        <v>1346</v>
      </c>
      <c r="B186" s="100" t="s">
        <v>2749</v>
      </c>
      <c r="C186" s="155" t="s">
        <v>2713</v>
      </c>
      <c r="D186" s="101">
        <v>1690.46886744884</v>
      </c>
      <c r="E186" s="102">
        <v>1727.4287120644599</v>
      </c>
      <c r="F186" s="103">
        <v>1653.5090228332199</v>
      </c>
      <c r="G186" s="48">
        <f>tab_m6_councils[[#This Row],[Age-Standardised Rate of Mortality (ASMR)]]-tab_m6_councils[[#This Row],[Lower Confidence Interval Limit]]</f>
        <v>36.959844615620113</v>
      </c>
      <c r="H186" s="108">
        <v>7958</v>
      </c>
    </row>
    <row r="187" spans="1:8" x14ac:dyDescent="0.3">
      <c r="A187" s="99" t="s">
        <v>1614</v>
      </c>
      <c r="B187" s="100" t="s">
        <v>2749</v>
      </c>
      <c r="C187" s="155" t="s">
        <v>2713</v>
      </c>
      <c r="D187" s="101">
        <v>1138.6354449559999</v>
      </c>
      <c r="E187" s="102">
        <v>1176.95609299477</v>
      </c>
      <c r="F187" s="103">
        <v>1100.3147969172301</v>
      </c>
      <c r="G187" s="48">
        <f>tab_m6_councils[[#This Row],[Age-Standardised Rate of Mortality (ASMR)]]-tab_m6_councils[[#This Row],[Lower Confidence Interval Limit]]</f>
        <v>38.320648038769832</v>
      </c>
      <c r="H187" s="108">
        <v>3208</v>
      </c>
    </row>
    <row r="188" spans="1:8" x14ac:dyDescent="0.3">
      <c r="A188" s="99" t="s">
        <v>1727</v>
      </c>
      <c r="B188" s="100" t="s">
        <v>2749</v>
      </c>
      <c r="C188" s="155" t="s">
        <v>2713</v>
      </c>
      <c r="D188" s="101">
        <v>1468.9276216799101</v>
      </c>
      <c r="E188" s="102">
        <v>1549.3403621480099</v>
      </c>
      <c r="F188" s="103">
        <v>1388.51488121182</v>
      </c>
      <c r="G188" s="48">
        <f>tab_m6_councils[[#This Row],[Age-Standardised Rate of Mortality (ASMR)]]-tab_m6_councils[[#This Row],[Lower Confidence Interval Limit]]</f>
        <v>80.412740468090078</v>
      </c>
      <c r="H188" s="108">
        <v>1209</v>
      </c>
    </row>
    <row r="189" spans="1:8" x14ac:dyDescent="0.3">
      <c r="A189" s="99" t="s">
        <v>1762</v>
      </c>
      <c r="B189" s="100" t="s">
        <v>2749</v>
      </c>
      <c r="C189" s="155" t="s">
        <v>2713</v>
      </c>
      <c r="D189" s="101">
        <v>1224.5941535717</v>
      </c>
      <c r="E189" s="102">
        <v>1294.9760505286799</v>
      </c>
      <c r="F189" s="103">
        <v>1154.21225661472</v>
      </c>
      <c r="G189" s="48">
        <f>tab_m6_councils[[#This Row],[Age-Standardised Rate of Mortality (ASMR)]]-tab_m6_councils[[#This Row],[Lower Confidence Interval Limit]]</f>
        <v>70.381896956979972</v>
      </c>
      <c r="H189" s="108">
        <v>1110</v>
      </c>
    </row>
    <row r="190" spans="1:8" x14ac:dyDescent="0.3">
      <c r="A190" s="99" t="s">
        <v>1807</v>
      </c>
      <c r="B190" s="100" t="s">
        <v>2749</v>
      </c>
      <c r="C190" s="155" t="s">
        <v>2713</v>
      </c>
      <c r="D190" s="101">
        <v>1136.42957281904</v>
      </c>
      <c r="E190" s="102">
        <v>1196.1495525851899</v>
      </c>
      <c r="F190" s="103">
        <v>1076.7095930528901</v>
      </c>
      <c r="G190" s="48">
        <f>tab_m6_councils[[#This Row],[Age-Standardised Rate of Mortality (ASMR)]]-tab_m6_councils[[#This Row],[Lower Confidence Interval Limit]]</f>
        <v>59.719979766149891</v>
      </c>
      <c r="H190" s="108">
        <v>1300</v>
      </c>
    </row>
    <row r="191" spans="1:8" x14ac:dyDescent="0.3">
      <c r="A191" s="99" t="s">
        <v>1033</v>
      </c>
      <c r="B191" s="100" t="s">
        <v>2749</v>
      </c>
      <c r="C191" s="155" t="s">
        <v>2713</v>
      </c>
      <c r="D191" s="101">
        <v>1183.9882745540301</v>
      </c>
      <c r="E191" s="102">
        <v>1293.0887897983</v>
      </c>
      <c r="F191" s="103">
        <v>1074.88775930976</v>
      </c>
      <c r="G191" s="48">
        <f>tab_m6_councils[[#This Row],[Age-Standardised Rate of Mortality (ASMR)]]-tab_m6_councils[[#This Row],[Lower Confidence Interval Limit]]</f>
        <v>109.10051524427013</v>
      </c>
      <c r="H191" s="108">
        <v>434</v>
      </c>
    </row>
    <row r="192" spans="1:8" x14ac:dyDescent="0.3">
      <c r="A192" s="99" t="s">
        <v>1856</v>
      </c>
      <c r="B192" s="100" t="s">
        <v>2749</v>
      </c>
      <c r="C192" s="155" t="s">
        <v>2713</v>
      </c>
      <c r="D192" s="101">
        <v>1446.68631283952</v>
      </c>
      <c r="E192" s="102">
        <v>1506.2852306802699</v>
      </c>
      <c r="F192" s="103">
        <v>1387.0873949987699</v>
      </c>
      <c r="G192" s="48">
        <f>tab_m6_councils[[#This Row],[Age-Standardised Rate of Mortality (ASMR)]]-tab_m6_councils[[#This Row],[Lower Confidence Interval Limit]]</f>
        <v>59.598917840750119</v>
      </c>
      <c r="H192" s="108">
        <v>2182</v>
      </c>
    </row>
    <row r="193" spans="1:8" x14ac:dyDescent="0.3">
      <c r="A193" s="99" t="s">
        <v>1933</v>
      </c>
      <c r="B193" s="100" t="s">
        <v>2749</v>
      </c>
      <c r="C193" s="155" t="s">
        <v>2713</v>
      </c>
      <c r="D193" s="101">
        <v>1513.73060378185</v>
      </c>
      <c r="E193" s="102">
        <v>1557.2609770497199</v>
      </c>
      <c r="F193" s="103">
        <v>1470.2002305139699</v>
      </c>
      <c r="G193" s="48">
        <f>tab_m6_councils[[#This Row],[Age-Standardised Rate of Mortality (ASMR)]]-tab_m6_councils[[#This Row],[Lower Confidence Interval Limit]]</f>
        <v>43.530373267880123</v>
      </c>
      <c r="H193" s="108">
        <v>4663</v>
      </c>
    </row>
    <row r="194" spans="1:8" x14ac:dyDescent="0.3">
      <c r="A194" s="99" t="s">
        <v>2089</v>
      </c>
      <c r="B194" s="100" t="s">
        <v>2749</v>
      </c>
      <c r="C194" s="155" t="s">
        <v>2713</v>
      </c>
      <c r="D194" s="101">
        <v>991.51301906875301</v>
      </c>
      <c r="E194" s="102">
        <v>1102.01918421965</v>
      </c>
      <c r="F194" s="103">
        <v>881.00685391786101</v>
      </c>
      <c r="G194" s="48">
        <f>tab_m6_councils[[#This Row],[Age-Standardised Rate of Mortality (ASMR)]]-tab_m6_councils[[#This Row],[Lower Confidence Interval Limit]]</f>
        <v>110.506165150892</v>
      </c>
      <c r="H194" s="108">
        <v>296</v>
      </c>
    </row>
    <row r="195" spans="1:8" x14ac:dyDescent="0.3">
      <c r="A195" s="99" t="s">
        <v>2102</v>
      </c>
      <c r="B195" s="100" t="s">
        <v>2749</v>
      </c>
      <c r="C195" s="155" t="s">
        <v>2713</v>
      </c>
      <c r="D195" s="101">
        <v>1050.54516865809</v>
      </c>
      <c r="E195" s="102">
        <v>1094.15946113215</v>
      </c>
      <c r="F195" s="103">
        <v>1006.93087618403</v>
      </c>
      <c r="G195" s="48">
        <f>tab_m6_councils[[#This Row],[Age-Standardised Rate of Mortality (ASMR)]]-tab_m6_councils[[#This Row],[Lower Confidence Interval Limit]]</f>
        <v>43.614292474059994</v>
      </c>
      <c r="H195" s="108">
        <v>2089</v>
      </c>
    </row>
    <row r="196" spans="1:8" x14ac:dyDescent="0.3">
      <c r="A196" s="99" t="s">
        <v>2172</v>
      </c>
      <c r="B196" s="100" t="s">
        <v>2749</v>
      </c>
      <c r="C196" s="155" t="s">
        <v>2713</v>
      </c>
      <c r="D196" s="101">
        <v>1418.57495243675</v>
      </c>
      <c r="E196" s="102">
        <v>1471.8216012774601</v>
      </c>
      <c r="F196" s="103">
        <v>1365.3283035960501</v>
      </c>
      <c r="G196" s="48">
        <f>tab_m6_councils[[#This Row],[Age-Standardised Rate of Mortality (ASMR)]]-tab_m6_councils[[#This Row],[Lower Confidence Interval Limit]]</f>
        <v>53.246648840699891</v>
      </c>
      <c r="H196" s="108">
        <v>2560</v>
      </c>
    </row>
    <row r="197" spans="1:8" x14ac:dyDescent="0.3">
      <c r="A197" s="99" t="s">
        <v>2249</v>
      </c>
      <c r="B197" s="100" t="s">
        <v>2749</v>
      </c>
      <c r="C197" s="155" t="s">
        <v>2713</v>
      </c>
      <c r="D197" s="101">
        <v>1133.13022316461</v>
      </c>
      <c r="E197" s="102">
        <v>1186.8066001964301</v>
      </c>
      <c r="F197" s="103">
        <v>1079.45384613279</v>
      </c>
      <c r="G197" s="48">
        <f>tab_m6_councils[[#This Row],[Age-Standardised Rate of Mortality (ASMR)]]-tab_m6_councils[[#This Row],[Lower Confidence Interval Limit]]</f>
        <v>53.676377031820039</v>
      </c>
      <c r="H197" s="108">
        <v>1615</v>
      </c>
    </row>
    <row r="198" spans="1:8" x14ac:dyDescent="0.3">
      <c r="A198" s="99" t="s">
        <v>2310</v>
      </c>
      <c r="B198" s="100" t="s">
        <v>2749</v>
      </c>
      <c r="C198" s="155" t="s">
        <v>2713</v>
      </c>
      <c r="D198" s="101">
        <v>1119.5216139369099</v>
      </c>
      <c r="E198" s="102">
        <v>1247.0217738517199</v>
      </c>
      <c r="F198" s="103">
        <v>992.02145402209806</v>
      </c>
      <c r="G198" s="48">
        <f>tab_m6_councils[[#This Row],[Age-Standardised Rate of Mortality (ASMR)]]-tab_m6_councils[[#This Row],[Lower Confidence Interval Limit]]</f>
        <v>127.50015991481189</v>
      </c>
      <c r="H198" s="108">
        <v>283</v>
      </c>
    </row>
    <row r="199" spans="1:8" x14ac:dyDescent="0.3">
      <c r="A199" s="99" t="s">
        <v>2325</v>
      </c>
      <c r="B199" s="100" t="s">
        <v>2749</v>
      </c>
      <c r="C199" s="155" t="s">
        <v>2713</v>
      </c>
      <c r="D199" s="101">
        <v>1302.9494345906601</v>
      </c>
      <c r="E199" s="102">
        <v>1359.3355970836101</v>
      </c>
      <c r="F199" s="103">
        <v>1246.5632720977001</v>
      </c>
      <c r="G199" s="48">
        <f>tab_m6_councils[[#This Row],[Age-Standardised Rate of Mortality (ASMR)]]-tab_m6_councils[[#This Row],[Lower Confidence Interval Limit]]</f>
        <v>56.386162492960011</v>
      </c>
      <c r="H199" s="108">
        <v>1930</v>
      </c>
    </row>
    <row r="200" spans="1:8" x14ac:dyDescent="0.3">
      <c r="A200" s="99" t="s">
        <v>2376</v>
      </c>
      <c r="B200" s="100" t="s">
        <v>2749</v>
      </c>
      <c r="C200" s="155" t="s">
        <v>2713</v>
      </c>
      <c r="D200" s="101">
        <v>1407.47465902869</v>
      </c>
      <c r="E200" s="102">
        <v>1447.2019390094099</v>
      </c>
      <c r="F200" s="103">
        <v>1367.7473790479701</v>
      </c>
      <c r="G200" s="48">
        <f>tab_m6_councils[[#This Row],[Age-Standardised Rate of Mortality (ASMR)]]-tab_m6_councils[[#This Row],[Lower Confidence Interval Limit]]</f>
        <v>39.727279980719914</v>
      </c>
      <c r="H200" s="108">
        <v>4539</v>
      </c>
    </row>
    <row r="201" spans="1:8" x14ac:dyDescent="0.3">
      <c r="A201" s="99" t="s">
        <v>2540</v>
      </c>
      <c r="B201" s="100" t="s">
        <v>2749</v>
      </c>
      <c r="C201" s="155" t="s">
        <v>2713</v>
      </c>
      <c r="D201" s="101">
        <v>1208.9070210318</v>
      </c>
      <c r="E201" s="102">
        <v>1276.2986455473799</v>
      </c>
      <c r="F201" s="103">
        <v>1141.5153965162101</v>
      </c>
      <c r="G201" s="48">
        <f>tab_m6_councils[[#This Row],[Age-Standardised Rate of Mortality (ASMR)]]-tab_m6_councils[[#This Row],[Lower Confidence Interval Limit]]</f>
        <v>67.391624515589911</v>
      </c>
      <c r="H201" s="108">
        <v>1173</v>
      </c>
    </row>
    <row r="202" spans="1:8" x14ac:dyDescent="0.3">
      <c r="A202" s="99" t="s">
        <v>2586</v>
      </c>
      <c r="B202" s="100" t="s">
        <v>2749</v>
      </c>
      <c r="C202" s="155" t="s">
        <v>2713</v>
      </c>
      <c r="D202" s="101">
        <v>1588.8574037230601</v>
      </c>
      <c r="E202" s="102">
        <v>1672.3946841616901</v>
      </c>
      <c r="F202" s="103">
        <v>1505.3201232844301</v>
      </c>
      <c r="G202" s="48">
        <f>tab_m6_councils[[#This Row],[Age-Standardised Rate of Mortality (ASMR)]]-tab_m6_councils[[#This Row],[Lower Confidence Interval Limit]]</f>
        <v>83.537280438629978</v>
      </c>
      <c r="H202" s="108">
        <v>1345</v>
      </c>
    </row>
    <row r="203" spans="1:8" x14ac:dyDescent="0.3">
      <c r="A203" s="99" t="s">
        <v>2606</v>
      </c>
      <c r="B203" s="100" t="s">
        <v>2749</v>
      </c>
      <c r="C203" s="155" t="s">
        <v>2713</v>
      </c>
      <c r="D203" s="101">
        <v>1226.8194383038699</v>
      </c>
      <c r="E203" s="102">
        <v>1279.3542948766501</v>
      </c>
      <c r="F203" s="103">
        <v>1174.2845817310999</v>
      </c>
      <c r="G203" s="48">
        <f>tab_m6_councils[[#This Row],[Age-Standardised Rate of Mortality (ASMR)]]-tab_m6_councils[[#This Row],[Lower Confidence Interval Limit]]</f>
        <v>52.534856572769968</v>
      </c>
      <c r="H203" s="108">
        <v>2075</v>
      </c>
    </row>
    <row r="204" spans="1:8" x14ac:dyDescent="0.3">
      <c r="A204" s="99" t="s">
        <v>2811</v>
      </c>
      <c r="B204" s="100" t="s">
        <v>2750</v>
      </c>
      <c r="C204" s="155" t="s">
        <v>2714</v>
      </c>
      <c r="D204" s="101">
        <v>94.796891546288904</v>
      </c>
      <c r="E204" s="102">
        <v>96.991126290575806</v>
      </c>
      <c r="F204" s="103">
        <v>92.602656802002002</v>
      </c>
      <c r="G204" s="48">
        <f>tab_m6_councils[[#This Row],[Age-Standardised Rate of Mortality (ASMR)]]-tab_m6_councils[[#This Row],[Lower Confidence Interval Limit]]</f>
        <v>2.1942347442869021</v>
      </c>
      <c r="H204" s="108">
        <v>7150</v>
      </c>
    </row>
    <row r="205" spans="1:8" x14ac:dyDescent="0.3">
      <c r="A205" s="99" t="s">
        <v>119</v>
      </c>
      <c r="B205" s="100" t="s">
        <v>2750</v>
      </c>
      <c r="C205" s="155" t="s">
        <v>2714</v>
      </c>
      <c r="D205" s="101">
        <v>72.147830189735302</v>
      </c>
      <c r="E205" s="102">
        <v>82.167883787056695</v>
      </c>
      <c r="F205" s="103">
        <v>62.127776592413802</v>
      </c>
      <c r="G205" s="48">
        <f>tab_m6_councils[[#This Row],[Age-Standardised Rate of Mortality (ASMR)]]-tab_m6_councils[[#This Row],[Lower Confidence Interval Limit]]</f>
        <v>10.0200535973215</v>
      </c>
      <c r="H205" s="108">
        <v>200</v>
      </c>
    </row>
    <row r="206" spans="1:8" x14ac:dyDescent="0.3">
      <c r="A206" s="99" t="s">
        <v>218</v>
      </c>
      <c r="B206" s="100" t="s">
        <v>2750</v>
      </c>
      <c r="C206" s="155" t="s">
        <v>2714</v>
      </c>
      <c r="D206" s="101">
        <v>56.132867223868097</v>
      </c>
      <c r="E206" s="102">
        <v>63.995667839070997</v>
      </c>
      <c r="F206" s="103">
        <v>48.270066608665203</v>
      </c>
      <c r="G206" s="48">
        <f>tab_m6_councils[[#This Row],[Age-Standardised Rate of Mortality (ASMR)]]-tab_m6_councils[[#This Row],[Lower Confidence Interval Limit]]</f>
        <v>7.8628006152028931</v>
      </c>
      <c r="H206" s="108">
        <v>195</v>
      </c>
    </row>
    <row r="207" spans="1:8" x14ac:dyDescent="0.3">
      <c r="A207" s="99" t="s">
        <v>337</v>
      </c>
      <c r="B207" s="100" t="s">
        <v>2750</v>
      </c>
      <c r="C207" s="155" t="s">
        <v>2714</v>
      </c>
      <c r="D207" s="101">
        <v>68.951790892299996</v>
      </c>
      <c r="E207" s="102">
        <v>80.524937930159794</v>
      </c>
      <c r="F207" s="103">
        <v>57.378643854440199</v>
      </c>
      <c r="G207" s="48">
        <f>tab_m6_councils[[#This Row],[Age-Standardised Rate of Mortality (ASMR)]]-tab_m6_councils[[#This Row],[Lower Confidence Interval Limit]]</f>
        <v>11.573147037859798</v>
      </c>
      <c r="H207" s="108">
        <v>139</v>
      </c>
    </row>
    <row r="208" spans="1:8" x14ac:dyDescent="0.3">
      <c r="A208" s="99" t="s">
        <v>390</v>
      </c>
      <c r="B208" s="100" t="s">
        <v>2750</v>
      </c>
      <c r="C208" s="155" t="s">
        <v>2714</v>
      </c>
      <c r="D208" s="101">
        <v>50.218375863698498</v>
      </c>
      <c r="E208" s="102">
        <v>61.717063911548898</v>
      </c>
      <c r="F208" s="103">
        <v>38.719687815848097</v>
      </c>
      <c r="G208" s="48">
        <f>tab_m6_councils[[#This Row],[Age-Standardised Rate of Mortality (ASMR)]]-tab_m6_councils[[#This Row],[Lower Confidence Interval Limit]]</f>
        <v>11.498688047850401</v>
      </c>
      <c r="H208" s="108">
        <v>75</v>
      </c>
    </row>
    <row r="209" spans="1:8" x14ac:dyDescent="0.3">
      <c r="A209" s="99" t="s">
        <v>810</v>
      </c>
      <c r="B209" s="100" t="s">
        <v>2750</v>
      </c>
      <c r="C209" s="155" t="s">
        <v>2714</v>
      </c>
      <c r="D209" s="101">
        <v>86.5797476565279</v>
      </c>
      <c r="E209" s="102">
        <v>93.792565424956393</v>
      </c>
      <c r="F209" s="103">
        <v>79.366929888099307</v>
      </c>
      <c r="G209" s="48">
        <f>tab_m6_councils[[#This Row],[Age-Standardised Rate of Mortality (ASMR)]]-tab_m6_councils[[#This Row],[Lower Confidence Interval Limit]]</f>
        <v>7.212817768428593</v>
      </c>
      <c r="H209" s="108">
        <v>560</v>
      </c>
    </row>
    <row r="210" spans="1:8" x14ac:dyDescent="0.3">
      <c r="A210" s="99" t="s">
        <v>437</v>
      </c>
      <c r="B210" s="100" t="s">
        <v>2750</v>
      </c>
      <c r="C210" s="155" t="s">
        <v>2714</v>
      </c>
      <c r="D210" s="101">
        <v>127.101634550762</v>
      </c>
      <c r="E210" s="102">
        <v>154.21465418870099</v>
      </c>
      <c r="F210" s="103">
        <v>99.988614912821802</v>
      </c>
      <c r="G210" s="48">
        <f>tab_m6_councils[[#This Row],[Age-Standardised Rate of Mortality (ASMR)]]-tab_m6_councils[[#This Row],[Lower Confidence Interval Limit]]</f>
        <v>27.113019637940198</v>
      </c>
      <c r="H210" s="108">
        <v>84</v>
      </c>
    </row>
    <row r="211" spans="1:8" x14ac:dyDescent="0.3">
      <c r="A211" s="99" t="s">
        <v>462</v>
      </c>
      <c r="B211" s="100" t="s">
        <v>2750</v>
      </c>
      <c r="C211" s="155" t="s">
        <v>2714</v>
      </c>
      <c r="D211" s="101">
        <v>55.8654615660231</v>
      </c>
      <c r="E211" s="102">
        <v>65.036966514082295</v>
      </c>
      <c r="F211" s="103">
        <v>46.693956617963899</v>
      </c>
      <c r="G211" s="48">
        <f>tab_m6_councils[[#This Row],[Age-Standardised Rate of Mortality (ASMR)]]-tab_m6_councils[[#This Row],[Lower Confidence Interval Limit]]</f>
        <v>9.1715049480592015</v>
      </c>
      <c r="H211" s="108">
        <v>146</v>
      </c>
    </row>
    <row r="212" spans="1:8" x14ac:dyDescent="0.3">
      <c r="A212" s="99" t="s">
        <v>543</v>
      </c>
      <c r="B212" s="100" t="s">
        <v>2750</v>
      </c>
      <c r="C212" s="155" t="s">
        <v>2714</v>
      </c>
      <c r="D212" s="101">
        <v>107.626960664685</v>
      </c>
      <c r="E212" s="102">
        <v>122.073728286432</v>
      </c>
      <c r="F212" s="103">
        <v>93.180193042938299</v>
      </c>
      <c r="G212" s="48">
        <f>tab_m6_councils[[#This Row],[Age-Standardised Rate of Mortality (ASMR)]]-tab_m6_councils[[#This Row],[Lower Confidence Interval Limit]]</f>
        <v>14.446767621746702</v>
      </c>
      <c r="H212" s="108">
        <v>217</v>
      </c>
    </row>
    <row r="213" spans="1:8" x14ac:dyDescent="0.3">
      <c r="A213" s="99" t="s">
        <v>606</v>
      </c>
      <c r="B213" s="100" t="s">
        <v>2750</v>
      </c>
      <c r="C213" s="155" t="s">
        <v>2714</v>
      </c>
      <c r="D213" s="101">
        <v>124.538325984295</v>
      </c>
      <c r="E213" s="102">
        <v>141.40448992116899</v>
      </c>
      <c r="F213" s="103">
        <v>107.67216204742201</v>
      </c>
      <c r="G213" s="48">
        <f>tab_m6_councils[[#This Row],[Age-Standardised Rate of Mortality (ASMR)]]-tab_m6_councils[[#This Row],[Lower Confidence Interval Limit]]</f>
        <v>16.866163936872994</v>
      </c>
      <c r="H213" s="108">
        <v>209</v>
      </c>
    </row>
    <row r="214" spans="1:8" x14ac:dyDescent="0.3">
      <c r="A214" s="99" t="s">
        <v>667</v>
      </c>
      <c r="B214" s="100" t="s">
        <v>2750</v>
      </c>
      <c r="C214" s="155" t="s">
        <v>2714</v>
      </c>
      <c r="D214" s="101">
        <v>96.207589413063502</v>
      </c>
      <c r="E214" s="102">
        <v>110.002531042247</v>
      </c>
      <c r="F214" s="103">
        <v>82.412647783880303</v>
      </c>
      <c r="G214" s="48">
        <f>tab_m6_councils[[#This Row],[Age-Standardised Rate of Mortality (ASMR)]]-tab_m6_councils[[#This Row],[Lower Confidence Interval Limit]]</f>
        <v>13.794941629183199</v>
      </c>
      <c r="H214" s="108">
        <v>188</v>
      </c>
    </row>
    <row r="215" spans="1:8" x14ac:dyDescent="0.3">
      <c r="A215" s="99" t="s">
        <v>724</v>
      </c>
      <c r="B215" s="100" t="s">
        <v>2750</v>
      </c>
      <c r="C215" s="155" t="s">
        <v>2714</v>
      </c>
      <c r="D215" s="101">
        <v>78.693053169120503</v>
      </c>
      <c r="E215" s="102">
        <v>92.519270860445204</v>
      </c>
      <c r="F215" s="103">
        <v>64.866835477795803</v>
      </c>
      <c r="G215" s="48">
        <f>tab_m6_councils[[#This Row],[Age-Standardised Rate of Mortality (ASMR)]]-tab_m6_councils[[#This Row],[Lower Confidence Interval Limit]]</f>
        <v>13.8262176913247</v>
      </c>
      <c r="H215" s="108">
        <v>124</v>
      </c>
    </row>
    <row r="216" spans="1:8" x14ac:dyDescent="0.3">
      <c r="A216" s="99" t="s">
        <v>769</v>
      </c>
      <c r="B216" s="100" t="s">
        <v>2750</v>
      </c>
      <c r="C216" s="155" t="s">
        <v>2714</v>
      </c>
      <c r="D216" s="101">
        <v>83.985709807867394</v>
      </c>
      <c r="E216" s="102">
        <v>98.314399170858493</v>
      </c>
      <c r="F216" s="103">
        <v>69.657020444876196</v>
      </c>
      <c r="G216" s="48">
        <f>tab_m6_councils[[#This Row],[Age-Standardised Rate of Mortality (ASMR)]]-tab_m6_councils[[#This Row],[Lower Confidence Interval Limit]]</f>
        <v>14.328689362991199</v>
      </c>
      <c r="H216" s="108">
        <v>135</v>
      </c>
    </row>
    <row r="217" spans="1:8" x14ac:dyDescent="0.3">
      <c r="A217" s="99" t="s">
        <v>1052</v>
      </c>
      <c r="B217" s="100" t="s">
        <v>2750</v>
      </c>
      <c r="C217" s="155" t="s">
        <v>2714</v>
      </c>
      <c r="D217" s="101">
        <v>121.38103427148501</v>
      </c>
      <c r="E217" s="102">
        <v>136.237322059928</v>
      </c>
      <c r="F217" s="103">
        <v>106.52474648304199</v>
      </c>
      <c r="G217" s="48">
        <f>tab_m6_councils[[#This Row],[Age-Standardised Rate of Mortality (ASMR)]]-tab_m6_councils[[#This Row],[Lower Confidence Interval Limit]]</f>
        <v>14.856287788443012</v>
      </c>
      <c r="H217" s="108">
        <v>256</v>
      </c>
    </row>
    <row r="218" spans="1:8" x14ac:dyDescent="0.3">
      <c r="A218" s="99" t="s">
        <v>1137</v>
      </c>
      <c r="B218" s="100" t="s">
        <v>2750</v>
      </c>
      <c r="C218" s="155" t="s">
        <v>2714</v>
      </c>
      <c r="D218" s="101">
        <v>68.855314393144397</v>
      </c>
      <c r="E218" s="102">
        <v>75.826898817113701</v>
      </c>
      <c r="F218" s="103">
        <v>61.8837299691751</v>
      </c>
      <c r="G218" s="48">
        <f>tab_m6_councils[[#This Row],[Age-Standardised Rate of Mortality (ASMR)]]-tab_m6_councils[[#This Row],[Lower Confidence Interval Limit]]</f>
        <v>6.971584423969297</v>
      </c>
      <c r="H218" s="108">
        <v>374</v>
      </c>
    </row>
    <row r="219" spans="1:8" x14ac:dyDescent="0.3">
      <c r="A219" s="99" t="s">
        <v>1346</v>
      </c>
      <c r="B219" s="100" t="s">
        <v>2750</v>
      </c>
      <c r="C219" s="155" t="s">
        <v>2714</v>
      </c>
      <c r="D219" s="101">
        <v>161.557232338521</v>
      </c>
      <c r="E219" s="102">
        <v>171.263207582311</v>
      </c>
      <c r="F219" s="103">
        <v>151.85125709472999</v>
      </c>
      <c r="G219" s="48">
        <f>tab_m6_councils[[#This Row],[Age-Standardised Rate of Mortality (ASMR)]]-tab_m6_councils[[#This Row],[Lower Confidence Interval Limit]]</f>
        <v>9.7059752437910163</v>
      </c>
      <c r="H219" s="108">
        <v>1073</v>
      </c>
    </row>
    <row r="220" spans="1:8" x14ac:dyDescent="0.3">
      <c r="A220" s="99" t="s">
        <v>1614</v>
      </c>
      <c r="B220" s="100" t="s">
        <v>2750</v>
      </c>
      <c r="C220" s="155" t="s">
        <v>2714</v>
      </c>
      <c r="D220" s="101">
        <v>46.862923510092799</v>
      </c>
      <c r="E220" s="102">
        <v>53.830126258504798</v>
      </c>
      <c r="F220" s="103">
        <v>39.895720761680899</v>
      </c>
      <c r="G220" s="48">
        <f>tab_m6_councils[[#This Row],[Age-Standardised Rate of Mortality (ASMR)]]-tab_m6_councils[[#This Row],[Lower Confidence Interval Limit]]</f>
        <v>6.9672027484118999</v>
      </c>
      <c r="H220" s="108">
        <v>174</v>
      </c>
    </row>
    <row r="221" spans="1:8" x14ac:dyDescent="0.3">
      <c r="A221" s="99" t="s">
        <v>1727</v>
      </c>
      <c r="B221" s="100" t="s">
        <v>2750</v>
      </c>
      <c r="C221" s="155" t="s">
        <v>2714</v>
      </c>
      <c r="D221" s="101">
        <v>102.69562506878</v>
      </c>
      <c r="E221" s="102">
        <v>120.443051477678</v>
      </c>
      <c r="F221" s="103">
        <v>84.948198659880802</v>
      </c>
      <c r="G221" s="48">
        <f>tab_m6_councils[[#This Row],[Age-Standardised Rate of Mortality (ASMR)]]-tab_m6_councils[[#This Row],[Lower Confidence Interval Limit]]</f>
        <v>17.747426408899202</v>
      </c>
      <c r="H221" s="108">
        <v>129</v>
      </c>
    </row>
    <row r="222" spans="1:8" x14ac:dyDescent="0.3">
      <c r="A222" s="99" t="s">
        <v>1762</v>
      </c>
      <c r="B222" s="100" t="s">
        <v>2750</v>
      </c>
      <c r="C222" s="155" t="s">
        <v>2714</v>
      </c>
      <c r="D222" s="101">
        <v>123.768100268845</v>
      </c>
      <c r="E222" s="102">
        <v>144.05006230588401</v>
      </c>
      <c r="F222" s="103">
        <v>103.486138231806</v>
      </c>
      <c r="G222" s="48">
        <f>tab_m6_councils[[#This Row],[Age-Standardised Rate of Mortality (ASMR)]]-tab_m6_councils[[#This Row],[Lower Confidence Interval Limit]]</f>
        <v>20.281962037039008</v>
      </c>
      <c r="H222" s="108">
        <v>142</v>
      </c>
    </row>
    <row r="223" spans="1:8" x14ac:dyDescent="0.3">
      <c r="A223" s="99" t="s">
        <v>1807</v>
      </c>
      <c r="B223" s="100" t="s">
        <v>2750</v>
      </c>
      <c r="C223" s="155" t="s">
        <v>2714</v>
      </c>
      <c r="D223" s="101">
        <v>21.565441780691401</v>
      </c>
      <c r="E223" s="102">
        <v>29.104558368687801</v>
      </c>
      <c r="F223" s="103">
        <v>14.026325192694999</v>
      </c>
      <c r="G223" s="48">
        <f>tab_m6_councils[[#This Row],[Age-Standardised Rate of Mortality (ASMR)]]-tab_m6_councils[[#This Row],[Lower Confidence Interval Limit]]</f>
        <v>7.5391165879964017</v>
      </c>
      <c r="H223" s="108">
        <v>32</v>
      </c>
    </row>
    <row r="224" spans="1:8" x14ac:dyDescent="0.3">
      <c r="A224" s="99" t="s">
        <v>1033</v>
      </c>
      <c r="B224" s="100" t="s">
        <v>2750</v>
      </c>
      <c r="C224" s="155" t="s">
        <v>2714</v>
      </c>
      <c r="D224" s="101">
        <v>43.649199438642803</v>
      </c>
      <c r="E224" s="102">
        <v>62.3696487155553</v>
      </c>
      <c r="F224" s="103">
        <v>24.9287501617302</v>
      </c>
      <c r="G224" s="48">
        <f>tab_m6_councils[[#This Row],[Age-Standardised Rate of Mortality (ASMR)]]-tab_m6_councils[[#This Row],[Lower Confidence Interval Limit]]</f>
        <v>18.720449276912603</v>
      </c>
      <c r="H224" s="108">
        <v>22</v>
      </c>
    </row>
    <row r="225" spans="1:8" x14ac:dyDescent="0.3">
      <c r="A225" s="99" t="s">
        <v>1856</v>
      </c>
      <c r="B225" s="100" t="s">
        <v>2750</v>
      </c>
      <c r="C225" s="155" t="s">
        <v>2714</v>
      </c>
      <c r="D225" s="101">
        <v>116.38677181426699</v>
      </c>
      <c r="E225" s="102">
        <v>130.961037228761</v>
      </c>
      <c r="F225" s="103">
        <v>101.812506399772</v>
      </c>
      <c r="G225" s="48">
        <f>tab_m6_councils[[#This Row],[Age-Standardised Rate of Mortality (ASMR)]]-tab_m6_councils[[#This Row],[Lower Confidence Interval Limit]]</f>
        <v>14.574265414494988</v>
      </c>
      <c r="H225" s="108">
        <v>244</v>
      </c>
    </row>
    <row r="226" spans="1:8" x14ac:dyDescent="0.3">
      <c r="A226" s="99" t="s">
        <v>1933</v>
      </c>
      <c r="B226" s="100" t="s">
        <v>2750</v>
      </c>
      <c r="C226" s="155" t="s">
        <v>2714</v>
      </c>
      <c r="D226" s="101">
        <v>136.277665419897</v>
      </c>
      <c r="E226" s="102">
        <v>147.87338197866899</v>
      </c>
      <c r="F226" s="103">
        <v>124.68194886112499</v>
      </c>
      <c r="G226" s="48">
        <f>tab_m6_councils[[#This Row],[Age-Standardised Rate of Mortality (ASMR)]]-tab_m6_councils[[#This Row],[Lower Confidence Interval Limit]]</f>
        <v>11.595716558772011</v>
      </c>
      <c r="H226" s="108">
        <v>540</v>
      </c>
    </row>
    <row r="227" spans="1:8" x14ac:dyDescent="0.3">
      <c r="A227" s="99" t="s">
        <v>2089</v>
      </c>
      <c r="B227" s="100" t="s">
        <v>2750</v>
      </c>
      <c r="C227" s="155" t="s">
        <v>2714</v>
      </c>
      <c r="D227" s="156" t="s">
        <v>113</v>
      </c>
      <c r="E227" s="48" t="s">
        <v>113</v>
      </c>
      <c r="F227" s="48" t="s">
        <v>113</v>
      </c>
      <c r="G227" s="48" t="s">
        <v>113</v>
      </c>
      <c r="H227" s="108">
        <v>6</v>
      </c>
    </row>
    <row r="228" spans="1:8" x14ac:dyDescent="0.3">
      <c r="A228" s="99" t="s">
        <v>2102</v>
      </c>
      <c r="B228" s="100" t="s">
        <v>2750</v>
      </c>
      <c r="C228" s="155" t="s">
        <v>2714</v>
      </c>
      <c r="D228" s="101">
        <v>71.1628440274051</v>
      </c>
      <c r="E228" s="102">
        <v>81.450919974914996</v>
      </c>
      <c r="F228" s="103">
        <v>60.874768079895198</v>
      </c>
      <c r="G228" s="48">
        <f>tab_m6_councils[[#This Row],[Age-Standardised Rate of Mortality (ASMR)]]-tab_m6_councils[[#This Row],[Lower Confidence Interval Limit]]</f>
        <v>10.288075947509903</v>
      </c>
      <c r="H228" s="108">
        <v>190</v>
      </c>
    </row>
    <row r="229" spans="1:8" x14ac:dyDescent="0.3">
      <c r="A229" s="99" t="s">
        <v>2172</v>
      </c>
      <c r="B229" s="100" t="s">
        <v>2750</v>
      </c>
      <c r="C229" s="155" t="s">
        <v>2714</v>
      </c>
      <c r="D229" s="101">
        <v>129.80337233230301</v>
      </c>
      <c r="E229" s="102">
        <v>143.974092281309</v>
      </c>
      <c r="F229" s="103">
        <v>115.63265238329799</v>
      </c>
      <c r="G229" s="48">
        <f>tab_m6_councils[[#This Row],[Age-Standardised Rate of Mortality (ASMR)]]-tab_m6_councils[[#This Row],[Lower Confidence Interval Limit]]</f>
        <v>14.170719949005019</v>
      </c>
      <c r="H229" s="108">
        <v>321</v>
      </c>
    </row>
    <row r="230" spans="1:8" x14ac:dyDescent="0.3">
      <c r="A230" s="99" t="s">
        <v>2249</v>
      </c>
      <c r="B230" s="100" t="s">
        <v>2750</v>
      </c>
      <c r="C230" s="155" t="s">
        <v>2714</v>
      </c>
      <c r="D230" s="101">
        <v>63.4146373886433</v>
      </c>
      <c r="E230" s="102">
        <v>74.570960953764498</v>
      </c>
      <c r="F230" s="103">
        <v>52.258313823522201</v>
      </c>
      <c r="G230" s="48">
        <f>tab_m6_councils[[#This Row],[Age-Standardised Rate of Mortality (ASMR)]]-tab_m6_councils[[#This Row],[Lower Confidence Interval Limit]]</f>
        <v>11.156323565121099</v>
      </c>
      <c r="H230" s="108">
        <v>124</v>
      </c>
    </row>
    <row r="231" spans="1:8" x14ac:dyDescent="0.3">
      <c r="A231" s="99" t="s">
        <v>2310</v>
      </c>
      <c r="B231" s="100" t="s">
        <v>2750</v>
      </c>
      <c r="C231" s="155" t="s">
        <v>2714</v>
      </c>
      <c r="D231" s="101">
        <v>37.030779128228303</v>
      </c>
      <c r="E231" s="102">
        <v>58.827351071798297</v>
      </c>
      <c r="F231" s="103">
        <v>15.2342071846584</v>
      </c>
      <c r="G231" s="48">
        <f>tab_m6_councils[[#This Row],[Age-Standardised Rate of Mortality (ASMR)]]-tab_m6_councils[[#This Row],[Lower Confidence Interval Limit]]</f>
        <v>21.796571943569901</v>
      </c>
      <c r="H231" s="108">
        <v>11</v>
      </c>
    </row>
    <row r="232" spans="1:8" x14ac:dyDescent="0.3">
      <c r="A232" s="99" t="s">
        <v>2325</v>
      </c>
      <c r="B232" s="100" t="s">
        <v>2750</v>
      </c>
      <c r="C232" s="155" t="s">
        <v>2714</v>
      </c>
      <c r="D232" s="101">
        <v>92.811777477940893</v>
      </c>
      <c r="E232" s="102">
        <v>105.914382809556</v>
      </c>
      <c r="F232" s="103">
        <v>79.709172146325699</v>
      </c>
      <c r="G232" s="48">
        <f>tab_m6_councils[[#This Row],[Age-Standardised Rate of Mortality (ASMR)]]-tab_m6_councils[[#This Row],[Lower Confidence Interval Limit]]</f>
        <v>13.102605331615194</v>
      </c>
      <c r="H232" s="108">
        <v>194</v>
      </c>
    </row>
    <row r="233" spans="1:8" x14ac:dyDescent="0.3">
      <c r="A233" s="99" t="s">
        <v>2376</v>
      </c>
      <c r="B233" s="100" t="s">
        <v>2750</v>
      </c>
      <c r="C233" s="155" t="s">
        <v>2714</v>
      </c>
      <c r="D233" s="101">
        <v>120.160298464083</v>
      </c>
      <c r="E233" s="102">
        <v>130.31849879135001</v>
      </c>
      <c r="F233" s="103">
        <v>110.002098136816</v>
      </c>
      <c r="G233" s="48">
        <f>tab_m6_councils[[#This Row],[Age-Standardised Rate of Mortality (ASMR)]]-tab_m6_councils[[#This Row],[Lower Confidence Interval Limit]]</f>
        <v>10.158200327266997</v>
      </c>
      <c r="H233" s="108">
        <v>535</v>
      </c>
    </row>
    <row r="234" spans="1:8" x14ac:dyDescent="0.3">
      <c r="A234" s="99" t="s">
        <v>2540</v>
      </c>
      <c r="B234" s="100" t="s">
        <v>2750</v>
      </c>
      <c r="C234" s="155" t="s">
        <v>2714</v>
      </c>
      <c r="D234" s="101">
        <v>90.628902839145994</v>
      </c>
      <c r="E234" s="102">
        <v>106.792997826552</v>
      </c>
      <c r="F234" s="103">
        <v>74.464807851739593</v>
      </c>
      <c r="G234" s="48">
        <f>tab_m6_councils[[#This Row],[Age-Standardised Rate of Mortality (ASMR)]]-tab_m6_councils[[#This Row],[Lower Confidence Interval Limit]]</f>
        <v>16.164094987406401</v>
      </c>
      <c r="H234" s="108">
        <v>121</v>
      </c>
    </row>
    <row r="235" spans="1:8" x14ac:dyDescent="0.3">
      <c r="A235" s="99" t="s">
        <v>2586</v>
      </c>
      <c r="B235" s="100" t="s">
        <v>2750</v>
      </c>
      <c r="C235" s="155" t="s">
        <v>2714</v>
      </c>
      <c r="D235" s="101">
        <v>160.421979629715</v>
      </c>
      <c r="E235" s="102">
        <v>183.520777421829</v>
      </c>
      <c r="F235" s="103">
        <v>137.323181837601</v>
      </c>
      <c r="G235" s="48">
        <f>tab_m6_councils[[#This Row],[Age-Standardised Rate of Mortality (ASMR)]]-tab_m6_councils[[#This Row],[Lower Confidence Interval Limit]]</f>
        <v>23.098797792113999</v>
      </c>
      <c r="H235" s="108">
        <v>186</v>
      </c>
    </row>
    <row r="236" spans="1:8" x14ac:dyDescent="0.3">
      <c r="A236" s="99" t="s">
        <v>2606</v>
      </c>
      <c r="B236" s="100" t="s">
        <v>2750</v>
      </c>
      <c r="C236" s="155" t="s">
        <v>2714</v>
      </c>
      <c r="D236" s="101">
        <v>100.470036532413</v>
      </c>
      <c r="E236" s="102">
        <v>114.303650884682</v>
      </c>
      <c r="F236" s="103">
        <v>86.636422180145004</v>
      </c>
      <c r="G236" s="48">
        <f>tab_m6_councils[[#This Row],[Age-Standardised Rate of Mortality (ASMR)]]-tab_m6_councils[[#This Row],[Lower Confidence Interval Limit]]</f>
        <v>13.833614352268</v>
      </c>
      <c r="H236" s="108">
        <v>204</v>
      </c>
    </row>
    <row r="237" spans="1:8" x14ac:dyDescent="0.3">
      <c r="A237" s="99" t="s">
        <v>2811</v>
      </c>
      <c r="B237" s="100" t="s">
        <v>2750</v>
      </c>
      <c r="C237" s="155" t="s">
        <v>2751</v>
      </c>
      <c r="D237" s="101">
        <v>77.793320691219293</v>
      </c>
      <c r="E237" s="102">
        <v>79.781450693403301</v>
      </c>
      <c r="F237" s="103">
        <v>75.8051906890353</v>
      </c>
      <c r="G237" s="48">
        <f>tab_m6_councils[[#This Row],[Age-Standardised Rate of Mortality (ASMR)]]-tab_m6_councils[[#This Row],[Lower Confidence Interval Limit]]</f>
        <v>1.9881300021839934</v>
      </c>
      <c r="H237" s="108">
        <v>5873</v>
      </c>
    </row>
    <row r="238" spans="1:8" x14ac:dyDescent="0.3">
      <c r="A238" s="99" t="s">
        <v>119</v>
      </c>
      <c r="B238" s="100" t="s">
        <v>2750</v>
      </c>
      <c r="C238" s="155" t="s">
        <v>2751</v>
      </c>
      <c r="D238" s="101">
        <v>59.764718533619401</v>
      </c>
      <c r="E238" s="102">
        <v>68.869806346389097</v>
      </c>
      <c r="F238" s="103">
        <v>50.659630720849698</v>
      </c>
      <c r="G238" s="48">
        <f>tab_m6_councils[[#This Row],[Age-Standardised Rate of Mortality (ASMR)]]-tab_m6_councils[[#This Row],[Lower Confidence Interval Limit]]</f>
        <v>9.1050878127697032</v>
      </c>
      <c r="H238" s="108">
        <v>166</v>
      </c>
    </row>
    <row r="239" spans="1:8" x14ac:dyDescent="0.3">
      <c r="A239" s="99" t="s">
        <v>218</v>
      </c>
      <c r="B239" s="100" t="s">
        <v>2750</v>
      </c>
      <c r="C239" s="155" t="s">
        <v>2751</v>
      </c>
      <c r="D239" s="101">
        <v>45.473459720580699</v>
      </c>
      <c r="E239" s="102">
        <v>52.554520715738299</v>
      </c>
      <c r="F239" s="103">
        <v>38.392398725423099</v>
      </c>
      <c r="G239" s="48">
        <f>tab_m6_councils[[#This Row],[Age-Standardised Rate of Mortality (ASMR)]]-tab_m6_councils[[#This Row],[Lower Confidence Interval Limit]]</f>
        <v>7.0810609951575998</v>
      </c>
      <c r="H239" s="108">
        <v>158</v>
      </c>
    </row>
    <row r="240" spans="1:8" x14ac:dyDescent="0.3">
      <c r="A240" s="99" t="s">
        <v>337</v>
      </c>
      <c r="B240" s="100" t="s">
        <v>2750</v>
      </c>
      <c r="C240" s="155" t="s">
        <v>2751</v>
      </c>
      <c r="D240" s="101">
        <v>53.944836777835697</v>
      </c>
      <c r="E240" s="102">
        <v>64.191157073764202</v>
      </c>
      <c r="F240" s="103">
        <v>43.698516481907198</v>
      </c>
      <c r="G240" s="48">
        <f>tab_m6_councils[[#This Row],[Age-Standardised Rate of Mortality (ASMR)]]-tab_m6_councils[[#This Row],[Lower Confidence Interval Limit]]</f>
        <v>10.246320295928498</v>
      </c>
      <c r="H240" s="108">
        <v>109</v>
      </c>
    </row>
    <row r="241" spans="1:8" x14ac:dyDescent="0.3">
      <c r="A241" s="99" t="s">
        <v>390</v>
      </c>
      <c r="B241" s="100" t="s">
        <v>2750</v>
      </c>
      <c r="C241" s="155" t="s">
        <v>2751</v>
      </c>
      <c r="D241" s="101">
        <v>38.941312360054901</v>
      </c>
      <c r="E241" s="102">
        <v>48.995345592723602</v>
      </c>
      <c r="F241" s="103">
        <v>28.8872791273863</v>
      </c>
      <c r="G241" s="48">
        <f>tab_m6_councils[[#This Row],[Age-Standardised Rate of Mortality (ASMR)]]-tab_m6_councils[[#This Row],[Lower Confidence Interval Limit]]</f>
        <v>10.054033232668601</v>
      </c>
      <c r="H241" s="108">
        <v>59</v>
      </c>
    </row>
    <row r="242" spans="1:8" x14ac:dyDescent="0.3">
      <c r="A242" s="99" t="s">
        <v>810</v>
      </c>
      <c r="B242" s="100" t="s">
        <v>2750</v>
      </c>
      <c r="C242" s="155" t="s">
        <v>2751</v>
      </c>
      <c r="D242" s="101">
        <v>72.448699010034005</v>
      </c>
      <c r="E242" s="102">
        <v>79.039987658676907</v>
      </c>
      <c r="F242" s="103">
        <v>65.857410361391203</v>
      </c>
      <c r="G242" s="48">
        <f>tab_m6_councils[[#This Row],[Age-Standardised Rate of Mortality (ASMR)]]-tab_m6_councils[[#This Row],[Lower Confidence Interval Limit]]</f>
        <v>6.5912886486428022</v>
      </c>
      <c r="H242" s="108">
        <v>470</v>
      </c>
    </row>
    <row r="243" spans="1:8" x14ac:dyDescent="0.3">
      <c r="A243" s="99" t="s">
        <v>437</v>
      </c>
      <c r="B243" s="100" t="s">
        <v>2750</v>
      </c>
      <c r="C243" s="155" t="s">
        <v>2751</v>
      </c>
      <c r="D243" s="101">
        <v>105.649798053392</v>
      </c>
      <c r="E243" s="102">
        <v>130.38924998002</v>
      </c>
      <c r="F243" s="103">
        <v>80.910346126763301</v>
      </c>
      <c r="G243" s="48">
        <f>tab_m6_councils[[#This Row],[Age-Standardised Rate of Mortality (ASMR)]]-tab_m6_councils[[#This Row],[Lower Confidence Interval Limit]]</f>
        <v>24.739451926628703</v>
      </c>
      <c r="H243" s="108">
        <v>70</v>
      </c>
    </row>
    <row r="244" spans="1:8" x14ac:dyDescent="0.3">
      <c r="A244" s="99" t="s">
        <v>462</v>
      </c>
      <c r="B244" s="100" t="s">
        <v>2750</v>
      </c>
      <c r="C244" s="155" t="s">
        <v>2751</v>
      </c>
      <c r="D244" s="101">
        <v>42.492329795521201</v>
      </c>
      <c r="E244" s="102">
        <v>50.486101991493904</v>
      </c>
      <c r="F244" s="103">
        <v>34.498557599548498</v>
      </c>
      <c r="G244" s="48">
        <f>tab_m6_councils[[#This Row],[Age-Standardised Rate of Mortality (ASMR)]]-tab_m6_councils[[#This Row],[Lower Confidence Interval Limit]]</f>
        <v>7.9937721959727028</v>
      </c>
      <c r="H244" s="108">
        <v>111</v>
      </c>
    </row>
    <row r="245" spans="1:8" x14ac:dyDescent="0.3">
      <c r="A245" s="99" t="s">
        <v>543</v>
      </c>
      <c r="B245" s="100" t="s">
        <v>2750</v>
      </c>
      <c r="C245" s="155" t="s">
        <v>2751</v>
      </c>
      <c r="D245" s="101">
        <v>91.898158769792403</v>
      </c>
      <c r="E245" s="102">
        <v>105.314246933375</v>
      </c>
      <c r="F245" s="103">
        <v>78.482070606209504</v>
      </c>
      <c r="G245" s="48">
        <f>tab_m6_councils[[#This Row],[Age-Standardised Rate of Mortality (ASMR)]]-tab_m6_councils[[#This Row],[Lower Confidence Interval Limit]]</f>
        <v>13.416088163582899</v>
      </c>
      <c r="H245" s="108">
        <v>184</v>
      </c>
    </row>
    <row r="246" spans="1:8" x14ac:dyDescent="0.3">
      <c r="A246" s="99" t="s">
        <v>606</v>
      </c>
      <c r="B246" s="100" t="s">
        <v>2750</v>
      </c>
      <c r="C246" s="155" t="s">
        <v>2751</v>
      </c>
      <c r="D246" s="101">
        <v>93.764305555641101</v>
      </c>
      <c r="E246" s="102">
        <v>108.435510190863</v>
      </c>
      <c r="F246" s="103">
        <v>79.093100920419303</v>
      </c>
      <c r="G246" s="48">
        <f>tab_m6_councils[[#This Row],[Age-Standardised Rate of Mortality (ASMR)]]-tab_m6_councils[[#This Row],[Lower Confidence Interval Limit]]</f>
        <v>14.671204635221798</v>
      </c>
      <c r="H246" s="108">
        <v>157</v>
      </c>
    </row>
    <row r="247" spans="1:8" x14ac:dyDescent="0.3">
      <c r="A247" s="99" t="s">
        <v>667</v>
      </c>
      <c r="B247" s="100" t="s">
        <v>2750</v>
      </c>
      <c r="C247" s="155" t="s">
        <v>2751</v>
      </c>
      <c r="D247" s="101">
        <v>80.281913850638901</v>
      </c>
      <c r="E247" s="102">
        <v>92.948280776816901</v>
      </c>
      <c r="F247" s="103">
        <v>67.615546924460901</v>
      </c>
      <c r="G247" s="48">
        <f>tab_m6_councils[[#This Row],[Age-Standardised Rate of Mortality (ASMR)]]-tab_m6_councils[[#This Row],[Lower Confidence Interval Limit]]</f>
        <v>12.666366926178</v>
      </c>
      <c r="H247" s="108">
        <v>156</v>
      </c>
    </row>
    <row r="248" spans="1:8" x14ac:dyDescent="0.3">
      <c r="A248" s="99" t="s">
        <v>724</v>
      </c>
      <c r="B248" s="100" t="s">
        <v>2750</v>
      </c>
      <c r="C248" s="155" t="s">
        <v>2751</v>
      </c>
      <c r="D248" s="101">
        <v>63.200700996385201</v>
      </c>
      <c r="E248" s="102">
        <v>75.580357379309405</v>
      </c>
      <c r="F248" s="103">
        <v>50.821044613461098</v>
      </c>
      <c r="G248" s="48">
        <f>tab_m6_councils[[#This Row],[Age-Standardised Rate of Mortality (ASMR)]]-tab_m6_councils[[#This Row],[Lower Confidence Interval Limit]]</f>
        <v>12.379656382924104</v>
      </c>
      <c r="H248" s="108">
        <v>100</v>
      </c>
    </row>
    <row r="249" spans="1:8" x14ac:dyDescent="0.3">
      <c r="A249" s="99" t="s">
        <v>769</v>
      </c>
      <c r="B249" s="100" t="s">
        <v>2750</v>
      </c>
      <c r="C249" s="155" t="s">
        <v>2751</v>
      </c>
      <c r="D249" s="101">
        <v>69.609939226857705</v>
      </c>
      <c r="E249" s="102">
        <v>82.584498174073403</v>
      </c>
      <c r="F249" s="103">
        <v>56.6353802796419</v>
      </c>
      <c r="G249" s="48">
        <f>tab_m6_councils[[#This Row],[Age-Standardised Rate of Mortality (ASMR)]]-tab_m6_councils[[#This Row],[Lower Confidence Interval Limit]]</f>
        <v>12.974558947215804</v>
      </c>
      <c r="H249" s="108">
        <v>113</v>
      </c>
    </row>
    <row r="250" spans="1:8" x14ac:dyDescent="0.3">
      <c r="A250" s="99" t="s">
        <v>1052</v>
      </c>
      <c r="B250" s="100" t="s">
        <v>2750</v>
      </c>
      <c r="C250" s="155" t="s">
        <v>2751</v>
      </c>
      <c r="D250" s="101">
        <v>99.884046451980694</v>
      </c>
      <c r="E250" s="102">
        <v>113.355611149406</v>
      </c>
      <c r="F250" s="103">
        <v>86.4124817545556</v>
      </c>
      <c r="G250" s="48">
        <f>tab_m6_councils[[#This Row],[Age-Standardised Rate of Mortality (ASMR)]]-tab_m6_councils[[#This Row],[Lower Confidence Interval Limit]]</f>
        <v>13.471564697425094</v>
      </c>
      <c r="H250" s="108">
        <v>211</v>
      </c>
    </row>
    <row r="251" spans="1:8" x14ac:dyDescent="0.3">
      <c r="A251" s="99" t="s">
        <v>1137</v>
      </c>
      <c r="B251" s="100" t="s">
        <v>2750</v>
      </c>
      <c r="C251" s="155" t="s">
        <v>2751</v>
      </c>
      <c r="D251" s="101">
        <v>56.685597151141998</v>
      </c>
      <c r="E251" s="102">
        <v>62.987578493410801</v>
      </c>
      <c r="F251" s="103">
        <v>50.383615808873202</v>
      </c>
      <c r="G251" s="48">
        <f>tab_m6_councils[[#This Row],[Age-Standardised Rate of Mortality (ASMR)]]-tab_m6_councils[[#This Row],[Lower Confidence Interval Limit]]</f>
        <v>6.301981342268796</v>
      </c>
      <c r="H251" s="108">
        <v>310</v>
      </c>
    </row>
    <row r="252" spans="1:8" x14ac:dyDescent="0.3">
      <c r="A252" s="99" t="s">
        <v>1346</v>
      </c>
      <c r="B252" s="100" t="s">
        <v>2750</v>
      </c>
      <c r="C252" s="155" t="s">
        <v>2751</v>
      </c>
      <c r="D252" s="101">
        <v>139.48151759553599</v>
      </c>
      <c r="E252" s="102">
        <v>148.50684109589901</v>
      </c>
      <c r="F252" s="103">
        <v>130.456194095173</v>
      </c>
      <c r="G252" s="48">
        <f>tab_m6_councils[[#This Row],[Age-Standardised Rate of Mortality (ASMR)]]-tab_m6_councils[[#This Row],[Lower Confidence Interval Limit]]</f>
        <v>9.0253235003629868</v>
      </c>
      <c r="H252" s="108">
        <v>926</v>
      </c>
    </row>
    <row r="253" spans="1:8" x14ac:dyDescent="0.3">
      <c r="A253" s="99" t="s">
        <v>1614</v>
      </c>
      <c r="B253" s="100" t="s">
        <v>2750</v>
      </c>
      <c r="C253" s="155" t="s">
        <v>2751</v>
      </c>
      <c r="D253" s="101">
        <v>34.6067941868953</v>
      </c>
      <c r="E253" s="102">
        <v>40.614001392144601</v>
      </c>
      <c r="F253" s="103">
        <v>28.599586981645999</v>
      </c>
      <c r="G253" s="48">
        <f>tab_m6_councils[[#This Row],[Age-Standardised Rate of Mortality (ASMR)]]-tab_m6_councils[[#This Row],[Lower Confidence Interval Limit]]</f>
        <v>6.0072072052493013</v>
      </c>
      <c r="H253" s="108">
        <v>128</v>
      </c>
    </row>
    <row r="254" spans="1:8" x14ac:dyDescent="0.3">
      <c r="A254" s="99" t="s">
        <v>1727</v>
      </c>
      <c r="B254" s="100" t="s">
        <v>2750</v>
      </c>
      <c r="C254" s="155" t="s">
        <v>2751</v>
      </c>
      <c r="D254" s="101">
        <v>87.534789663061702</v>
      </c>
      <c r="E254" s="102">
        <v>103.924938667023</v>
      </c>
      <c r="F254" s="103">
        <v>71.144640659100403</v>
      </c>
      <c r="G254" s="48">
        <f>tab_m6_councils[[#This Row],[Age-Standardised Rate of Mortality (ASMR)]]-tab_m6_councils[[#This Row],[Lower Confidence Interval Limit]]</f>
        <v>16.390149003961298</v>
      </c>
      <c r="H254" s="108">
        <v>110</v>
      </c>
    </row>
    <row r="255" spans="1:8" x14ac:dyDescent="0.3">
      <c r="A255" s="99" t="s">
        <v>1762</v>
      </c>
      <c r="B255" s="100" t="s">
        <v>2750</v>
      </c>
      <c r="C255" s="155" t="s">
        <v>2751</v>
      </c>
      <c r="D255" s="101">
        <v>106.535020037243</v>
      </c>
      <c r="E255" s="102">
        <v>125.381222068735</v>
      </c>
      <c r="F255" s="103">
        <v>87.688818005752395</v>
      </c>
      <c r="G255" s="48">
        <f>tab_m6_councils[[#This Row],[Age-Standardised Rate of Mortality (ASMR)]]-tab_m6_councils[[#This Row],[Lower Confidence Interval Limit]]</f>
        <v>18.846202031490606</v>
      </c>
      <c r="H255" s="108">
        <v>122</v>
      </c>
    </row>
    <row r="256" spans="1:8" x14ac:dyDescent="0.3">
      <c r="A256" s="99" t="s">
        <v>1807</v>
      </c>
      <c r="B256" s="100" t="s">
        <v>2750</v>
      </c>
      <c r="C256" s="155" t="s">
        <v>2751</v>
      </c>
      <c r="D256" s="101">
        <v>18.185105543713298</v>
      </c>
      <c r="E256" s="102">
        <v>25.1145255360594</v>
      </c>
      <c r="F256" s="103">
        <v>11.255685551367201</v>
      </c>
      <c r="G256" s="48">
        <f>tab_m6_councils[[#This Row],[Age-Standardised Rate of Mortality (ASMR)]]-tab_m6_councils[[#This Row],[Lower Confidence Interval Limit]]</f>
        <v>6.929419992346098</v>
      </c>
      <c r="H256" s="108">
        <v>27</v>
      </c>
    </row>
    <row r="257" spans="1:8" x14ac:dyDescent="0.3">
      <c r="A257" s="99" t="s">
        <v>1033</v>
      </c>
      <c r="B257" s="100" t="s">
        <v>2750</v>
      </c>
      <c r="C257" s="155" t="s">
        <v>2751</v>
      </c>
      <c r="D257" s="101">
        <v>22.486147249389401</v>
      </c>
      <c r="E257" s="102">
        <v>35.3277631881855</v>
      </c>
      <c r="F257" s="103">
        <v>9.6445313105933703</v>
      </c>
      <c r="G257" s="48">
        <f>tab_m6_councils[[#This Row],[Age-Standardised Rate of Mortality (ASMR)]]-tab_m6_councils[[#This Row],[Lower Confidence Interval Limit]]</f>
        <v>12.84161593879603</v>
      </c>
      <c r="H257" s="108">
        <v>12</v>
      </c>
    </row>
    <row r="258" spans="1:8" x14ac:dyDescent="0.3">
      <c r="A258" s="99" t="s">
        <v>1856</v>
      </c>
      <c r="B258" s="100" t="s">
        <v>2750</v>
      </c>
      <c r="C258" s="155" t="s">
        <v>2751</v>
      </c>
      <c r="D258" s="101">
        <v>91.056087183004394</v>
      </c>
      <c r="E258" s="102">
        <v>103.98366094998001</v>
      </c>
      <c r="F258" s="103">
        <v>78.128513416028895</v>
      </c>
      <c r="G258" s="48">
        <f>tab_m6_councils[[#This Row],[Age-Standardised Rate of Mortality (ASMR)]]-tab_m6_councils[[#This Row],[Lower Confidence Interval Limit]]</f>
        <v>12.927573766975499</v>
      </c>
      <c r="H258" s="108">
        <v>190</v>
      </c>
    </row>
    <row r="259" spans="1:8" x14ac:dyDescent="0.3">
      <c r="A259" s="99" t="s">
        <v>1933</v>
      </c>
      <c r="B259" s="100" t="s">
        <v>2750</v>
      </c>
      <c r="C259" s="155" t="s">
        <v>2751</v>
      </c>
      <c r="D259" s="101">
        <v>111.802327161761</v>
      </c>
      <c r="E259" s="102">
        <v>122.321928219764</v>
      </c>
      <c r="F259" s="103">
        <v>101.282726103757</v>
      </c>
      <c r="G259" s="48">
        <f>tab_m6_councils[[#This Row],[Age-Standardised Rate of Mortality (ASMR)]]-tab_m6_councils[[#This Row],[Lower Confidence Interval Limit]]</f>
        <v>10.519601058004</v>
      </c>
      <c r="H259" s="108">
        <v>443</v>
      </c>
    </row>
    <row r="260" spans="1:8" x14ac:dyDescent="0.3">
      <c r="A260" s="99" t="s">
        <v>2089</v>
      </c>
      <c r="B260" s="100" t="s">
        <v>2750</v>
      </c>
      <c r="C260" s="155" t="s">
        <v>2751</v>
      </c>
      <c r="D260" s="156" t="s">
        <v>113</v>
      </c>
      <c r="E260" s="48" t="s">
        <v>113</v>
      </c>
      <c r="F260" s="48" t="s">
        <v>113</v>
      </c>
      <c r="G260" s="48" t="s">
        <v>113</v>
      </c>
      <c r="H260" s="108">
        <v>3</v>
      </c>
    </row>
    <row r="261" spans="1:8" x14ac:dyDescent="0.3">
      <c r="A261" s="99" t="s">
        <v>2102</v>
      </c>
      <c r="B261" s="100" t="s">
        <v>2750</v>
      </c>
      <c r="C261" s="155" t="s">
        <v>2751</v>
      </c>
      <c r="D261" s="101">
        <v>61.0085924429155</v>
      </c>
      <c r="E261" s="102">
        <v>70.484674326457906</v>
      </c>
      <c r="F261" s="103">
        <v>51.532510559373101</v>
      </c>
      <c r="G261" s="48">
        <f>tab_m6_councils[[#This Row],[Age-Standardised Rate of Mortality (ASMR)]]-tab_m6_councils[[#This Row],[Lower Confidence Interval Limit]]</f>
        <v>9.476081883542399</v>
      </c>
      <c r="H261" s="108">
        <v>164</v>
      </c>
    </row>
    <row r="262" spans="1:8" x14ac:dyDescent="0.3">
      <c r="A262" s="99" t="s">
        <v>2172</v>
      </c>
      <c r="B262" s="100" t="s">
        <v>2750</v>
      </c>
      <c r="C262" s="155" t="s">
        <v>2751</v>
      </c>
      <c r="D262" s="101">
        <v>99.626424001597002</v>
      </c>
      <c r="E262" s="102">
        <v>112.090627668247</v>
      </c>
      <c r="F262" s="103">
        <v>87.162220334947094</v>
      </c>
      <c r="G262" s="48">
        <f>tab_m6_councils[[#This Row],[Age-Standardised Rate of Mortality (ASMR)]]-tab_m6_councils[[#This Row],[Lower Confidence Interval Limit]]</f>
        <v>12.464203666649908</v>
      </c>
      <c r="H262" s="108">
        <v>245</v>
      </c>
    </row>
    <row r="263" spans="1:8" x14ac:dyDescent="0.3">
      <c r="A263" s="99" t="s">
        <v>2249</v>
      </c>
      <c r="B263" s="100" t="s">
        <v>2750</v>
      </c>
      <c r="C263" s="155" t="s">
        <v>2751</v>
      </c>
      <c r="D263" s="101">
        <v>50.464356971194597</v>
      </c>
      <c r="E263" s="102">
        <v>60.461867623980801</v>
      </c>
      <c r="F263" s="103">
        <v>40.4668463184084</v>
      </c>
      <c r="G263" s="48">
        <f>tab_m6_councils[[#This Row],[Age-Standardised Rate of Mortality (ASMR)]]-tab_m6_councils[[#This Row],[Lower Confidence Interval Limit]]</f>
        <v>9.9975106527861968</v>
      </c>
      <c r="H263" s="108">
        <v>98</v>
      </c>
    </row>
    <row r="264" spans="1:8" x14ac:dyDescent="0.3">
      <c r="A264" s="99" t="s">
        <v>2310</v>
      </c>
      <c r="B264" s="100" t="s">
        <v>2750</v>
      </c>
      <c r="C264" s="155" t="s">
        <v>2751</v>
      </c>
      <c r="D264" s="101">
        <v>33.514584822737497</v>
      </c>
      <c r="E264" s="102">
        <v>54.229253685403101</v>
      </c>
      <c r="F264" s="103">
        <v>12.799915960071999</v>
      </c>
      <c r="G264" s="48">
        <f>tab_m6_councils[[#This Row],[Age-Standardised Rate of Mortality (ASMR)]]-tab_m6_councils[[#This Row],[Lower Confidence Interval Limit]]</f>
        <v>20.714668862665498</v>
      </c>
      <c r="H264" s="108">
        <v>10</v>
      </c>
    </row>
    <row r="265" spans="1:8" x14ac:dyDescent="0.3">
      <c r="A265" s="99" t="s">
        <v>2325</v>
      </c>
      <c r="B265" s="100" t="s">
        <v>2750</v>
      </c>
      <c r="C265" s="155" t="s">
        <v>2751</v>
      </c>
      <c r="D265" s="101">
        <v>72.986505479622295</v>
      </c>
      <c r="E265" s="102">
        <v>84.610372646469003</v>
      </c>
      <c r="F265" s="103">
        <v>61.362638312775601</v>
      </c>
      <c r="G265" s="48">
        <f>tab_m6_councils[[#This Row],[Age-Standardised Rate of Mortality (ASMR)]]-tab_m6_councils[[#This Row],[Lower Confidence Interval Limit]]</f>
        <v>11.623867166846694</v>
      </c>
      <c r="H265" s="108">
        <v>153</v>
      </c>
    </row>
    <row r="266" spans="1:8" x14ac:dyDescent="0.3">
      <c r="A266" s="99" t="s">
        <v>2376</v>
      </c>
      <c r="B266" s="100" t="s">
        <v>2750</v>
      </c>
      <c r="C266" s="155" t="s">
        <v>2751</v>
      </c>
      <c r="D266" s="101">
        <v>100.256755469429</v>
      </c>
      <c r="E266" s="102">
        <v>109.55432120702</v>
      </c>
      <c r="F266" s="103">
        <v>90.959189731838194</v>
      </c>
      <c r="G266" s="48">
        <f>tab_m6_councils[[#This Row],[Age-Standardised Rate of Mortality (ASMR)]]-tab_m6_councils[[#This Row],[Lower Confidence Interval Limit]]</f>
        <v>9.2975657375908014</v>
      </c>
      <c r="H266" s="108">
        <v>445</v>
      </c>
    </row>
    <row r="267" spans="1:8" x14ac:dyDescent="0.3">
      <c r="A267" s="99" t="s">
        <v>2540</v>
      </c>
      <c r="B267" s="100" t="s">
        <v>2750</v>
      </c>
      <c r="C267" s="155" t="s">
        <v>2751</v>
      </c>
      <c r="D267" s="101">
        <v>71.100312628411501</v>
      </c>
      <c r="E267" s="102">
        <v>85.4211500146248</v>
      </c>
      <c r="F267" s="103">
        <v>56.779475242198302</v>
      </c>
      <c r="G267" s="48">
        <f>tab_m6_councils[[#This Row],[Age-Standardised Rate of Mortality (ASMR)]]-tab_m6_councils[[#This Row],[Lower Confidence Interval Limit]]</f>
        <v>14.320837386213199</v>
      </c>
      <c r="H267" s="108">
        <v>95</v>
      </c>
    </row>
    <row r="268" spans="1:8" x14ac:dyDescent="0.3">
      <c r="A268" s="99" t="s">
        <v>2586</v>
      </c>
      <c r="B268" s="100" t="s">
        <v>2750</v>
      </c>
      <c r="C268" s="155" t="s">
        <v>2751</v>
      </c>
      <c r="D268" s="101">
        <v>136.80575250467001</v>
      </c>
      <c r="E268" s="102">
        <v>158.202053140316</v>
      </c>
      <c r="F268" s="103">
        <v>115.409451869023</v>
      </c>
      <c r="G268" s="48">
        <f>tab_m6_councils[[#This Row],[Age-Standardised Rate of Mortality (ASMR)]]-tab_m6_councils[[#This Row],[Lower Confidence Interval Limit]]</f>
        <v>21.396300635647009</v>
      </c>
      <c r="H268" s="108">
        <v>158</v>
      </c>
    </row>
    <row r="269" spans="1:8" x14ac:dyDescent="0.3">
      <c r="A269" s="99" t="s">
        <v>2606</v>
      </c>
      <c r="B269" s="100" t="s">
        <v>2750</v>
      </c>
      <c r="C269" s="155" t="s">
        <v>2751</v>
      </c>
      <c r="D269" s="101">
        <v>83.948469881708903</v>
      </c>
      <c r="E269" s="102">
        <v>96.624246549631593</v>
      </c>
      <c r="F269" s="103">
        <v>71.272693213786297</v>
      </c>
      <c r="G269" s="48">
        <f>tab_m6_councils[[#This Row],[Age-Standardised Rate of Mortality (ASMR)]]-tab_m6_councils[[#This Row],[Lower Confidence Interval Limit]]</f>
        <v>12.675776667922605</v>
      </c>
      <c r="H269" s="108">
        <v>170</v>
      </c>
    </row>
    <row r="270" spans="1:8" x14ac:dyDescent="0.3">
      <c r="A270" s="99" t="s">
        <v>2811</v>
      </c>
      <c r="B270" s="100" t="s">
        <v>2750</v>
      </c>
      <c r="C270" s="155" t="s">
        <v>2713</v>
      </c>
      <c r="D270" s="101">
        <v>959.29146263852601</v>
      </c>
      <c r="E270" s="102">
        <v>966.04880600284196</v>
      </c>
      <c r="F270" s="103">
        <v>952.53411927420996</v>
      </c>
      <c r="G270" s="48">
        <f>tab_m6_councils[[#This Row],[Age-Standardised Rate of Mortality (ASMR)]]-tab_m6_councils[[#This Row],[Lower Confidence Interval Limit]]</f>
        <v>6.757343364316057</v>
      </c>
      <c r="H270" s="108">
        <v>71715</v>
      </c>
    </row>
    <row r="271" spans="1:8" x14ac:dyDescent="0.3">
      <c r="A271" s="99" t="s">
        <v>119</v>
      </c>
      <c r="B271" s="100" t="s">
        <v>2750</v>
      </c>
      <c r="C271" s="155" t="s">
        <v>2713</v>
      </c>
      <c r="D271" s="101">
        <v>928.620789093751</v>
      </c>
      <c r="E271" s="102">
        <v>963.80230456895504</v>
      </c>
      <c r="F271" s="103">
        <v>893.43927361854605</v>
      </c>
      <c r="G271" s="48">
        <f>tab_m6_councils[[#This Row],[Age-Standardised Rate of Mortality (ASMR)]]-tab_m6_councils[[#This Row],[Lower Confidence Interval Limit]]</f>
        <v>35.181515475204947</v>
      </c>
      <c r="H271" s="108">
        <v>2507</v>
      </c>
    </row>
    <row r="272" spans="1:8" x14ac:dyDescent="0.3">
      <c r="A272" s="99" t="s">
        <v>218</v>
      </c>
      <c r="B272" s="100" t="s">
        <v>2750</v>
      </c>
      <c r="C272" s="155" t="s">
        <v>2713</v>
      </c>
      <c r="D272" s="101">
        <v>837.99815587466003</v>
      </c>
      <c r="E272" s="102">
        <v>867.24930357239202</v>
      </c>
      <c r="F272" s="103">
        <v>808.74700817692803</v>
      </c>
      <c r="G272" s="48">
        <f>tab_m6_councils[[#This Row],[Age-Standardised Rate of Mortality (ASMR)]]-tab_m6_councils[[#This Row],[Lower Confidence Interval Limit]]</f>
        <v>29.251147697731994</v>
      </c>
      <c r="H272" s="108">
        <v>2915</v>
      </c>
    </row>
    <row r="273" spans="1:8" x14ac:dyDescent="0.3">
      <c r="A273" s="99" t="s">
        <v>337</v>
      </c>
      <c r="B273" s="100" t="s">
        <v>2750</v>
      </c>
      <c r="C273" s="155" t="s">
        <v>2713</v>
      </c>
      <c r="D273" s="101">
        <v>890.53373781929099</v>
      </c>
      <c r="E273" s="102">
        <v>931.30372269348004</v>
      </c>
      <c r="F273" s="103">
        <v>849.76375294510296</v>
      </c>
      <c r="G273" s="48">
        <f>tab_m6_councils[[#This Row],[Age-Standardised Rate of Mortality (ASMR)]]-tab_m6_councils[[#This Row],[Lower Confidence Interval Limit]]</f>
        <v>40.769984874188026</v>
      </c>
      <c r="H273" s="108">
        <v>1763</v>
      </c>
    </row>
    <row r="274" spans="1:8" x14ac:dyDescent="0.3">
      <c r="A274" s="99" t="s">
        <v>390</v>
      </c>
      <c r="B274" s="100" t="s">
        <v>2750</v>
      </c>
      <c r="C274" s="155" t="s">
        <v>2713</v>
      </c>
      <c r="D274" s="101">
        <v>873.03264080970598</v>
      </c>
      <c r="E274" s="102">
        <v>919.33033654003805</v>
      </c>
      <c r="F274" s="103">
        <v>826.73494507937403</v>
      </c>
      <c r="G274" s="48">
        <f>tab_m6_councils[[#This Row],[Age-Standardised Rate of Mortality (ASMR)]]-tab_m6_councils[[#This Row],[Lower Confidence Interval Limit]]</f>
        <v>46.297695730331952</v>
      </c>
      <c r="H274" s="108">
        <v>1295</v>
      </c>
    </row>
    <row r="275" spans="1:8" x14ac:dyDescent="0.3">
      <c r="A275" s="99" t="s">
        <v>810</v>
      </c>
      <c r="B275" s="100" t="s">
        <v>2750</v>
      </c>
      <c r="C275" s="155" t="s">
        <v>2713</v>
      </c>
      <c r="D275" s="101">
        <v>847.99339692901503</v>
      </c>
      <c r="E275" s="102">
        <v>870.16792583291203</v>
      </c>
      <c r="F275" s="103">
        <v>825.81886802511701</v>
      </c>
      <c r="G275" s="48">
        <f>tab_m6_councils[[#This Row],[Age-Standardised Rate of Mortality (ASMR)]]-tab_m6_councils[[#This Row],[Lower Confidence Interval Limit]]</f>
        <v>22.174528903898022</v>
      </c>
      <c r="H275" s="108">
        <v>5348</v>
      </c>
    </row>
    <row r="276" spans="1:8" x14ac:dyDescent="0.3">
      <c r="A276" s="99" t="s">
        <v>437</v>
      </c>
      <c r="B276" s="100" t="s">
        <v>2750</v>
      </c>
      <c r="C276" s="155" t="s">
        <v>2713</v>
      </c>
      <c r="D276" s="101">
        <v>1072.9453746326001</v>
      </c>
      <c r="E276" s="102">
        <v>1147.5448569518701</v>
      </c>
      <c r="F276" s="103">
        <v>998.34589231332802</v>
      </c>
      <c r="G276" s="48">
        <f>tab_m6_councils[[#This Row],[Age-Standardised Rate of Mortality (ASMR)]]-tab_m6_councils[[#This Row],[Lower Confidence Interval Limit]]</f>
        <v>74.599482319272056</v>
      </c>
      <c r="H276" s="108">
        <v>721</v>
      </c>
    </row>
    <row r="277" spans="1:8" x14ac:dyDescent="0.3">
      <c r="A277" s="99" t="s">
        <v>462</v>
      </c>
      <c r="B277" s="100" t="s">
        <v>2750</v>
      </c>
      <c r="C277" s="155" t="s">
        <v>2713</v>
      </c>
      <c r="D277" s="101">
        <v>917.36242191540305</v>
      </c>
      <c r="E277" s="102">
        <v>953.65865517511997</v>
      </c>
      <c r="F277" s="103">
        <v>881.06618865568601</v>
      </c>
      <c r="G277" s="48">
        <f>tab_m6_councils[[#This Row],[Age-Standardised Rate of Mortality (ASMR)]]-tab_m6_councils[[#This Row],[Lower Confidence Interval Limit]]</f>
        <v>36.296233259717042</v>
      </c>
      <c r="H277" s="108">
        <v>2329</v>
      </c>
    </row>
    <row r="278" spans="1:8" x14ac:dyDescent="0.3">
      <c r="A278" s="99" t="s">
        <v>543</v>
      </c>
      <c r="B278" s="100" t="s">
        <v>2750</v>
      </c>
      <c r="C278" s="155" t="s">
        <v>2713</v>
      </c>
      <c r="D278" s="101">
        <v>1064.6083093826301</v>
      </c>
      <c r="E278" s="102">
        <v>1109.2758845701101</v>
      </c>
      <c r="F278" s="103">
        <v>1019.94073419515</v>
      </c>
      <c r="G278" s="48">
        <f>tab_m6_councils[[#This Row],[Age-Standardised Rate of Mortality (ASMR)]]-tab_m6_councils[[#This Row],[Lower Confidence Interval Limit]]</f>
        <v>44.667575187480111</v>
      </c>
      <c r="H278" s="108">
        <v>2085</v>
      </c>
    </row>
    <row r="279" spans="1:8" x14ac:dyDescent="0.3">
      <c r="A279" s="99" t="s">
        <v>606</v>
      </c>
      <c r="B279" s="100" t="s">
        <v>2750</v>
      </c>
      <c r="C279" s="155" t="s">
        <v>2713</v>
      </c>
      <c r="D279" s="101">
        <v>1070.3264928301101</v>
      </c>
      <c r="E279" s="102">
        <v>1118.08542743982</v>
      </c>
      <c r="F279" s="103">
        <v>1022.56755822041</v>
      </c>
      <c r="G279" s="48">
        <f>tab_m6_councils[[#This Row],[Age-Standardised Rate of Mortality (ASMR)]]-tab_m6_councils[[#This Row],[Lower Confidence Interval Limit]]</f>
        <v>47.758934609700077</v>
      </c>
      <c r="H279" s="108">
        <v>1780</v>
      </c>
    </row>
    <row r="280" spans="1:8" x14ac:dyDescent="0.3">
      <c r="A280" s="99" t="s">
        <v>667</v>
      </c>
      <c r="B280" s="100" t="s">
        <v>2750</v>
      </c>
      <c r="C280" s="155" t="s">
        <v>2713</v>
      </c>
      <c r="D280" s="101">
        <v>768.05735544910306</v>
      </c>
      <c r="E280" s="102">
        <v>806.78535595597896</v>
      </c>
      <c r="F280" s="103">
        <v>729.32935494222704</v>
      </c>
      <c r="G280" s="48">
        <f>tab_m6_councils[[#This Row],[Age-Standardised Rate of Mortality (ASMR)]]-tab_m6_councils[[#This Row],[Lower Confidence Interval Limit]]</f>
        <v>38.728000506876015</v>
      </c>
      <c r="H280" s="108">
        <v>1443</v>
      </c>
    </row>
    <row r="281" spans="1:8" x14ac:dyDescent="0.3">
      <c r="A281" s="99" t="s">
        <v>724</v>
      </c>
      <c r="B281" s="100" t="s">
        <v>2750</v>
      </c>
      <c r="C281" s="155" t="s">
        <v>2713</v>
      </c>
      <c r="D281" s="101">
        <v>876.47026822447106</v>
      </c>
      <c r="E281" s="102">
        <v>921.18816735737403</v>
      </c>
      <c r="F281" s="103">
        <v>831.75236909156695</v>
      </c>
      <c r="G281" s="48">
        <f>tab_m6_councils[[#This Row],[Age-Standardised Rate of Mortality (ASMR)]]-tab_m6_councils[[#This Row],[Lower Confidence Interval Limit]]</f>
        <v>44.717899132904108</v>
      </c>
      <c r="H281" s="108">
        <v>1364</v>
      </c>
    </row>
    <row r="282" spans="1:8" x14ac:dyDescent="0.3">
      <c r="A282" s="99" t="s">
        <v>769</v>
      </c>
      <c r="B282" s="100" t="s">
        <v>2750</v>
      </c>
      <c r="C282" s="155" t="s">
        <v>2713</v>
      </c>
      <c r="D282" s="101">
        <v>732.29950078330705</v>
      </c>
      <c r="E282" s="102">
        <v>774.041007560764</v>
      </c>
      <c r="F282" s="103">
        <v>690.55799400584999</v>
      </c>
      <c r="G282" s="48">
        <f>tab_m6_councils[[#This Row],[Age-Standardised Rate of Mortality (ASMR)]]-tab_m6_councils[[#This Row],[Lower Confidence Interval Limit]]</f>
        <v>41.741506777457062</v>
      </c>
      <c r="H282" s="108">
        <v>1146</v>
      </c>
    </row>
    <row r="283" spans="1:8" x14ac:dyDescent="0.3">
      <c r="A283" s="99" t="s">
        <v>1052</v>
      </c>
      <c r="B283" s="100" t="s">
        <v>2750</v>
      </c>
      <c r="C283" s="155" t="s">
        <v>2713</v>
      </c>
      <c r="D283" s="101">
        <v>1040.69282221509</v>
      </c>
      <c r="E283" s="102">
        <v>1082.3112612986699</v>
      </c>
      <c r="F283" s="103">
        <v>999.07438313150897</v>
      </c>
      <c r="G283" s="48">
        <f>tab_m6_councils[[#This Row],[Age-Standardised Rate of Mortality (ASMR)]]-tab_m6_councils[[#This Row],[Lower Confidence Interval Limit]]</f>
        <v>41.618439083581052</v>
      </c>
      <c r="H283" s="108">
        <v>2183</v>
      </c>
    </row>
    <row r="284" spans="1:8" x14ac:dyDescent="0.3">
      <c r="A284" s="99" t="s">
        <v>1137</v>
      </c>
      <c r="B284" s="100" t="s">
        <v>2750</v>
      </c>
      <c r="C284" s="155" t="s">
        <v>2713</v>
      </c>
      <c r="D284" s="101">
        <v>942.88780933469604</v>
      </c>
      <c r="E284" s="102">
        <v>967.88843836090496</v>
      </c>
      <c r="F284" s="103">
        <v>917.88718030848702</v>
      </c>
      <c r="G284" s="48">
        <f>tab_m6_councils[[#This Row],[Age-Standardised Rate of Mortality (ASMR)]]-tab_m6_councils[[#This Row],[Lower Confidence Interval Limit]]</f>
        <v>25.000629026209026</v>
      </c>
      <c r="H284" s="108">
        <v>5058</v>
      </c>
    </row>
    <row r="285" spans="1:8" x14ac:dyDescent="0.3">
      <c r="A285" s="99" t="s">
        <v>1346</v>
      </c>
      <c r="B285" s="100" t="s">
        <v>2750</v>
      </c>
      <c r="C285" s="155" t="s">
        <v>2713</v>
      </c>
      <c r="D285" s="101">
        <v>1183.5175860409399</v>
      </c>
      <c r="E285" s="102">
        <v>1208.8464610932101</v>
      </c>
      <c r="F285" s="103">
        <v>1158.18871098866</v>
      </c>
      <c r="G285" s="48">
        <f>tab_m6_councils[[#This Row],[Age-Standardised Rate of Mortality (ASMR)]]-tab_m6_councils[[#This Row],[Lower Confidence Interval Limit]]</f>
        <v>25.328875052279955</v>
      </c>
      <c r="H285" s="108">
        <v>7889</v>
      </c>
    </row>
    <row r="286" spans="1:8" x14ac:dyDescent="0.3">
      <c r="A286" s="99" t="s">
        <v>1614</v>
      </c>
      <c r="B286" s="100" t="s">
        <v>2750</v>
      </c>
      <c r="C286" s="155" t="s">
        <v>2713</v>
      </c>
      <c r="D286" s="101">
        <v>837.65280191234103</v>
      </c>
      <c r="E286" s="102">
        <v>866.34610756613802</v>
      </c>
      <c r="F286" s="103">
        <v>808.95949625854496</v>
      </c>
      <c r="G286" s="48">
        <f>tab_m6_councils[[#This Row],[Age-Standardised Rate of Mortality (ASMR)]]-tab_m6_councils[[#This Row],[Lower Confidence Interval Limit]]</f>
        <v>28.693305653796074</v>
      </c>
      <c r="H286" s="108">
        <v>3065</v>
      </c>
    </row>
    <row r="287" spans="1:8" x14ac:dyDescent="0.3">
      <c r="A287" s="99" t="s">
        <v>1727</v>
      </c>
      <c r="B287" s="100" t="s">
        <v>2750</v>
      </c>
      <c r="C287" s="155" t="s">
        <v>2713</v>
      </c>
      <c r="D287" s="101">
        <v>1103.2442760998699</v>
      </c>
      <c r="E287" s="102">
        <v>1160.45633275412</v>
      </c>
      <c r="F287" s="103">
        <v>1046.0322194456101</v>
      </c>
      <c r="G287" s="48">
        <f>tab_m6_councils[[#This Row],[Age-Standardised Rate of Mortality (ASMR)]]-tab_m6_councils[[#This Row],[Lower Confidence Interval Limit]]</f>
        <v>57.212056654259868</v>
      </c>
      <c r="H287" s="108">
        <v>1340</v>
      </c>
    </row>
    <row r="288" spans="1:8" x14ac:dyDescent="0.3">
      <c r="A288" s="99" t="s">
        <v>1762</v>
      </c>
      <c r="B288" s="100" t="s">
        <v>2750</v>
      </c>
      <c r="C288" s="155" t="s">
        <v>2713</v>
      </c>
      <c r="D288" s="101">
        <v>952.96248341793103</v>
      </c>
      <c r="E288" s="102">
        <v>1006.29364160592</v>
      </c>
      <c r="F288" s="103">
        <v>899.63132522993897</v>
      </c>
      <c r="G288" s="48">
        <f>tab_m6_councils[[#This Row],[Age-Standardised Rate of Mortality (ASMR)]]-tab_m6_councils[[#This Row],[Lower Confidence Interval Limit]]</f>
        <v>53.33115818799206</v>
      </c>
      <c r="H288" s="108">
        <v>1120</v>
      </c>
    </row>
    <row r="289" spans="1:8" x14ac:dyDescent="0.3">
      <c r="A289" s="99" t="s">
        <v>1807</v>
      </c>
      <c r="B289" s="100" t="s">
        <v>2750</v>
      </c>
      <c r="C289" s="155" t="s">
        <v>2713</v>
      </c>
      <c r="D289" s="101">
        <v>821.52179745738795</v>
      </c>
      <c r="E289" s="102">
        <v>866.32881511408402</v>
      </c>
      <c r="F289" s="103">
        <v>776.71477980069199</v>
      </c>
      <c r="G289" s="48">
        <f>tab_m6_councils[[#This Row],[Age-Standardised Rate of Mortality (ASMR)]]-tab_m6_councils[[#This Row],[Lower Confidence Interval Limit]]</f>
        <v>44.807017656695962</v>
      </c>
      <c r="H289" s="108">
        <v>1217</v>
      </c>
    </row>
    <row r="290" spans="1:8" x14ac:dyDescent="0.3">
      <c r="A290" s="99" t="s">
        <v>1033</v>
      </c>
      <c r="B290" s="100" t="s">
        <v>2750</v>
      </c>
      <c r="C290" s="155" t="s">
        <v>2713</v>
      </c>
      <c r="D290" s="101">
        <v>854.22177357438204</v>
      </c>
      <c r="E290" s="102">
        <v>933.71743940108399</v>
      </c>
      <c r="F290" s="103">
        <v>774.726107747681</v>
      </c>
      <c r="G290" s="48">
        <f>tab_m6_councils[[#This Row],[Age-Standardised Rate of Mortality (ASMR)]]-tab_m6_councils[[#This Row],[Lower Confidence Interval Limit]]</f>
        <v>79.495665826701043</v>
      </c>
      <c r="H290" s="108">
        <v>436</v>
      </c>
    </row>
    <row r="291" spans="1:8" x14ac:dyDescent="0.3">
      <c r="A291" s="99" t="s">
        <v>1856</v>
      </c>
      <c r="B291" s="100" t="s">
        <v>2750</v>
      </c>
      <c r="C291" s="155" t="s">
        <v>2713</v>
      </c>
      <c r="D291" s="101">
        <v>1056.34226171928</v>
      </c>
      <c r="E291" s="102">
        <v>1099.0729829424299</v>
      </c>
      <c r="F291" s="103">
        <v>1013.61154049612</v>
      </c>
      <c r="G291" s="48">
        <f>tab_m6_councils[[#This Row],[Age-Standardised Rate of Mortality (ASMR)]]-tab_m6_councils[[#This Row],[Lower Confidence Interval Limit]]</f>
        <v>42.730721223160003</v>
      </c>
      <c r="H291" s="108">
        <v>2192</v>
      </c>
    </row>
    <row r="292" spans="1:8" x14ac:dyDescent="0.3">
      <c r="A292" s="99" t="s">
        <v>1933</v>
      </c>
      <c r="B292" s="100" t="s">
        <v>2750</v>
      </c>
      <c r="C292" s="155" t="s">
        <v>2713</v>
      </c>
      <c r="D292" s="101">
        <v>1156.84903949609</v>
      </c>
      <c r="E292" s="102">
        <v>1188.67822900081</v>
      </c>
      <c r="F292" s="103">
        <v>1125.0198499913799</v>
      </c>
      <c r="G292" s="48">
        <f>tab_m6_councils[[#This Row],[Age-Standardised Rate of Mortality (ASMR)]]-tab_m6_councils[[#This Row],[Lower Confidence Interval Limit]]</f>
        <v>31.82918950471003</v>
      </c>
      <c r="H292" s="108">
        <v>4642</v>
      </c>
    </row>
    <row r="293" spans="1:8" x14ac:dyDescent="0.3">
      <c r="A293" s="99" t="s">
        <v>2089</v>
      </c>
      <c r="B293" s="100" t="s">
        <v>2750</v>
      </c>
      <c r="C293" s="155" t="s">
        <v>2713</v>
      </c>
      <c r="D293" s="101">
        <v>794.91183552277005</v>
      </c>
      <c r="E293" s="102">
        <v>883.18897347222003</v>
      </c>
      <c r="F293" s="103">
        <v>706.63469757331904</v>
      </c>
      <c r="G293" s="48">
        <f>tab_m6_councils[[#This Row],[Age-Standardised Rate of Mortality (ASMR)]]-tab_m6_councils[[#This Row],[Lower Confidence Interval Limit]]</f>
        <v>88.277137949451003</v>
      </c>
      <c r="H293" s="108">
        <v>288</v>
      </c>
    </row>
    <row r="294" spans="1:8" x14ac:dyDescent="0.3">
      <c r="A294" s="99" t="s">
        <v>2102</v>
      </c>
      <c r="B294" s="100" t="s">
        <v>2750</v>
      </c>
      <c r="C294" s="155" t="s">
        <v>2713</v>
      </c>
      <c r="D294" s="101">
        <v>798.43432336970295</v>
      </c>
      <c r="E294" s="102">
        <v>832.20657627548098</v>
      </c>
      <c r="F294" s="103">
        <v>764.66207046392503</v>
      </c>
      <c r="G294" s="48">
        <f>tab_m6_councils[[#This Row],[Age-Standardised Rate of Mortality (ASMR)]]-tab_m6_councils[[#This Row],[Lower Confidence Interval Limit]]</f>
        <v>33.772252905777918</v>
      </c>
      <c r="H294" s="108">
        <v>2085</v>
      </c>
    </row>
    <row r="295" spans="1:8" x14ac:dyDescent="0.3">
      <c r="A295" s="99" t="s">
        <v>2172</v>
      </c>
      <c r="B295" s="100" t="s">
        <v>2750</v>
      </c>
      <c r="C295" s="155" t="s">
        <v>2713</v>
      </c>
      <c r="D295" s="101">
        <v>1043.53780433</v>
      </c>
      <c r="E295" s="102">
        <v>1082.2439660591201</v>
      </c>
      <c r="F295" s="103">
        <v>1004.8316426008799</v>
      </c>
      <c r="G295" s="48">
        <f>tab_m6_councils[[#This Row],[Age-Standardised Rate of Mortality (ASMR)]]-tab_m6_councils[[#This Row],[Lower Confidence Interval Limit]]</f>
        <v>38.706161729120026</v>
      </c>
      <c r="H295" s="108">
        <v>2559</v>
      </c>
    </row>
    <row r="296" spans="1:8" x14ac:dyDescent="0.3">
      <c r="A296" s="99" t="s">
        <v>2249</v>
      </c>
      <c r="B296" s="100" t="s">
        <v>2750</v>
      </c>
      <c r="C296" s="155" t="s">
        <v>2713</v>
      </c>
      <c r="D296" s="101">
        <v>854.28232554539102</v>
      </c>
      <c r="E296" s="102">
        <v>894.11947772206395</v>
      </c>
      <c r="F296" s="103">
        <v>814.44517336871695</v>
      </c>
      <c r="G296" s="48">
        <f>tab_m6_councils[[#This Row],[Age-Standardised Rate of Mortality (ASMR)]]-tab_m6_councils[[#This Row],[Lower Confidence Interval Limit]]</f>
        <v>39.837152176674067</v>
      </c>
      <c r="H296" s="108">
        <v>1628</v>
      </c>
    </row>
    <row r="297" spans="1:8" x14ac:dyDescent="0.3">
      <c r="A297" s="99" t="s">
        <v>2310</v>
      </c>
      <c r="B297" s="100" t="s">
        <v>2750</v>
      </c>
      <c r="C297" s="155" t="s">
        <v>2713</v>
      </c>
      <c r="D297" s="101">
        <v>768.43152966696596</v>
      </c>
      <c r="E297" s="102">
        <v>862.52691643819298</v>
      </c>
      <c r="F297" s="103">
        <v>674.33614289573995</v>
      </c>
      <c r="G297" s="48">
        <f>tab_m6_councils[[#This Row],[Age-Standardised Rate of Mortality (ASMR)]]-tab_m6_councils[[#This Row],[Lower Confidence Interval Limit]]</f>
        <v>94.095386771226003</v>
      </c>
      <c r="H297" s="108">
        <v>231</v>
      </c>
    </row>
    <row r="298" spans="1:8" x14ac:dyDescent="0.3">
      <c r="A298" s="99" t="s">
        <v>2325</v>
      </c>
      <c r="B298" s="100" t="s">
        <v>2750</v>
      </c>
      <c r="C298" s="155" t="s">
        <v>2713</v>
      </c>
      <c r="D298" s="101">
        <v>938.22128628298594</v>
      </c>
      <c r="E298" s="102">
        <v>979.34102688524297</v>
      </c>
      <c r="F298" s="103">
        <v>897.10154568072903</v>
      </c>
      <c r="G298" s="48">
        <f>tab_m6_councils[[#This Row],[Age-Standardised Rate of Mortality (ASMR)]]-tab_m6_councils[[#This Row],[Lower Confidence Interval Limit]]</f>
        <v>41.119740602256911</v>
      </c>
      <c r="H298" s="108">
        <v>1904</v>
      </c>
    </row>
    <row r="299" spans="1:8" x14ac:dyDescent="0.3">
      <c r="A299" s="99" t="s">
        <v>2376</v>
      </c>
      <c r="B299" s="100" t="s">
        <v>2750</v>
      </c>
      <c r="C299" s="155" t="s">
        <v>2713</v>
      </c>
      <c r="D299" s="101">
        <v>1029.9904443783601</v>
      </c>
      <c r="E299" s="102">
        <v>1058.59496783704</v>
      </c>
      <c r="F299" s="103">
        <v>1001.38592091967</v>
      </c>
      <c r="G299" s="48">
        <f>tab_m6_councils[[#This Row],[Age-Standardised Rate of Mortality (ASMR)]]-tab_m6_councils[[#This Row],[Lower Confidence Interval Limit]]</f>
        <v>28.604523458690096</v>
      </c>
      <c r="H299" s="108">
        <v>4578</v>
      </c>
    </row>
    <row r="300" spans="1:8" x14ac:dyDescent="0.3">
      <c r="A300" s="99" t="s">
        <v>2540</v>
      </c>
      <c r="B300" s="100" t="s">
        <v>2750</v>
      </c>
      <c r="C300" s="155" t="s">
        <v>2713</v>
      </c>
      <c r="D300" s="101">
        <v>857.92457673204206</v>
      </c>
      <c r="E300" s="102">
        <v>906.24009655484303</v>
      </c>
      <c r="F300" s="103">
        <v>809.60905690924096</v>
      </c>
      <c r="G300" s="48">
        <f>tab_m6_councils[[#This Row],[Age-Standardised Rate of Mortality (ASMR)]]-tab_m6_councils[[#This Row],[Lower Confidence Interval Limit]]</f>
        <v>48.315519822801093</v>
      </c>
      <c r="H300" s="108">
        <v>1138</v>
      </c>
    </row>
    <row r="301" spans="1:8" x14ac:dyDescent="0.3">
      <c r="A301" s="99" t="s">
        <v>2586</v>
      </c>
      <c r="B301" s="100" t="s">
        <v>2750</v>
      </c>
      <c r="C301" s="155" t="s">
        <v>2713</v>
      </c>
      <c r="D301" s="101">
        <v>1234.2223879589901</v>
      </c>
      <c r="E301" s="102">
        <v>1294.92321037123</v>
      </c>
      <c r="F301" s="103">
        <v>1173.52156554675</v>
      </c>
      <c r="G301" s="48">
        <f>tab_m6_councils[[#This Row],[Age-Standardised Rate of Mortality (ASMR)]]-tab_m6_councils[[#This Row],[Lower Confidence Interval Limit]]</f>
        <v>60.700822412240086</v>
      </c>
      <c r="H301" s="108">
        <v>1426</v>
      </c>
    </row>
    <row r="302" spans="1:8" x14ac:dyDescent="0.3">
      <c r="A302" s="99" t="s">
        <v>2606</v>
      </c>
      <c r="B302" s="100" t="s">
        <v>2750</v>
      </c>
      <c r="C302" s="155" t="s">
        <v>2713</v>
      </c>
      <c r="D302" s="101">
        <v>985.66624191969299</v>
      </c>
      <c r="E302" s="102">
        <v>1026.7377419239699</v>
      </c>
      <c r="F302" s="103">
        <v>944.59474191541597</v>
      </c>
      <c r="G302" s="48">
        <f>tab_m6_councils[[#This Row],[Age-Standardised Rate of Mortality (ASMR)]]-tab_m6_councils[[#This Row],[Lower Confidence Interval Limit]]</f>
        <v>41.071500004277027</v>
      </c>
      <c r="H302" s="108">
        <v>2040</v>
      </c>
    </row>
  </sheetData>
  <hyperlinks>
    <hyperlink ref="A4" location="Contents!A1" display="Back to table of contents"/>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A38493624</value>
    </field>
    <field name="Objective-Title">
      <value order="0">Monthly COVID19 deaths - May 2022 - tables and figures</value>
    </field>
    <field name="Objective-Description">
      <value order="0"/>
    </field>
    <field name="Objective-CreationStamp">
      <value order="0">2022-06-10T07:02:05Z</value>
    </field>
    <field name="Objective-IsApproved">
      <value order="0">false</value>
    </field>
    <field name="Objective-IsPublished">
      <value order="0">false</value>
    </field>
    <field name="Objective-DatePublished">
      <value order="0"/>
    </field>
    <field name="Objective-ModificationStamp">
      <value order="0">2022-06-13T15:49:18Z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vA57058398</value>
    </field>
    <field name="Objective-Version">
      <value order="0">1.1</value>
    </field>
    <field name="Objective-VersionNumber">
      <value order="0">4</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Charts</vt:lpstr>
      </vt:variant>
      <vt:variant>
        <vt:i4>8</vt:i4>
      </vt:variant>
    </vt:vector>
  </HeadingPairs>
  <TitlesOfParts>
    <vt:vector size="23" baseType="lpstr">
      <vt:lpstr>Cover sheet</vt:lpstr>
      <vt:lpstr>Contents</vt:lpstr>
      <vt:lpstr>Notes</vt:lpstr>
      <vt:lpstr>M1</vt:lpstr>
      <vt:lpstr>M2</vt:lpstr>
      <vt:lpstr>M3</vt:lpstr>
      <vt:lpstr>M4</vt:lpstr>
      <vt:lpstr>M5</vt:lpstr>
      <vt:lpstr>M6</vt:lpstr>
      <vt:lpstr>M7</vt:lpstr>
      <vt:lpstr>M8</vt:lpstr>
      <vt:lpstr>M9</vt:lpstr>
      <vt:lpstr>M10</vt:lpstr>
      <vt:lpstr>M11</vt:lpstr>
      <vt:lpstr>M12</vt:lpstr>
      <vt:lpstr>Figure3</vt:lpstr>
      <vt:lpstr>Figure4</vt:lpstr>
      <vt:lpstr>Figure5</vt:lpstr>
      <vt:lpstr>Figure6</vt:lpstr>
      <vt:lpstr>Figure7</vt:lpstr>
      <vt:lpstr>Figure8</vt:lpstr>
      <vt:lpstr>Figure9</vt:lpstr>
      <vt:lpstr>Figure10</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D (Daniel)</dc:creator>
  <cp:lastModifiedBy>u446998</cp:lastModifiedBy>
  <dcterms:created xsi:type="dcterms:W3CDTF">2021-08-26T18:48:30Z</dcterms:created>
  <dcterms:modified xsi:type="dcterms:W3CDTF">2022-06-16T13:12:14Z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A38493624</vt:lpwstr>
  </property>
  <property fmtid="{D5CDD505-2E9C-101B-9397-08002B2CF9AE}" pid="4" name="Objective-Title">
    <vt:lpwstr>Monthly COVID19 deaths - May 2022 - tables and figures</vt:lpwstr>
  </property>
  <property fmtid="{D5CDD505-2E9C-101B-9397-08002B2CF9AE}" pid="5" name="Objective-Description">
    <vt:lpwstr/>
  </property>
  <property fmtid="{D5CDD505-2E9C-101B-9397-08002B2CF9AE}" pid="6" name="Objective-CreationStamp">
    <vt:filetime>2022-06-10T07:02:05Z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2022-06-13T15:49:18Z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vA57058398</vt:lpwstr>
  </property>
  <property fmtid="{D5CDD505-2E9C-101B-9397-08002B2CF9AE}" pid="16" name="Objective-Version">
    <vt:lpwstr>1.1</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STAT/186</vt:lpwstr>
  </property>
  <property fmtid="{D5CDD505-2E9C-101B-9397-08002B2CF9AE}" pid="20" name="Objective-Classification">
    <vt:lpwstr>OFFICIAL-SENSITIVE-PERSONAL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