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ivotTables/pivotTable2.xml" ContentType="application/vnd.openxmlformats-officedocument.spreadsheetml.pivot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446998\Documents\OFFLINE\week 27\"/>
    </mc:Choice>
  </mc:AlternateContent>
  <bookViews>
    <workbookView xWindow="0" yWindow="0" windowWidth="19812" windowHeight="8136" tabRatio="846"/>
  </bookViews>
  <sheets>
    <sheet name="Cover sheet" sheetId="9" r:id="rId1"/>
    <sheet name="Contents" sheetId="10" r:id="rId2"/>
    <sheet name="Notes" sheetId="11" r:id="rId3"/>
    <sheet name="M1" sheetId="32" r:id="rId4"/>
    <sheet name="M2" sheetId="37" r:id="rId5"/>
    <sheet name="M3" sheetId="38" r:id="rId6"/>
    <sheet name="M4" sheetId="39" r:id="rId7"/>
    <sheet name="M5" sheetId="41" r:id="rId8"/>
    <sheet name="M6" sheetId="40" r:id="rId9"/>
    <sheet name="M7" sheetId="42" r:id="rId10"/>
    <sheet name="M8" sheetId="43" r:id="rId11"/>
    <sheet name="M9" sheetId="44" r:id="rId12"/>
    <sheet name="M10" sheetId="45" r:id="rId13"/>
    <sheet name="M11" sheetId="46" r:id="rId14"/>
    <sheet name="M12" sheetId="47" r:id="rId15"/>
    <sheet name="Figure3" sheetId="49" r:id="rId16"/>
    <sheet name="Figure4" sheetId="50" r:id="rId17"/>
    <sheet name="Figure5" sheetId="51" r:id="rId18"/>
    <sheet name="Figure6" sheetId="53" r:id="rId19"/>
    <sheet name="Figure7" sheetId="55" r:id="rId20"/>
    <sheet name="Figure8" sheetId="56" r:id="rId21"/>
    <sheet name="Figure9" sheetId="57" r:id="rId22"/>
    <sheet name="Figure10" sheetId="58" r:id="rId23"/>
  </sheets>
  <calcPr calcId="162913"/>
  <pivotCaches>
    <pivotCache cacheId="0" r:id="rId24"/>
    <pivotCache cacheId="1" r:id="rId2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47" l="1"/>
  <c r="E64" i="47"/>
  <c r="E65" i="47"/>
  <c r="E66" i="47"/>
  <c r="E67" i="47"/>
  <c r="E68" i="47"/>
  <c r="E62" i="47"/>
  <c r="E56" i="47"/>
  <c r="E57" i="47"/>
  <c r="E58" i="47"/>
  <c r="E59" i="47"/>
  <c r="E60" i="47"/>
  <c r="E61" i="47"/>
  <c r="E55" i="47"/>
  <c r="E49" i="47"/>
  <c r="E50" i="47"/>
  <c r="E51" i="47"/>
  <c r="E52" i="47"/>
  <c r="E53" i="47"/>
  <c r="E54" i="47"/>
  <c r="E48" i="47"/>
  <c r="E42" i="47"/>
  <c r="E43" i="47"/>
  <c r="E44" i="47"/>
  <c r="E45" i="47"/>
  <c r="E46" i="47"/>
  <c r="E47" i="47"/>
  <c r="E41" i="47"/>
  <c r="E35" i="47"/>
  <c r="E36" i="47"/>
  <c r="E37" i="47"/>
  <c r="E38" i="47"/>
  <c r="E39" i="47"/>
  <c r="E40" i="47"/>
  <c r="E34" i="47"/>
  <c r="E28" i="47"/>
  <c r="E29" i="47"/>
  <c r="E30" i="47"/>
  <c r="E31" i="47"/>
  <c r="E32" i="47"/>
  <c r="E33" i="47"/>
  <c r="E27" i="47"/>
  <c r="E21" i="47"/>
  <c r="E22" i="47"/>
  <c r="E23" i="47"/>
  <c r="E24" i="47"/>
  <c r="E25" i="47"/>
  <c r="E26" i="47"/>
  <c r="E20" i="47"/>
  <c r="E14" i="47"/>
  <c r="E15" i="47"/>
  <c r="E16" i="47"/>
  <c r="E17" i="47"/>
  <c r="E18" i="47"/>
  <c r="E19" i="47"/>
  <c r="E13" i="47"/>
  <c r="E7" i="47"/>
  <c r="E8" i="47"/>
  <c r="E9" i="47"/>
  <c r="E10" i="47"/>
  <c r="E11" i="47"/>
  <c r="E12" i="47"/>
  <c r="E6" i="47"/>
  <c r="D34" i="44" l="1"/>
  <c r="E34" i="44"/>
  <c r="F34" i="44"/>
  <c r="G34" i="44"/>
  <c r="I34" i="44"/>
  <c r="K34" i="44"/>
  <c r="M34" i="44"/>
  <c r="O34" i="44"/>
  <c r="P34" i="44"/>
  <c r="C34" i="44"/>
  <c r="G7" i="40"/>
  <c r="G8" i="40"/>
  <c r="G9" i="40"/>
  <c r="G10" i="40"/>
  <c r="G11" i="40"/>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96" i="40"/>
  <c r="G97" i="40"/>
  <c r="G98" i="40"/>
  <c r="G99" i="40"/>
  <c r="G100" i="40"/>
  <c r="G101" i="40"/>
  <c r="G102" i="40"/>
  <c r="G103" i="40"/>
  <c r="G104" i="40"/>
  <c r="G105" i="40"/>
  <c r="G106" i="40"/>
  <c r="G107" i="40"/>
  <c r="G108" i="40"/>
  <c r="G109" i="40"/>
  <c r="G110" i="40"/>
  <c r="G111" i="40"/>
  <c r="G112" i="40"/>
  <c r="G113" i="40"/>
  <c r="G114" i="40"/>
  <c r="G115" i="40"/>
  <c r="G116" i="40"/>
  <c r="G117" i="40"/>
  <c r="G118" i="40"/>
  <c r="G119" i="40"/>
  <c r="G120" i="40"/>
  <c r="G121" i="40"/>
  <c r="G122" i="40"/>
  <c r="G123" i="40"/>
  <c r="G124" i="40"/>
  <c r="G125" i="40"/>
  <c r="G126" i="40"/>
  <c r="G127" i="40"/>
  <c r="G128" i="40"/>
  <c r="G129" i="40"/>
  <c r="G130" i="40"/>
  <c r="G131" i="40"/>
  <c r="G132" i="40"/>
  <c r="G133" i="40"/>
  <c r="G134" i="40"/>
  <c r="G135" i="40"/>
  <c r="G136" i="40"/>
  <c r="G137" i="40"/>
  <c r="G138" i="40"/>
  <c r="G139" i="40"/>
  <c r="G14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141" i="40"/>
  <c r="G142" i="40"/>
  <c r="G143" i="40"/>
  <c r="G144" i="40"/>
  <c r="G145" i="40"/>
  <c r="G146" i="40"/>
  <c r="G147" i="40"/>
  <c r="G148" i="40"/>
  <c r="G149" i="40"/>
  <c r="G150" i="40"/>
  <c r="G151" i="40"/>
  <c r="G152" i="40"/>
  <c r="G153" i="40"/>
  <c r="G154" i="40"/>
  <c r="G155" i="40"/>
  <c r="G156" i="40"/>
  <c r="G157" i="40"/>
  <c r="G158" i="40"/>
  <c r="G159" i="40"/>
  <c r="G160" i="40"/>
  <c r="G161" i="40"/>
  <c r="G162" i="40"/>
  <c r="G163" i="40"/>
  <c r="G164" i="40"/>
  <c r="G165" i="40"/>
  <c r="G166" i="40"/>
  <c r="G167" i="40"/>
  <c r="G168" i="40"/>
  <c r="G169" i="40"/>
  <c r="G170" i="40"/>
  <c r="G171" i="40"/>
  <c r="G172" i="40"/>
  <c r="G173" i="40"/>
  <c r="G174" i="40"/>
  <c r="G175" i="40"/>
  <c r="G176" i="40"/>
  <c r="G177" i="40"/>
  <c r="G178" i="40"/>
  <c r="G179" i="40"/>
  <c r="G180" i="40"/>
  <c r="G181" i="40"/>
  <c r="G182" i="40"/>
  <c r="G183" i="40"/>
  <c r="G184" i="40"/>
  <c r="G185" i="40"/>
  <c r="G186" i="40"/>
  <c r="G187" i="40"/>
  <c r="G188" i="40"/>
  <c r="G189" i="40"/>
  <c r="G190" i="40"/>
  <c r="G191" i="40"/>
  <c r="G192" i="40"/>
  <c r="G193" i="40"/>
  <c r="G194" i="40"/>
  <c r="G195" i="40"/>
  <c r="G196" i="40"/>
  <c r="G197" i="40"/>
  <c r="G198" i="40"/>
  <c r="G199" i="40"/>
  <c r="G200" i="40"/>
  <c r="G201" i="40"/>
  <c r="G202" i="40"/>
  <c r="G203" i="40"/>
  <c r="G204" i="40"/>
  <c r="G205" i="40"/>
  <c r="G206" i="40"/>
  <c r="G207" i="40"/>
  <c r="G208" i="40"/>
  <c r="G209" i="40"/>
  <c r="G210" i="40"/>
  <c r="G211" i="40"/>
  <c r="G212" i="40"/>
  <c r="G213" i="40"/>
  <c r="G214" i="40"/>
  <c r="G215" i="40"/>
  <c r="G216" i="40"/>
  <c r="G217" i="40"/>
  <c r="G218" i="40"/>
  <c r="G219" i="40"/>
  <c r="G220" i="40"/>
  <c r="G221" i="40"/>
  <c r="G222" i="40"/>
  <c r="G223" i="40"/>
  <c r="G224" i="40"/>
  <c r="G225" i="40"/>
  <c r="G226" i="40"/>
  <c r="G227" i="40"/>
  <c r="G228" i="40"/>
  <c r="G229" i="40"/>
  <c r="G230" i="40"/>
  <c r="G231" i="40"/>
  <c r="G232" i="40"/>
  <c r="G233" i="40"/>
  <c r="G234" i="40"/>
  <c r="G235" i="40"/>
  <c r="G236" i="40"/>
  <c r="G237" i="40"/>
  <c r="G238" i="40"/>
  <c r="G239" i="40"/>
  <c r="G240" i="40"/>
  <c r="G241" i="40"/>
  <c r="G242" i="40"/>
  <c r="G243" i="40"/>
  <c r="G244" i="40"/>
  <c r="G245" i="40"/>
  <c r="G246" i="40"/>
  <c r="G247" i="40"/>
  <c r="G248" i="40"/>
  <c r="G249" i="40"/>
  <c r="G250" i="40"/>
  <c r="G251" i="40"/>
  <c r="G252" i="40"/>
  <c r="G253" i="40"/>
  <c r="G254" i="40"/>
  <c r="G255" i="40"/>
  <c r="G256" i="40"/>
  <c r="G257" i="40"/>
  <c r="G258" i="40"/>
  <c r="G259" i="40"/>
  <c r="G260" i="40"/>
  <c r="G261" i="40"/>
  <c r="G262" i="40"/>
  <c r="G263" i="40"/>
  <c r="G264" i="40"/>
  <c r="G265" i="40"/>
  <c r="G266" i="40"/>
  <c r="G267" i="40"/>
  <c r="G268" i="40"/>
  <c r="G269" i="40"/>
  <c r="G270" i="40"/>
  <c r="G271" i="40"/>
  <c r="G272" i="40"/>
  <c r="G273" i="40"/>
  <c r="G274" i="40"/>
  <c r="G275" i="40"/>
  <c r="G276" i="40"/>
  <c r="G277" i="40"/>
  <c r="G278" i="40"/>
  <c r="G279" i="40"/>
  <c r="G280" i="40"/>
  <c r="G281" i="40"/>
  <c r="G282" i="40"/>
  <c r="G283" i="40"/>
  <c r="G284" i="40"/>
  <c r="G285" i="40"/>
  <c r="G286" i="40"/>
  <c r="G287" i="40"/>
  <c r="G288" i="40"/>
  <c r="G289" i="40"/>
  <c r="G290" i="40"/>
  <c r="G291" i="40"/>
  <c r="G292" i="40"/>
  <c r="G293" i="40"/>
  <c r="G294" i="40"/>
  <c r="G295" i="40"/>
  <c r="G296" i="40"/>
  <c r="G297" i="40"/>
  <c r="G298" i="40"/>
  <c r="G299" i="40"/>
  <c r="G300" i="40"/>
  <c r="G301" i="40"/>
  <c r="G302" i="40"/>
  <c r="G6" i="40"/>
  <c r="G7" i="41"/>
  <c r="G8" i="41"/>
  <c r="G9" i="41"/>
  <c r="G10" i="41"/>
  <c r="G11" i="41"/>
  <c r="G12" i="41"/>
  <c r="G13"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7" i="41"/>
  <c r="G98" i="41"/>
  <c r="G99" i="41"/>
  <c r="G100" i="41"/>
  <c r="G101" i="41"/>
  <c r="G102" i="41"/>
  <c r="G103" i="41"/>
  <c r="G104"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27" i="41"/>
  <c r="G228" i="41"/>
  <c r="G229" i="41"/>
  <c r="G230" i="41"/>
  <c r="G231" i="41"/>
  <c r="G232" i="41"/>
  <c r="G233" i="41"/>
  <c r="G234" i="41"/>
  <c r="G235" i="41"/>
  <c r="G236" i="41"/>
  <c r="G237" i="41"/>
  <c r="G238" i="41"/>
  <c r="G239" i="41"/>
  <c r="G240" i="41"/>
  <c r="G241" i="41"/>
  <c r="G242" i="41"/>
  <c r="G243" i="41"/>
  <c r="G244" i="41"/>
  <c r="G245" i="41"/>
  <c r="G246" i="41"/>
  <c r="G247" i="41"/>
  <c r="G248" i="41"/>
  <c r="G249" i="41"/>
  <c r="G250" i="41"/>
  <c r="G251" i="41"/>
  <c r="G252" i="41"/>
  <c r="G253" i="41"/>
  <c r="G254" i="41"/>
  <c r="G255" i="41"/>
  <c r="G256" i="41"/>
  <c r="G257" i="41"/>
  <c r="G258" i="41"/>
  <c r="G259" i="41"/>
  <c r="G260" i="41"/>
  <c r="G261" i="41"/>
  <c r="G262" i="41"/>
  <c r="G263" i="41"/>
  <c r="G264" i="41"/>
  <c r="G265" i="41"/>
  <c r="G266" i="41"/>
  <c r="G267" i="41"/>
  <c r="G268" i="41"/>
  <c r="G269" i="41"/>
  <c r="G270" i="41"/>
  <c r="G271" i="41"/>
  <c r="G272" i="41"/>
  <c r="G273" i="41"/>
  <c r="G274" i="41"/>
  <c r="G275" i="41"/>
  <c r="G276" i="41"/>
  <c r="G277" i="41"/>
  <c r="G278" i="41"/>
  <c r="G279" i="41"/>
  <c r="G280" i="41"/>
  <c r="G281" i="41"/>
  <c r="G282" i="41"/>
  <c r="G283" i="41"/>
  <c r="G284" i="41"/>
  <c r="G285" i="41"/>
  <c r="G286" i="41"/>
  <c r="G287" i="41"/>
  <c r="G288" i="41"/>
  <c r="G289" i="41"/>
  <c r="G290" i="41"/>
  <c r="G291" i="41"/>
  <c r="G292" i="41"/>
  <c r="G293" i="41"/>
  <c r="G294" i="41"/>
  <c r="G295" i="41"/>
  <c r="G296" i="41"/>
  <c r="G297" i="41"/>
  <c r="G298" i="41"/>
  <c r="G299" i="41"/>
  <c r="G300" i="41"/>
  <c r="G301" i="41"/>
  <c r="G302" i="41"/>
  <c r="G105" i="41"/>
  <c r="G106" i="41"/>
  <c r="G107" i="41"/>
  <c r="G108" i="41"/>
  <c r="G109" i="41"/>
  <c r="G110" i="41"/>
  <c r="G111" i="41"/>
  <c r="G112" i="41"/>
  <c r="G113" i="41"/>
  <c r="G114" i="41"/>
  <c r="G115" i="41"/>
  <c r="G116" i="41"/>
  <c r="G117" i="41"/>
  <c r="G118" i="41"/>
  <c r="G119" i="41"/>
  <c r="G120"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6" i="41"/>
</calcChain>
</file>

<file path=xl/sharedStrings.xml><?xml version="1.0" encoding="utf-8"?>
<sst xmlns="http://schemas.openxmlformats.org/spreadsheetml/2006/main" count="10720" uniqueCount="2856">
  <si>
    <t>National Records of Scotland (NRS)</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</si>
  <si>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</si>
  <si>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</si>
  <si>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</si>
  <si>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</si>
  <si>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</si>
  <si>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</si>
  <si>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</si>
  <si>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</si>
  <si>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</si>
  <si>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</si>
  <si>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</si>
  <si>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</si>
  <si>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</si>
  <si>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</si>
  <si>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</si>
  <si>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</si>
  <si>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</si>
  <si>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</si>
  <si>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</si>
  <si>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</si>
  <si>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Demographic Statistics, Vital Events Branch</t>
  </si>
  <si>
    <r>
      <t>More information about the methods</t>
    </r>
    <r>
      <rPr>
        <sz val="12"/>
        <rFont val="Arial"/>
        <family val="2"/>
      </rPr>
      <t xml:space="preserve"> can be found on the NRS website.</t>
    </r>
  </si>
  <si>
    <t>Note 2</t>
  </si>
  <si>
    <t>Link for more information</t>
  </si>
  <si>
    <t>Note 3</t>
  </si>
  <si>
    <t>Note 4</t>
  </si>
  <si>
    <t>Deaths where codes U07.1, U07.2, U09.9 or U10.9 are mentioned on the death certificate according to the WHO International Statistical Classification of Diseases and Related Health Problems 10th Revision (ICD-10).</t>
  </si>
  <si>
    <t>Note 5</t>
  </si>
  <si>
    <t>Note 6</t>
  </si>
  <si>
    <t>Note 7</t>
  </si>
  <si>
    <t>Note 8</t>
  </si>
  <si>
    <t>Data is provisional and is subject to change. This is because the cause of death (and other registered details) can be changed after a death has been registered.</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</si>
  <si>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</si>
  <si>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</si>
  <si>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</si>
  <si>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</si>
  <si>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Deaths involving COVID-19 are deaths where COVID-19 has been identified as being involved in the death by a doctor, either as the underlying cause of death or as a contributory cause of death.</t>
  </si>
  <si>
    <t>Note 9</t>
  </si>
  <si>
    <t>Note 10</t>
  </si>
  <si>
    <t>Deaths involving coronavirus (COVID-19) in Scotland - Monthly deaths based on date of occurrence</t>
  </si>
  <si>
    <t>2020-2022</t>
  </si>
  <si>
    <t>Deaths</t>
  </si>
  <si>
    <t>Age-Standardised Rate of Mortality (ASMR)</t>
  </si>
  <si>
    <t>Upper Confidence Interval</t>
  </si>
  <si>
    <t>Lower Confidence Interval</t>
  </si>
  <si>
    <t>Sex</t>
  </si>
  <si>
    <t>Cause</t>
  </si>
  <si>
    <t>Age 5-9</t>
  </si>
  <si>
    <t>Measure</t>
  </si>
  <si>
    <t>Number of deaths</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</si>
  <si>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</si>
  <si>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</si>
  <si>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</si>
  <si>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</si>
  <si>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</si>
  <si>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</si>
  <si>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</si>
  <si>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</si>
  <si>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</si>
  <si>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</si>
  <si>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</si>
  <si>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</si>
  <si>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</si>
  <si>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</si>
  <si>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</si>
  <si>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</si>
  <si>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</si>
  <si>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SIMD quintile</t>
  </si>
  <si>
    <t>Urban Rural Classification</t>
  </si>
  <si>
    <t>Health board</t>
  </si>
  <si>
    <t>SOC Group</t>
  </si>
  <si>
    <t>Intermediate Zone code</t>
  </si>
  <si>
    <t>Name of Intermediate Zone</t>
  </si>
  <si>
    <t>Local authority</t>
  </si>
  <si>
    <t>Population (mid-2020)</t>
  </si>
  <si>
    <t>Month of death</t>
  </si>
  <si>
    <t>Multisystem inflammatory syndrome associated with COVID-19, unspecified (U10.9)
Mentioned</t>
  </si>
  <si>
    <t>Multisystem inflammatory syndrome associated with COVID-19, unspecified (U10.9)
Underlying cause</t>
  </si>
  <si>
    <t>COVID-19vaccines causing adverse effects in therapeutic use, unspecified (U12.9)
Mentioned</t>
  </si>
  <si>
    <t>COVID-19vaccines causing adverse effects in therapeutic use, unspecified (U12.9)
Underlying cause</t>
  </si>
  <si>
    <t>COVID-19, virus identified (U07.1)
Mentioned</t>
  </si>
  <si>
    <t>COVID-19, virus identified (U07.1)
Underlying cause</t>
  </si>
  <si>
    <t>COVID-19, virus not identified (U07.2)
Mentioned</t>
  </si>
  <si>
    <t>COVID-19, virus not identified (U07.2)
Underlying cause</t>
  </si>
  <si>
    <t>Personal history of COVID-19, unspecified (U08.9)
Mentioned</t>
  </si>
  <si>
    <t>Personal history of COVID-19, unspecified (U08.9)
Underlying cause</t>
  </si>
  <si>
    <t>Need for immunisation against COVID-19, unspecified (U11.9)
Mentioned</t>
  </si>
  <si>
    <t>Need for immunisation against COVID-19, unspecified (U11.9)
Underlying cause</t>
  </si>
  <si>
    <t>Year of death</t>
  </si>
  <si>
    <t>March</t>
  </si>
  <si>
    <t>April</t>
  </si>
  <si>
    <t>2020</t>
  </si>
  <si>
    <t>May</t>
  </si>
  <si>
    <t>June</t>
  </si>
  <si>
    <t>July</t>
  </si>
  <si>
    <t>August</t>
  </si>
  <si>
    <t>September</t>
  </si>
  <si>
    <t>October</t>
  </si>
  <si>
    <t>November</t>
  </si>
  <si>
    <t>December</t>
  </si>
  <si>
    <t>January</t>
  </si>
  <si>
    <t>February</t>
  </si>
  <si>
    <t>2021</t>
  </si>
  <si>
    <t>2022</t>
  </si>
  <si>
    <t>Rank</t>
  </si>
  <si>
    <t>ICD-10 codes</t>
  </si>
  <si>
    <t>Percentage of all deaths that month</t>
  </si>
  <si>
    <t>Pre-existing condition</t>
  </si>
  <si>
    <t>Deaths involving COVID-19</t>
  </si>
  <si>
    <t>Percentage of all COVID-19 deaths that month</t>
  </si>
  <si>
    <t>Age Group</t>
  </si>
  <si>
    <t>Total</t>
  </si>
  <si>
    <t>not applicable</t>
  </si>
  <si>
    <t>Post COVID-19 condition, unspecified (U09.9)
Mentioned</t>
  </si>
  <si>
    <t>Post COVID-19 condition, unspecified (U09.9)
Underlying cause</t>
  </si>
  <si>
    <t>Council area</t>
  </si>
  <si>
    <t>S02001236</t>
  </si>
  <si>
    <t>Culter</t>
  </si>
  <si>
    <t>Aberdeen City</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</si>
  <si>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</si>
  <si>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</si>
  <si>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</si>
  <si>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</si>
  <si>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</si>
  <si>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</si>
  <si>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</si>
  <si>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</si>
  <si>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</si>
  <si>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</si>
  <si>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</si>
  <si>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</si>
  <si>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</si>
  <si>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</si>
  <si>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</si>
  <si>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</si>
  <si>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</si>
  <si>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</si>
  <si>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</si>
  <si>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</si>
  <si>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</si>
  <si>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</si>
  <si>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</si>
  <si>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</si>
  <si>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</si>
  <si>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</si>
  <si>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</si>
  <si>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</si>
  <si>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</si>
  <si>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</si>
  <si>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</si>
  <si>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</si>
  <si>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</si>
  <si>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</si>
  <si>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</si>
  <si>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</si>
  <si>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</si>
  <si>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</si>
  <si>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</si>
  <si>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</si>
  <si>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</si>
  <si>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</si>
  <si>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</si>
  <si>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</si>
  <si>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</si>
  <si>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</si>
  <si>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</si>
  <si>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</si>
  <si>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</si>
  <si>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</si>
  <si>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</si>
  <si>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</si>
  <si>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</si>
  <si>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</si>
  <si>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</si>
  <si>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</si>
  <si>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</si>
  <si>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</si>
  <si>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</si>
  <si>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</si>
  <si>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</si>
  <si>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</si>
  <si>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</si>
  <si>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</si>
  <si>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</si>
  <si>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</si>
  <si>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</si>
  <si>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</si>
  <si>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</si>
  <si>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</si>
  <si>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</si>
  <si>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</si>
  <si>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</si>
  <si>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</si>
  <si>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</si>
  <si>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</si>
  <si>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</si>
  <si>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</si>
  <si>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</si>
  <si>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</si>
  <si>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</si>
  <si>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</si>
  <si>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</si>
  <si>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</si>
  <si>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</si>
  <si>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</si>
  <si>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</si>
  <si>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</si>
  <si>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</si>
  <si>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</si>
  <si>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</si>
  <si>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</si>
  <si>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</si>
  <si>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</si>
  <si>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</si>
  <si>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</si>
  <si>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</si>
  <si>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</si>
  <si>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Aberdeenshire</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</si>
  <si>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</si>
  <si>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</si>
  <si>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</si>
  <si>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</si>
  <si>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</si>
  <si>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</si>
  <si>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</si>
  <si>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</si>
  <si>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</si>
  <si>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</si>
  <si>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</si>
  <si>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</si>
  <si>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</si>
  <si>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</si>
  <si>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</si>
  <si>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</si>
  <si>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</si>
  <si>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</si>
  <si>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</si>
  <si>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</si>
  <si>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</si>
  <si>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</si>
  <si>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</si>
  <si>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</si>
  <si>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</si>
  <si>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</si>
  <si>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</si>
  <si>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</si>
  <si>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</si>
  <si>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</si>
  <si>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</si>
  <si>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</si>
  <si>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</si>
  <si>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</si>
  <si>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</si>
  <si>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</si>
  <si>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</si>
  <si>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</si>
  <si>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</si>
  <si>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</si>
  <si>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</si>
  <si>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</si>
  <si>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</si>
  <si>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</si>
  <si>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</si>
  <si>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</si>
  <si>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</si>
  <si>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</si>
  <si>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</si>
  <si>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</si>
  <si>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</si>
  <si>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</si>
  <si>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</si>
  <si>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</si>
  <si>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</si>
  <si>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</si>
  <si>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</si>
  <si>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</si>
  <si>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</si>
  <si>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</si>
  <si>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</si>
  <si>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</si>
  <si>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</si>
  <si>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</si>
  <si>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</si>
  <si>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</si>
  <si>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</si>
  <si>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</si>
  <si>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</si>
  <si>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</si>
  <si>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</si>
  <si>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</si>
  <si>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</si>
  <si>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</si>
  <si>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</si>
  <si>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</si>
  <si>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</si>
  <si>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</si>
  <si>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</si>
  <si>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</si>
  <si>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</si>
  <si>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</si>
  <si>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</si>
  <si>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</si>
  <si>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</si>
  <si>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</si>
  <si>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</si>
  <si>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</si>
  <si>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</si>
  <si>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</si>
  <si>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</si>
  <si>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</si>
  <si>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</si>
  <si>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</si>
  <si>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</si>
  <si>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</si>
  <si>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</si>
  <si>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</si>
  <si>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</si>
  <si>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</si>
  <si>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</si>
  <si>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</si>
  <si>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</si>
  <si>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</si>
  <si>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</si>
  <si>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</si>
  <si>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</si>
  <si>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</si>
  <si>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</si>
  <si>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</si>
  <si>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</si>
  <si>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</si>
  <si>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</si>
  <si>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</si>
  <si>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</si>
  <si>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</si>
  <si>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</si>
  <si>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</si>
  <si>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</si>
  <si>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</si>
  <si>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</si>
  <si>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</si>
  <si>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</si>
  <si>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</si>
  <si>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</si>
  <si>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</si>
  <si>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</si>
  <si>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</si>
  <si>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</si>
  <si>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</si>
  <si>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</si>
  <si>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</si>
  <si>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</si>
  <si>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</si>
  <si>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</si>
  <si>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</si>
  <si>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</si>
  <si>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</si>
  <si>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</si>
  <si>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</si>
  <si>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</si>
  <si>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</si>
  <si>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</si>
  <si>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</si>
  <si>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</si>
  <si>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</si>
  <si>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</si>
  <si>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</si>
  <si>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</si>
  <si>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</si>
  <si>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</si>
  <si>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</si>
  <si>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</si>
  <si>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</si>
  <si>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</si>
  <si>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</si>
  <si>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</si>
  <si>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</si>
  <si>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</si>
  <si>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</si>
  <si>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</si>
  <si>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</si>
  <si>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</si>
  <si>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</si>
  <si>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</si>
  <si>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</si>
  <si>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</si>
  <si>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</si>
  <si>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</si>
  <si>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</si>
  <si>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</si>
  <si>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Argyll and Bute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</si>
  <si>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</si>
  <si>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</si>
  <si>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</si>
  <si>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</si>
  <si>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</si>
  <si>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</si>
  <si>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</si>
  <si>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</si>
  <si>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</si>
  <si>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</si>
  <si>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</si>
  <si>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</si>
  <si>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</si>
  <si>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</si>
  <si>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</si>
  <si>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</si>
  <si>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</si>
  <si>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</si>
  <si>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</si>
  <si>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</si>
  <si>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</si>
  <si>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</si>
  <si>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</si>
  <si>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</si>
  <si>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</si>
  <si>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</si>
  <si>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</si>
  <si>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</si>
  <si>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</si>
  <si>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</si>
  <si>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</si>
  <si>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</si>
  <si>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</si>
  <si>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</si>
  <si>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</si>
  <si>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</si>
  <si>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</si>
  <si>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</si>
  <si>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</si>
  <si>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</si>
  <si>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</si>
  <si>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</si>
  <si>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</si>
  <si>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</si>
  <si>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</si>
  <si>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</si>
  <si>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Clackmannanshire</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</si>
  <si>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</si>
  <si>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</si>
  <si>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</si>
  <si>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</si>
  <si>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</si>
  <si>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</si>
  <si>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</si>
  <si>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</si>
  <si>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</si>
  <si>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</si>
  <si>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</si>
  <si>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</si>
  <si>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</si>
  <si>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</si>
  <si>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</si>
  <si>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</si>
  <si>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</si>
  <si>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</si>
  <si>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</si>
  <si>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</si>
  <si>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</si>
  <si>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</si>
  <si>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</si>
  <si>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</si>
  <si>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Dumfries and Galloway</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</si>
  <si>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</si>
  <si>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</si>
  <si>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</si>
  <si>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</si>
  <si>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</si>
  <si>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</si>
  <si>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</si>
  <si>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</si>
  <si>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</si>
  <si>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</si>
  <si>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</si>
  <si>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</si>
  <si>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</si>
  <si>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</si>
  <si>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</si>
  <si>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</si>
  <si>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</si>
  <si>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</si>
  <si>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</si>
  <si>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</si>
  <si>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</si>
  <si>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</si>
  <si>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</si>
  <si>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</si>
  <si>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</si>
  <si>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</si>
  <si>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</si>
  <si>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</si>
  <si>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</si>
  <si>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</si>
  <si>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</si>
  <si>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</si>
  <si>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</si>
  <si>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</si>
  <si>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</si>
  <si>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</si>
  <si>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</si>
  <si>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</si>
  <si>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</si>
  <si>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</si>
  <si>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</si>
  <si>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</si>
  <si>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</si>
  <si>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</si>
  <si>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</si>
  <si>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</si>
  <si>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</si>
  <si>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</si>
  <si>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</si>
  <si>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</si>
  <si>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</si>
  <si>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</si>
  <si>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</si>
  <si>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</si>
  <si>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</si>
  <si>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</si>
  <si>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</si>
  <si>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</si>
  <si>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</si>
  <si>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</si>
  <si>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</si>
  <si>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</si>
  <si>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</si>
  <si>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</si>
  <si>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</si>
  <si>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</si>
  <si>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</si>
  <si>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</si>
  <si>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</si>
  <si>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</si>
  <si>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</si>
  <si>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</si>
  <si>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</si>
  <si>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</si>
  <si>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</si>
  <si>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</si>
  <si>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</si>
  <si>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</si>
  <si>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</si>
  <si>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</si>
  <si>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Dundee City</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</si>
  <si>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</si>
  <si>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</si>
  <si>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</si>
  <si>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</si>
  <si>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</si>
  <si>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</si>
  <si>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</si>
  <si>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</si>
  <si>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</si>
  <si>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</si>
  <si>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</si>
  <si>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</si>
  <si>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</si>
  <si>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</si>
  <si>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</si>
  <si>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</si>
  <si>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</si>
  <si>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</si>
  <si>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</si>
  <si>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</si>
  <si>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</si>
  <si>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</si>
  <si>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</si>
  <si>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</si>
  <si>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</si>
  <si>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</si>
  <si>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</si>
  <si>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</si>
  <si>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</si>
  <si>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</si>
  <si>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</si>
  <si>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</si>
  <si>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</si>
  <si>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</si>
  <si>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</si>
  <si>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</si>
  <si>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</si>
  <si>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</si>
  <si>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</si>
  <si>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</si>
  <si>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</si>
  <si>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</si>
  <si>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</si>
  <si>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</si>
  <si>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</si>
  <si>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</si>
  <si>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</si>
  <si>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</si>
  <si>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</si>
  <si>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</si>
  <si>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</si>
  <si>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</si>
  <si>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</si>
  <si>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</si>
  <si>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</si>
  <si>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</si>
  <si>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</si>
  <si>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</si>
  <si>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</si>
  <si>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</si>
  <si>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</si>
  <si>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</si>
  <si>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East Ayrshire</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</si>
  <si>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</si>
  <si>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</si>
  <si>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</si>
  <si>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</si>
  <si>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</si>
  <si>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</si>
  <si>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</si>
  <si>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</si>
  <si>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</si>
  <si>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</si>
  <si>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</si>
  <si>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</si>
  <si>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</si>
  <si>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</si>
  <si>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</si>
  <si>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</si>
  <si>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</si>
  <si>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</si>
  <si>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</si>
  <si>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</si>
  <si>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</si>
  <si>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</si>
  <si>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</si>
  <si>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</si>
  <si>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</si>
  <si>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</si>
  <si>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</si>
  <si>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</si>
  <si>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</si>
  <si>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</si>
  <si>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</si>
  <si>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</si>
  <si>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</si>
  <si>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</si>
  <si>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</si>
  <si>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</si>
  <si>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</si>
  <si>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</si>
  <si>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</si>
  <si>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</si>
  <si>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</si>
  <si>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</si>
  <si>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</si>
  <si>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</si>
  <si>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</si>
  <si>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</si>
  <si>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</si>
  <si>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</si>
  <si>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</si>
  <si>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</si>
  <si>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</si>
  <si>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</si>
  <si>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</si>
  <si>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</si>
  <si>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</si>
  <si>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</si>
  <si>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</si>
  <si>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</si>
  <si>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</si>
  <si>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</si>
  <si>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East Dunbartonshire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</si>
  <si>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</si>
  <si>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</si>
  <si>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</si>
  <si>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</si>
  <si>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</si>
  <si>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</si>
  <si>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</si>
  <si>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</si>
  <si>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</si>
  <si>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</si>
  <si>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</si>
  <si>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</si>
  <si>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</si>
  <si>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</si>
  <si>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</si>
  <si>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</si>
  <si>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</si>
  <si>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</si>
  <si>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</si>
  <si>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</si>
  <si>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</si>
  <si>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</si>
  <si>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</si>
  <si>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</si>
  <si>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</si>
  <si>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</si>
  <si>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</si>
  <si>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</si>
  <si>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</si>
  <si>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</si>
  <si>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</si>
  <si>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</si>
  <si>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</si>
  <si>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</si>
  <si>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</si>
  <si>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</si>
  <si>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</si>
  <si>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</si>
  <si>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</si>
  <si>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</si>
  <si>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</si>
  <si>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</si>
  <si>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</si>
  <si>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</si>
  <si>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</si>
  <si>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</si>
  <si>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</si>
  <si>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</si>
  <si>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</si>
  <si>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</si>
  <si>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</si>
  <si>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</si>
  <si>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</si>
  <si>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</si>
  <si>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</si>
  <si>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</si>
  <si>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East Lothian</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</si>
  <si>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</si>
  <si>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</si>
  <si>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</si>
  <si>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</si>
  <si>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</si>
  <si>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</si>
  <si>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</si>
  <si>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</si>
  <si>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</si>
  <si>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</si>
  <si>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</si>
  <si>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</si>
  <si>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</si>
  <si>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</si>
  <si>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</si>
  <si>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</si>
  <si>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</si>
  <si>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</si>
  <si>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</si>
  <si>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</si>
  <si>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</si>
  <si>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</si>
  <si>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</si>
  <si>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</si>
  <si>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</si>
  <si>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</si>
  <si>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</si>
  <si>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</si>
  <si>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</si>
  <si>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</si>
  <si>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</si>
  <si>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</si>
  <si>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</si>
  <si>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</si>
  <si>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</si>
  <si>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</si>
  <si>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</si>
  <si>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</si>
  <si>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</si>
  <si>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</si>
  <si>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</si>
  <si>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</si>
  <si>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</si>
  <si>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</si>
  <si>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East Renfrewshire</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</si>
  <si>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</si>
  <si>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</si>
  <si>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</si>
  <si>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</si>
  <si>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</si>
  <si>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</si>
  <si>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</si>
  <si>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</si>
  <si>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</si>
  <si>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</si>
  <si>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</si>
  <si>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</si>
  <si>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</si>
  <si>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</si>
  <si>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</si>
  <si>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</si>
  <si>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</si>
  <si>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</si>
  <si>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</si>
  <si>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</si>
  <si>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</si>
  <si>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</si>
  <si>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</si>
  <si>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</si>
  <si>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</si>
  <si>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</si>
  <si>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</si>
  <si>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</si>
  <si>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</si>
  <si>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</si>
  <si>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</si>
  <si>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</si>
  <si>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</si>
  <si>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</si>
  <si>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</si>
  <si>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</si>
  <si>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</si>
  <si>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</si>
  <si>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</si>
  <si>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</si>
  <si>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City of Edinburgh</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</si>
  <si>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</si>
  <si>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</si>
  <si>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</si>
  <si>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</si>
  <si>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</si>
  <si>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</si>
  <si>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</si>
  <si>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</si>
  <si>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</si>
  <si>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</si>
  <si>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</si>
  <si>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</si>
  <si>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</si>
  <si>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</si>
  <si>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</si>
  <si>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</si>
  <si>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</si>
  <si>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</si>
  <si>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</si>
  <si>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</si>
  <si>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</si>
  <si>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</si>
  <si>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</si>
  <si>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</si>
  <si>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</si>
  <si>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</si>
  <si>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</si>
  <si>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</si>
  <si>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</si>
  <si>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</si>
  <si>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</si>
  <si>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</si>
  <si>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</si>
  <si>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</si>
  <si>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</si>
  <si>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</si>
  <si>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</si>
  <si>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</si>
  <si>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</si>
  <si>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</si>
  <si>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</si>
  <si>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</si>
  <si>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</si>
  <si>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</si>
  <si>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</si>
  <si>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</si>
  <si>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</si>
  <si>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</si>
  <si>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</si>
  <si>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</si>
  <si>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</si>
  <si>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</si>
  <si>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</si>
  <si>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</si>
  <si>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</si>
  <si>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</si>
  <si>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</si>
  <si>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</si>
  <si>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</si>
  <si>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</si>
  <si>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</si>
  <si>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</si>
  <si>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</si>
  <si>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</si>
  <si>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</si>
  <si>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</si>
  <si>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</si>
  <si>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</si>
  <si>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</si>
  <si>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</si>
  <si>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</si>
  <si>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</si>
  <si>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</si>
  <si>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</si>
  <si>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</si>
  <si>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</si>
  <si>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</si>
  <si>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</si>
  <si>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</si>
  <si>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</si>
  <si>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</si>
  <si>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</si>
  <si>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</si>
  <si>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</si>
  <si>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</si>
  <si>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</si>
  <si>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</si>
  <si>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</si>
  <si>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</si>
  <si>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</si>
  <si>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</si>
  <si>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</si>
  <si>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</si>
  <si>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</si>
  <si>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</si>
  <si>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</si>
  <si>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</si>
  <si>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</si>
  <si>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</si>
  <si>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</si>
  <si>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</si>
  <si>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</si>
  <si>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</si>
  <si>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</si>
  <si>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</si>
  <si>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</si>
  <si>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</si>
  <si>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</si>
  <si>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</si>
  <si>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</si>
  <si>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</si>
  <si>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</si>
  <si>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</si>
  <si>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</si>
  <si>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</si>
  <si>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</si>
  <si>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</si>
  <si>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</si>
  <si>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</si>
  <si>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</si>
  <si>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</si>
  <si>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</si>
  <si>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</si>
  <si>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</si>
  <si>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</si>
  <si>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</si>
  <si>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</si>
  <si>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</si>
  <si>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</si>
  <si>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</si>
  <si>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</si>
  <si>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</si>
  <si>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</si>
  <si>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</si>
  <si>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</si>
  <si>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</si>
  <si>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</si>
  <si>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</si>
  <si>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</si>
  <si>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</si>
  <si>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</si>
  <si>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</si>
  <si>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</si>
  <si>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</si>
  <si>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</si>
  <si>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</si>
  <si>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</si>
  <si>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</si>
  <si>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</si>
  <si>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</si>
  <si>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</si>
  <si>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</si>
  <si>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</si>
  <si>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</si>
  <si>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</si>
  <si>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</si>
  <si>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</si>
  <si>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</si>
  <si>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</si>
  <si>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</si>
  <si>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</si>
  <si>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</si>
  <si>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</si>
  <si>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</si>
  <si>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</si>
  <si>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</si>
  <si>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</si>
  <si>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</si>
  <si>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</si>
  <si>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</si>
  <si>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</si>
  <si>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</si>
  <si>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</si>
  <si>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</si>
  <si>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</si>
  <si>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</si>
  <si>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</si>
  <si>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</si>
  <si>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</si>
  <si>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</si>
  <si>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</si>
  <si>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</si>
  <si>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</si>
  <si>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</si>
  <si>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</si>
  <si>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</si>
  <si>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</si>
  <si>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</si>
  <si>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</si>
  <si>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</si>
  <si>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</si>
  <si>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</si>
  <si>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</si>
  <si>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</si>
  <si>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</si>
  <si>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</si>
  <si>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</si>
  <si>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</si>
  <si>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</si>
  <si>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</si>
  <si>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</si>
  <si>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</si>
  <si>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</si>
  <si>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</si>
  <si>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</si>
  <si>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</si>
  <si>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</si>
  <si>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</si>
  <si>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</si>
  <si>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</si>
  <si>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</si>
  <si>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</si>
  <si>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</si>
  <si>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</si>
  <si>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</si>
  <si>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</si>
  <si>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</si>
  <si>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</si>
  <si>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</si>
  <si>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</si>
  <si>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</si>
  <si>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</si>
  <si>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</si>
  <si>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</si>
  <si>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</si>
  <si>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</si>
  <si>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</si>
  <si>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</si>
  <si>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</si>
  <si>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</si>
  <si>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</si>
  <si>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</si>
  <si>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</si>
  <si>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</si>
  <si>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</si>
  <si>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</si>
  <si>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</si>
  <si>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</si>
  <si>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</si>
  <si>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</si>
  <si>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</si>
  <si>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Falkirk</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</si>
  <si>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</si>
  <si>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</si>
  <si>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</si>
  <si>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</si>
  <si>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</si>
  <si>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</si>
  <si>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</si>
  <si>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</si>
  <si>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</si>
  <si>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</si>
  <si>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</si>
  <si>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</si>
  <si>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</si>
  <si>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</si>
  <si>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</si>
  <si>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</si>
  <si>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</si>
  <si>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</si>
  <si>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</si>
  <si>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</si>
  <si>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</si>
  <si>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</si>
  <si>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</si>
  <si>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</si>
  <si>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</si>
  <si>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</si>
  <si>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</si>
  <si>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</si>
  <si>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</si>
  <si>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</si>
  <si>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</si>
  <si>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</si>
  <si>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</si>
  <si>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</si>
  <si>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</si>
  <si>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</si>
  <si>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</si>
  <si>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</si>
  <si>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</si>
  <si>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</si>
  <si>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</si>
  <si>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</si>
  <si>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</si>
  <si>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</si>
  <si>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</si>
  <si>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</si>
  <si>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</si>
  <si>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</si>
  <si>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</si>
  <si>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</si>
  <si>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</si>
  <si>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</si>
  <si>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</si>
  <si>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</si>
  <si>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</si>
  <si>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</si>
  <si>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</si>
  <si>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</si>
  <si>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</si>
  <si>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</si>
  <si>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</si>
  <si>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</si>
  <si>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</si>
  <si>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</si>
  <si>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</si>
  <si>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</si>
  <si>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</si>
  <si>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</si>
  <si>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</si>
  <si>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</si>
  <si>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</si>
  <si>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</si>
  <si>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</si>
  <si>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</si>
  <si>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</si>
  <si>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</si>
  <si>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</si>
  <si>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</si>
  <si>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</si>
  <si>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</si>
  <si>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</si>
  <si>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</si>
  <si>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</si>
  <si>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</si>
  <si>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Fife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</si>
  <si>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</si>
  <si>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</si>
  <si>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</si>
  <si>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</si>
  <si>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</si>
  <si>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</si>
  <si>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</si>
  <si>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</si>
  <si>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</si>
  <si>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</si>
  <si>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</si>
  <si>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</si>
  <si>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</si>
  <si>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</si>
  <si>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</si>
  <si>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</si>
  <si>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</si>
  <si>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</si>
  <si>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</si>
  <si>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</si>
  <si>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</si>
  <si>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</si>
  <si>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</si>
  <si>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</si>
  <si>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</si>
  <si>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</si>
  <si>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</si>
  <si>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</si>
  <si>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</si>
  <si>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</si>
  <si>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</si>
  <si>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</si>
  <si>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</si>
  <si>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</si>
  <si>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</si>
  <si>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</si>
  <si>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</si>
  <si>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</si>
  <si>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</si>
  <si>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</si>
  <si>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</si>
  <si>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</si>
  <si>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</si>
  <si>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</si>
  <si>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</si>
  <si>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</si>
  <si>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</si>
  <si>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</si>
  <si>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</si>
  <si>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</si>
  <si>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</si>
  <si>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</si>
  <si>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</si>
  <si>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</si>
  <si>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</si>
  <si>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</si>
  <si>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</si>
  <si>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</si>
  <si>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</si>
  <si>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</si>
  <si>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</si>
  <si>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</si>
  <si>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</si>
  <si>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</si>
  <si>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</si>
  <si>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</si>
  <si>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</si>
  <si>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</si>
  <si>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</si>
  <si>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</si>
  <si>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</si>
  <si>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</si>
  <si>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</si>
  <si>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</si>
  <si>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</si>
  <si>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</si>
  <si>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</si>
  <si>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</si>
  <si>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</si>
  <si>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</si>
  <si>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</si>
  <si>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</si>
  <si>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</si>
  <si>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</si>
  <si>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</si>
  <si>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</si>
  <si>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</si>
  <si>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</si>
  <si>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</si>
  <si>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</si>
  <si>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</si>
  <si>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</si>
  <si>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</si>
  <si>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</si>
  <si>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</si>
  <si>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</si>
  <si>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</si>
  <si>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</si>
  <si>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</si>
  <si>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</si>
  <si>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</si>
  <si>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</si>
  <si>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</si>
  <si>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</si>
  <si>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</si>
  <si>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</si>
  <si>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</si>
  <si>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</si>
  <si>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</si>
  <si>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</si>
  <si>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</si>
  <si>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</si>
  <si>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</si>
  <si>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</si>
  <si>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</si>
  <si>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</si>
  <si>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</si>
  <si>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</si>
  <si>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</si>
  <si>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</si>
  <si>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</si>
  <si>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</si>
  <si>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</si>
  <si>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</si>
  <si>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</si>
  <si>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</si>
  <si>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</si>
  <si>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</si>
  <si>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</si>
  <si>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</si>
  <si>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</si>
  <si>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</si>
  <si>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</si>
  <si>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</si>
  <si>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</si>
  <si>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</si>
  <si>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</si>
  <si>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</si>
  <si>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</si>
  <si>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</si>
  <si>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</si>
  <si>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</si>
  <si>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</si>
  <si>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</si>
  <si>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</si>
  <si>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</si>
  <si>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</si>
  <si>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</si>
  <si>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</si>
  <si>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</si>
  <si>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</si>
  <si>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</si>
  <si>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</si>
  <si>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</si>
  <si>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</si>
  <si>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</si>
  <si>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</si>
  <si>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</si>
  <si>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</si>
  <si>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</si>
  <si>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</si>
  <si>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</si>
  <si>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</si>
  <si>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</si>
  <si>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</si>
  <si>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</si>
  <si>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</si>
  <si>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</si>
  <si>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</si>
  <si>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</si>
  <si>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</si>
  <si>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</si>
  <si>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</si>
  <si>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</si>
  <si>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</si>
  <si>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</si>
  <si>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</si>
  <si>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</si>
  <si>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</si>
  <si>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</si>
  <si>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</si>
  <si>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</si>
  <si>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</si>
  <si>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</si>
  <si>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</si>
  <si>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</si>
  <si>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</si>
  <si>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</si>
  <si>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</si>
  <si>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</si>
  <si>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</si>
  <si>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</si>
  <si>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</si>
  <si>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</si>
  <si>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</si>
  <si>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</si>
  <si>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</si>
  <si>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</si>
  <si>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</si>
  <si>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</si>
  <si>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</si>
  <si>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</si>
  <si>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</si>
  <si>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</si>
  <si>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</si>
  <si>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</si>
  <si>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</si>
  <si>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</si>
  <si>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Glasgow City</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</si>
  <si>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</si>
  <si>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</si>
  <si>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</si>
  <si>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</si>
  <si>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</si>
  <si>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</si>
  <si>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</si>
  <si>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</si>
  <si>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</si>
  <si>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</si>
  <si>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</si>
  <si>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</si>
  <si>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</si>
  <si>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</si>
  <si>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</si>
  <si>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</si>
  <si>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</si>
  <si>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</si>
  <si>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</si>
  <si>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</si>
  <si>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</si>
  <si>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</si>
  <si>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</si>
  <si>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</si>
  <si>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</si>
  <si>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</si>
  <si>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</si>
  <si>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</si>
  <si>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</si>
  <si>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</si>
  <si>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</si>
  <si>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</si>
  <si>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</si>
  <si>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</si>
  <si>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</si>
  <si>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</si>
  <si>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</si>
  <si>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</si>
  <si>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</si>
  <si>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</si>
  <si>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</si>
  <si>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</si>
  <si>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</si>
  <si>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</si>
  <si>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</si>
  <si>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</si>
  <si>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</si>
  <si>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</si>
  <si>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</si>
  <si>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</si>
  <si>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</si>
  <si>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</si>
  <si>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</si>
  <si>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</si>
  <si>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</si>
  <si>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</si>
  <si>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</si>
  <si>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</si>
  <si>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</si>
  <si>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</si>
  <si>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</si>
  <si>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</si>
  <si>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</si>
  <si>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</si>
  <si>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</si>
  <si>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</si>
  <si>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</si>
  <si>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</si>
  <si>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</si>
  <si>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</si>
  <si>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</si>
  <si>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</si>
  <si>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</si>
  <si>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</si>
  <si>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</si>
  <si>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</si>
  <si>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</si>
  <si>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</si>
  <si>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</si>
  <si>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</si>
  <si>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</si>
  <si>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</si>
  <si>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</si>
  <si>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</si>
  <si>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</si>
  <si>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</si>
  <si>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</si>
  <si>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</si>
  <si>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</si>
  <si>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</si>
  <si>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</si>
  <si>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</si>
  <si>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</si>
  <si>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</si>
  <si>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</si>
  <si>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</si>
  <si>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</si>
  <si>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</si>
  <si>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</si>
  <si>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</si>
  <si>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</si>
  <si>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</si>
  <si>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</si>
  <si>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</si>
  <si>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</si>
  <si>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</si>
  <si>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</si>
  <si>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</si>
  <si>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</si>
  <si>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</si>
  <si>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</si>
  <si>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</si>
  <si>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</si>
  <si>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</si>
  <si>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</si>
  <si>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</si>
  <si>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</si>
  <si>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</si>
  <si>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</si>
  <si>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</si>
  <si>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</si>
  <si>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</si>
  <si>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</si>
  <si>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</si>
  <si>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</si>
  <si>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</si>
  <si>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</si>
  <si>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</si>
  <si>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</si>
  <si>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</si>
  <si>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</si>
  <si>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</si>
  <si>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</si>
  <si>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</si>
  <si>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</si>
  <si>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</si>
  <si>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</si>
  <si>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</si>
  <si>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</si>
  <si>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</si>
  <si>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</si>
  <si>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</si>
  <si>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</si>
  <si>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</si>
  <si>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</si>
  <si>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</si>
  <si>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</si>
  <si>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</si>
  <si>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</si>
  <si>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</si>
  <si>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</si>
  <si>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</si>
  <si>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</si>
  <si>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</si>
  <si>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</si>
  <si>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</si>
  <si>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</si>
  <si>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</si>
  <si>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</si>
  <si>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</si>
  <si>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</si>
  <si>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</si>
  <si>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</si>
  <si>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</si>
  <si>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</si>
  <si>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</si>
  <si>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</si>
  <si>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</si>
  <si>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</si>
  <si>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</si>
  <si>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</si>
  <si>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</si>
  <si>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</si>
  <si>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</si>
  <si>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</si>
  <si>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</si>
  <si>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</si>
  <si>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</si>
  <si>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</si>
  <si>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</si>
  <si>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</si>
  <si>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</si>
  <si>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</si>
  <si>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</si>
  <si>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</si>
  <si>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</si>
  <si>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</si>
  <si>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</si>
  <si>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</si>
  <si>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</si>
  <si>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</si>
  <si>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</si>
  <si>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</si>
  <si>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</si>
  <si>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</si>
  <si>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</si>
  <si>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</si>
  <si>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</si>
  <si>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</si>
  <si>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</si>
  <si>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</si>
  <si>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</si>
  <si>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</si>
  <si>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</si>
  <si>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</si>
  <si>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</si>
  <si>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</si>
  <si>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</si>
  <si>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</si>
  <si>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</si>
  <si>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</si>
  <si>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</si>
  <si>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</si>
  <si>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</si>
  <si>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</si>
  <si>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</si>
  <si>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</si>
  <si>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</si>
  <si>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</si>
  <si>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</si>
  <si>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</si>
  <si>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</si>
  <si>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</si>
  <si>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</si>
  <si>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</si>
  <si>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</si>
  <si>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</si>
  <si>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</si>
  <si>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</si>
  <si>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</si>
  <si>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</si>
  <si>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</si>
  <si>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</si>
  <si>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</si>
  <si>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</si>
  <si>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</si>
  <si>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</si>
  <si>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</si>
  <si>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</si>
  <si>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</si>
  <si>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</si>
  <si>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</si>
  <si>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</si>
  <si>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</si>
  <si>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</si>
  <si>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</si>
  <si>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</si>
  <si>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</si>
  <si>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</si>
  <si>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</si>
  <si>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</si>
  <si>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</si>
  <si>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</si>
  <si>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</si>
  <si>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</si>
  <si>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</si>
  <si>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</si>
  <si>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</si>
  <si>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</si>
  <si>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</si>
  <si>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</si>
  <si>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</si>
  <si>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</si>
  <si>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</si>
  <si>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</si>
  <si>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</si>
  <si>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</si>
  <si>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Highland</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</si>
  <si>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</si>
  <si>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</si>
  <si>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</si>
  <si>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</si>
  <si>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</si>
  <si>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</si>
  <si>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</si>
  <si>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</si>
  <si>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</si>
  <si>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</si>
  <si>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</si>
  <si>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</si>
  <si>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</si>
  <si>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</si>
  <si>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</si>
  <si>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</si>
  <si>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</si>
  <si>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</si>
  <si>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</si>
  <si>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</si>
  <si>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</si>
  <si>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</si>
  <si>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</si>
  <si>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</si>
  <si>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</si>
  <si>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</si>
  <si>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</si>
  <si>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</si>
  <si>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</si>
  <si>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</si>
  <si>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</si>
  <si>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</si>
  <si>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</si>
  <si>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</si>
  <si>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</si>
  <si>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</si>
  <si>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</si>
  <si>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</si>
  <si>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</si>
  <si>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</si>
  <si>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</si>
  <si>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</si>
  <si>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</si>
  <si>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</si>
  <si>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</si>
  <si>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</si>
  <si>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</si>
  <si>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</si>
  <si>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</si>
  <si>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</si>
  <si>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</si>
  <si>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</si>
  <si>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</si>
  <si>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</si>
  <si>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</si>
  <si>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</si>
  <si>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</si>
  <si>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</si>
  <si>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</si>
  <si>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</si>
  <si>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</si>
  <si>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</si>
  <si>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</si>
  <si>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</si>
  <si>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</si>
  <si>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</si>
  <si>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</si>
  <si>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</si>
  <si>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</si>
  <si>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</si>
  <si>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</si>
  <si>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</si>
  <si>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</si>
  <si>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</si>
  <si>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</si>
  <si>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</si>
  <si>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</si>
  <si>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</si>
  <si>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</si>
  <si>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</si>
  <si>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</si>
  <si>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</si>
  <si>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</si>
  <si>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</si>
  <si>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</si>
  <si>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</si>
  <si>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</si>
  <si>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</si>
  <si>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</si>
  <si>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</si>
  <si>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</si>
  <si>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</si>
  <si>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</si>
  <si>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</si>
  <si>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</si>
  <si>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</si>
  <si>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</si>
  <si>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</si>
  <si>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</si>
  <si>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</si>
  <si>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</si>
  <si>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</si>
  <si>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</si>
  <si>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</si>
  <si>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</si>
  <si>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</si>
  <si>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</si>
  <si>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</si>
  <si>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</si>
  <si>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</si>
  <si>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</si>
  <si>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</si>
  <si>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Inverclyde</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</si>
  <si>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</si>
  <si>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</si>
  <si>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</si>
  <si>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</si>
  <si>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</si>
  <si>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</si>
  <si>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</si>
  <si>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</si>
  <si>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</si>
  <si>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</si>
  <si>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</si>
  <si>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</si>
  <si>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</si>
  <si>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</si>
  <si>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</si>
  <si>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</si>
  <si>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</si>
  <si>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</si>
  <si>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</si>
  <si>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</si>
  <si>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</si>
  <si>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</si>
  <si>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</si>
  <si>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</si>
  <si>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</si>
  <si>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</si>
  <si>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</si>
  <si>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</si>
  <si>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</si>
  <si>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</si>
  <si>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</si>
  <si>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</si>
  <si>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</si>
  <si>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</si>
  <si>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</si>
  <si>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</si>
  <si>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</si>
  <si>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</si>
  <si>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</si>
  <si>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</si>
  <si>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</si>
  <si>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</si>
  <si>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</si>
  <si>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</si>
  <si>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</si>
  <si>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</si>
  <si>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</si>
  <si>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</si>
  <si>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</si>
  <si>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</si>
  <si>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</si>
  <si>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</si>
  <si>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</si>
  <si>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</si>
  <si>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</si>
  <si>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</si>
  <si>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</si>
  <si>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</si>
  <si>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</si>
  <si>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</si>
  <si>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</si>
  <si>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</si>
  <si>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</si>
  <si>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</si>
  <si>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</si>
  <si>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</si>
  <si>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</si>
  <si>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</si>
  <si>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</si>
  <si>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</si>
  <si>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</si>
  <si>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</si>
  <si>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</si>
  <si>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</si>
  <si>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</si>
  <si>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</si>
  <si>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</si>
  <si>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</si>
  <si>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</si>
  <si>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Moray</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</si>
  <si>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</si>
  <si>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</si>
  <si>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</si>
  <si>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</si>
  <si>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</si>
  <si>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</si>
  <si>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</si>
  <si>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</si>
  <si>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</si>
  <si>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</si>
  <si>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</si>
  <si>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</si>
  <si>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</si>
  <si>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</si>
  <si>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</si>
  <si>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</si>
  <si>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</si>
  <si>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</si>
  <si>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</si>
  <si>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</si>
  <si>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</si>
  <si>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</si>
  <si>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</si>
  <si>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</si>
  <si>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</si>
  <si>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</si>
  <si>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</si>
  <si>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</si>
  <si>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</si>
  <si>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</si>
  <si>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</si>
  <si>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</si>
  <si>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</si>
  <si>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</si>
  <si>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</si>
  <si>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</si>
  <si>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</si>
  <si>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</si>
  <si>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</si>
  <si>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</si>
  <si>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</si>
  <si>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</si>
  <si>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</si>
  <si>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</si>
  <si>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</si>
  <si>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</si>
  <si>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</si>
  <si>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</si>
  <si>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North Ayrshire</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</si>
  <si>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</si>
  <si>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</si>
  <si>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</si>
  <si>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</si>
  <si>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</si>
  <si>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</si>
  <si>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</si>
  <si>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</si>
  <si>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</si>
  <si>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</si>
  <si>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</si>
  <si>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</si>
  <si>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</si>
  <si>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</si>
  <si>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</si>
  <si>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</si>
  <si>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</si>
  <si>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</si>
  <si>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</si>
  <si>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</si>
  <si>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</si>
  <si>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</si>
  <si>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</si>
  <si>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</si>
  <si>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</si>
  <si>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</si>
  <si>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</si>
  <si>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</si>
  <si>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</si>
  <si>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</si>
  <si>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</si>
  <si>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</si>
  <si>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</si>
  <si>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</si>
  <si>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</si>
  <si>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</si>
  <si>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</si>
  <si>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</si>
  <si>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</si>
  <si>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</si>
  <si>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</si>
  <si>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</si>
  <si>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</si>
  <si>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</si>
  <si>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</si>
  <si>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</si>
  <si>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</si>
  <si>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</si>
  <si>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</si>
  <si>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</si>
  <si>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</si>
  <si>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</si>
  <si>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</si>
  <si>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</si>
  <si>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</si>
  <si>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</si>
  <si>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</si>
  <si>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</si>
  <si>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</si>
  <si>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</si>
  <si>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</si>
  <si>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</si>
  <si>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</si>
  <si>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</si>
  <si>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</si>
  <si>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</si>
  <si>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</si>
  <si>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</si>
  <si>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</si>
  <si>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</si>
  <si>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</si>
  <si>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</si>
  <si>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</si>
  <si>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</si>
  <si>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</si>
  <si>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</si>
  <si>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North Lanarkshire</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</si>
  <si>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</si>
  <si>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</si>
  <si>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</si>
  <si>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</si>
  <si>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</si>
  <si>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</si>
  <si>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</si>
  <si>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</si>
  <si>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</si>
  <si>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</si>
  <si>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</si>
  <si>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</si>
  <si>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</si>
  <si>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</si>
  <si>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</si>
  <si>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</si>
  <si>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</si>
  <si>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</si>
  <si>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</si>
  <si>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</si>
  <si>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</si>
  <si>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</si>
  <si>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</si>
  <si>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</si>
  <si>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</si>
  <si>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</si>
  <si>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</si>
  <si>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</si>
  <si>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</si>
  <si>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</si>
  <si>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</si>
  <si>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</si>
  <si>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</si>
  <si>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</si>
  <si>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</si>
  <si>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</si>
  <si>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</si>
  <si>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</si>
  <si>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</si>
  <si>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</si>
  <si>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</si>
  <si>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</si>
  <si>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</si>
  <si>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</si>
  <si>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</si>
  <si>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</si>
  <si>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</si>
  <si>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</si>
  <si>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</si>
  <si>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</si>
  <si>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</si>
  <si>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</si>
  <si>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</si>
  <si>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</si>
  <si>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</si>
  <si>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</si>
  <si>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</si>
  <si>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</si>
  <si>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</si>
  <si>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</si>
  <si>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</si>
  <si>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</si>
  <si>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</si>
  <si>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</si>
  <si>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</si>
  <si>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</si>
  <si>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</si>
  <si>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</si>
  <si>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</si>
  <si>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</si>
  <si>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</si>
  <si>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</si>
  <si>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</si>
  <si>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</si>
  <si>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</si>
  <si>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</si>
  <si>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</si>
  <si>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</si>
  <si>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</si>
  <si>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</si>
  <si>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</si>
  <si>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</si>
  <si>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</si>
  <si>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</si>
  <si>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</si>
  <si>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</si>
  <si>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</si>
  <si>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</si>
  <si>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</si>
  <si>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</si>
  <si>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</si>
  <si>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</si>
  <si>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</si>
  <si>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</si>
  <si>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</si>
  <si>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</si>
  <si>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</si>
  <si>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</si>
  <si>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</si>
  <si>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</si>
  <si>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</si>
  <si>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</si>
  <si>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</si>
  <si>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</si>
  <si>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</si>
  <si>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</si>
  <si>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</si>
  <si>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</si>
  <si>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</si>
  <si>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</si>
  <si>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</si>
  <si>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</si>
  <si>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</si>
  <si>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</si>
  <si>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</si>
  <si>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</si>
  <si>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</si>
  <si>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</si>
  <si>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</si>
  <si>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</si>
  <si>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</si>
  <si>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</si>
  <si>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</si>
  <si>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</si>
  <si>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</si>
  <si>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</si>
  <si>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</si>
  <si>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</si>
  <si>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</si>
  <si>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</si>
  <si>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</si>
  <si>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</si>
  <si>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</si>
  <si>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</si>
  <si>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</si>
  <si>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</si>
  <si>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</si>
  <si>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</si>
  <si>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</si>
  <si>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</si>
  <si>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</si>
  <si>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</si>
  <si>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</si>
  <si>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</si>
  <si>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</si>
  <si>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</si>
  <si>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</si>
  <si>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</si>
  <si>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</si>
  <si>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</si>
  <si>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</si>
  <si>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</si>
  <si>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</si>
  <si>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</si>
  <si>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</si>
  <si>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</si>
  <si>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</si>
  <si>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</si>
  <si>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</si>
  <si>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</si>
  <si>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</si>
  <si>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</si>
  <si>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</si>
  <si>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</si>
  <si>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</si>
  <si>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</si>
  <si>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</si>
  <si>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</si>
  <si>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Perth and Kinross</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</si>
  <si>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</si>
  <si>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</si>
  <si>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</si>
  <si>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</si>
  <si>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</si>
  <si>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</si>
  <si>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</si>
  <si>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</si>
  <si>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</si>
  <si>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</si>
  <si>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</si>
  <si>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</si>
  <si>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</si>
  <si>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</si>
  <si>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</si>
  <si>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</si>
  <si>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</si>
  <si>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</si>
  <si>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</si>
  <si>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</si>
  <si>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</si>
  <si>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</si>
  <si>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</si>
  <si>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</si>
  <si>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</si>
  <si>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</si>
  <si>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</si>
  <si>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</si>
  <si>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</si>
  <si>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</si>
  <si>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</si>
  <si>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</si>
  <si>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</si>
  <si>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</si>
  <si>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</si>
  <si>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</si>
  <si>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</si>
  <si>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</si>
  <si>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</si>
  <si>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</si>
  <si>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</si>
  <si>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</si>
  <si>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</si>
  <si>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</si>
  <si>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</si>
  <si>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</si>
  <si>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</si>
  <si>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</si>
  <si>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</si>
  <si>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</si>
  <si>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</si>
  <si>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</si>
  <si>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</si>
  <si>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</si>
  <si>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</si>
  <si>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</si>
  <si>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</si>
  <si>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</si>
  <si>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</si>
  <si>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</si>
  <si>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</si>
  <si>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</si>
  <si>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</si>
  <si>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</si>
  <si>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</si>
  <si>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</si>
  <si>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</si>
  <si>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</si>
  <si>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</si>
  <si>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Renfrewshire</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</si>
  <si>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</si>
  <si>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</si>
  <si>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</si>
  <si>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</si>
  <si>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</si>
  <si>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</si>
  <si>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</si>
  <si>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</si>
  <si>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</si>
  <si>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</si>
  <si>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</si>
  <si>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</si>
  <si>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</si>
  <si>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</si>
  <si>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</si>
  <si>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</si>
  <si>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</si>
  <si>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</si>
  <si>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</si>
  <si>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</si>
  <si>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</si>
  <si>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</si>
  <si>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</si>
  <si>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</si>
  <si>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</si>
  <si>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</si>
  <si>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</si>
  <si>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</si>
  <si>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</si>
  <si>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</si>
  <si>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</si>
  <si>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</si>
  <si>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</si>
  <si>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</si>
  <si>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</si>
  <si>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</si>
  <si>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</si>
  <si>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</si>
  <si>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</si>
  <si>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</si>
  <si>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</si>
  <si>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</si>
  <si>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</si>
  <si>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</si>
  <si>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</si>
  <si>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</si>
  <si>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</si>
  <si>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</si>
  <si>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</si>
  <si>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</si>
  <si>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</si>
  <si>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</si>
  <si>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</si>
  <si>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</si>
  <si>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</si>
  <si>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</si>
  <si>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</si>
  <si>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</si>
  <si>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</si>
  <si>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</si>
  <si>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</si>
  <si>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</si>
  <si>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</si>
  <si>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</si>
  <si>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</si>
  <si>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</si>
  <si>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</si>
  <si>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</si>
  <si>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</si>
  <si>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</si>
  <si>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</si>
  <si>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</si>
  <si>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</si>
  <si>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</si>
  <si>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</si>
  <si>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</si>
  <si>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Scottish Borders</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</si>
  <si>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</si>
  <si>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</si>
  <si>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</si>
  <si>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</si>
  <si>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</si>
  <si>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</si>
  <si>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</si>
  <si>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</si>
  <si>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</si>
  <si>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</si>
  <si>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</si>
  <si>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</si>
  <si>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</si>
  <si>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</si>
  <si>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</si>
  <si>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</si>
  <si>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</si>
  <si>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</si>
  <si>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</si>
  <si>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</si>
  <si>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</si>
  <si>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</si>
  <si>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</si>
  <si>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</si>
  <si>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</si>
  <si>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</si>
  <si>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</si>
  <si>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</si>
  <si>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</si>
  <si>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</si>
  <si>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</si>
  <si>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</si>
  <si>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</si>
  <si>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</si>
  <si>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</si>
  <si>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</si>
  <si>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</si>
  <si>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</si>
  <si>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</si>
  <si>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</si>
  <si>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</si>
  <si>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</si>
  <si>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</si>
  <si>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</si>
  <si>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</si>
  <si>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</si>
  <si>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</si>
  <si>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</si>
  <si>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</si>
  <si>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</si>
  <si>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</si>
  <si>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</si>
  <si>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</si>
  <si>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</si>
  <si>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</si>
  <si>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</si>
  <si>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</si>
  <si>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</si>
  <si>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</si>
  <si>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</si>
  <si>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</si>
  <si>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</si>
  <si>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</si>
  <si>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</si>
  <si>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</si>
  <si>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</si>
  <si>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</si>
  <si>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</si>
  <si>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</si>
  <si>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</si>
  <si>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</si>
  <si>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</si>
  <si>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</si>
  <si>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</si>
  <si>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</si>
  <si>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South Ayrshire</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</si>
  <si>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</si>
  <si>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</si>
  <si>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</si>
  <si>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</si>
  <si>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</si>
  <si>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</si>
  <si>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</si>
  <si>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</si>
  <si>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</si>
  <si>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</si>
  <si>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</si>
  <si>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</si>
  <si>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</si>
  <si>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</si>
  <si>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</si>
  <si>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</si>
  <si>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</si>
  <si>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</si>
  <si>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</si>
  <si>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</si>
  <si>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</si>
  <si>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</si>
  <si>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</si>
  <si>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</si>
  <si>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</si>
  <si>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</si>
  <si>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</si>
  <si>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</si>
  <si>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</si>
  <si>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</si>
  <si>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</si>
  <si>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</si>
  <si>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</si>
  <si>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</si>
  <si>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</si>
  <si>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</si>
  <si>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</si>
  <si>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</si>
  <si>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</si>
  <si>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</si>
  <si>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</si>
  <si>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</si>
  <si>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</si>
  <si>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</si>
  <si>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</si>
  <si>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</si>
  <si>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</si>
  <si>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</si>
  <si>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</si>
  <si>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</si>
  <si>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South Lanarkshire</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</si>
  <si>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</si>
  <si>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</si>
  <si>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</si>
  <si>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</si>
  <si>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</si>
  <si>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</si>
  <si>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</si>
  <si>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</si>
  <si>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</si>
  <si>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</si>
  <si>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</si>
  <si>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</si>
  <si>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</si>
  <si>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</si>
  <si>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</si>
  <si>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</si>
  <si>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</si>
  <si>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</si>
  <si>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</si>
  <si>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</si>
  <si>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</si>
  <si>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</si>
  <si>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</si>
  <si>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</si>
  <si>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</si>
  <si>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</si>
  <si>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</si>
  <si>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</si>
  <si>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</si>
  <si>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</si>
  <si>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</si>
  <si>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</si>
  <si>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</si>
  <si>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</si>
  <si>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</si>
  <si>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</si>
  <si>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</si>
  <si>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</si>
  <si>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</si>
  <si>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</si>
  <si>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</si>
  <si>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</si>
  <si>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</si>
  <si>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</si>
  <si>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</si>
  <si>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</si>
  <si>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</si>
  <si>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</si>
  <si>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</si>
  <si>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</si>
  <si>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</si>
  <si>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</si>
  <si>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</si>
  <si>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</si>
  <si>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</si>
  <si>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</si>
  <si>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</si>
  <si>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</si>
  <si>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</si>
  <si>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</si>
  <si>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</si>
  <si>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</si>
  <si>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</si>
  <si>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</si>
  <si>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</si>
  <si>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</si>
  <si>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</si>
  <si>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</si>
  <si>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</si>
  <si>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</si>
  <si>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</si>
  <si>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</si>
  <si>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</si>
  <si>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</si>
  <si>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</si>
  <si>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</si>
  <si>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</si>
  <si>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</si>
  <si>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</si>
  <si>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</si>
  <si>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</si>
  <si>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</si>
  <si>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</si>
  <si>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</si>
  <si>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</si>
  <si>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</si>
  <si>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</si>
  <si>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</si>
  <si>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</si>
  <si>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</si>
  <si>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</si>
  <si>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</si>
  <si>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</si>
  <si>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</si>
  <si>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</si>
  <si>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</si>
  <si>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</si>
  <si>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</si>
  <si>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</si>
  <si>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</si>
  <si>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</si>
  <si>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</si>
  <si>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</si>
  <si>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</si>
  <si>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</si>
  <si>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</si>
  <si>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</si>
  <si>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</si>
  <si>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</si>
  <si>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</si>
  <si>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</si>
  <si>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</si>
  <si>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</si>
  <si>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</si>
  <si>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</si>
  <si>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</si>
  <si>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</si>
  <si>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</si>
  <si>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</si>
  <si>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</si>
  <si>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</si>
  <si>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</si>
  <si>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</si>
  <si>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</si>
  <si>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</si>
  <si>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</si>
  <si>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</si>
  <si>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</si>
  <si>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</si>
  <si>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</si>
  <si>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</si>
  <si>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</si>
  <si>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</si>
  <si>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</si>
  <si>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</si>
  <si>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</si>
  <si>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</si>
  <si>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</si>
  <si>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</si>
  <si>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</si>
  <si>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</si>
  <si>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</si>
  <si>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</si>
  <si>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</si>
  <si>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</si>
  <si>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</si>
  <si>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</si>
  <si>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</si>
  <si>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</si>
  <si>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</si>
  <si>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</si>
  <si>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</si>
  <si>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</si>
  <si>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</si>
  <si>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</si>
  <si>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</si>
  <si>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</si>
  <si>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</si>
  <si>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</si>
  <si>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</si>
  <si>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</si>
  <si>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</si>
  <si>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</si>
  <si>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Stirling</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</si>
  <si>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</si>
  <si>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</si>
  <si>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</si>
  <si>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</si>
  <si>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</si>
  <si>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</si>
  <si>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</si>
  <si>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</si>
  <si>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</si>
  <si>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</si>
  <si>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</si>
  <si>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</si>
  <si>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</si>
  <si>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</si>
  <si>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</si>
  <si>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</si>
  <si>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</si>
  <si>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</si>
  <si>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</si>
  <si>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</si>
  <si>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</si>
  <si>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</si>
  <si>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</si>
  <si>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</si>
  <si>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</si>
  <si>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</si>
  <si>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</si>
  <si>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</si>
  <si>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</si>
  <si>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</si>
  <si>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</si>
  <si>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</si>
  <si>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</si>
  <si>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</si>
  <si>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</si>
  <si>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</si>
  <si>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</si>
  <si>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</si>
  <si>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</si>
  <si>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</si>
  <si>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</si>
  <si>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</si>
  <si>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</si>
  <si>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</si>
  <si>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</si>
  <si>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West Dunbartonshire</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</si>
  <si>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</si>
  <si>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</si>
  <si>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</si>
  <si>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</si>
  <si>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</si>
  <si>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</si>
  <si>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</si>
  <si>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</si>
  <si>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</si>
  <si>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</si>
  <si>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</si>
  <si>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</si>
  <si>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</si>
  <si>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</si>
  <si>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</si>
  <si>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</si>
  <si>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</si>
  <si>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</si>
  <si>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</si>
  <si>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West Lothian</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</si>
  <si>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</si>
  <si>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</si>
  <si>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</si>
  <si>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</si>
  <si>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</si>
  <si>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</si>
  <si>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</si>
  <si>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</si>
  <si>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</si>
  <si>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</si>
  <si>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</si>
  <si>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</si>
  <si>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</si>
  <si>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</si>
  <si>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</si>
  <si>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</si>
  <si>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</si>
  <si>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</si>
  <si>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</si>
  <si>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</si>
  <si>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</si>
  <si>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</si>
  <si>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</si>
  <si>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</si>
  <si>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</si>
  <si>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</si>
  <si>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</si>
  <si>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</si>
  <si>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</si>
  <si>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</si>
  <si>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</si>
  <si>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</si>
  <si>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</si>
  <si>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</si>
  <si>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</si>
  <si>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</si>
  <si>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</si>
  <si>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</si>
  <si>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</si>
  <si>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</si>
  <si>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</si>
  <si>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</si>
  <si>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</si>
  <si>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</si>
  <si>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</si>
  <si>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</si>
  <si>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</si>
  <si>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</si>
  <si>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</si>
  <si>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</si>
  <si>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</si>
  <si>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</si>
  <si>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</si>
  <si>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</si>
  <si>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</si>
  <si>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</si>
  <si>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</si>
  <si>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</si>
  <si>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</si>
  <si>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</si>
  <si>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</si>
  <si>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</si>
  <si>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</si>
  <si>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</si>
  <si>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</si>
  <si>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</si>
  <si>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</si>
  <si>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</si>
  <si>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</si>
  <si>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</si>
  <si>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Crude rate of mortality per 100,000 population</t>
  </si>
  <si>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</si>
  <si>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</si>
  <si>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</si>
  <si>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</si>
  <si>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</si>
  <si>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</si>
  <si>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</si>
  <si>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</si>
  <si>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</si>
  <si>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</si>
  <si>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</si>
  <si>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</si>
  <si>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</si>
  <si>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</si>
  <si>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</si>
  <si>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</si>
  <si>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</si>
  <si>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</si>
  <si>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</si>
  <si>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</si>
  <si>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</si>
  <si>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</si>
  <si>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</si>
  <si>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</si>
  <si>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</si>
  <si>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</si>
  <si>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</si>
  <si>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</si>
  <si>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</si>
  <si>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</si>
  <si>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</si>
  <si>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</si>
  <si>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</si>
  <si>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</si>
  <si>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</si>
  <si>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All causes</t>
  </si>
  <si>
    <t>COVID-19 mentioned</t>
  </si>
  <si>
    <t>F01, F03, G30</t>
  </si>
  <si>
    <t>I20-I25</t>
  </si>
  <si>
    <t>I60-I69</t>
  </si>
  <si>
    <t>C33-C34</t>
  </si>
  <si>
    <t>J40-J47</t>
  </si>
  <si>
    <t>U07</t>
  </si>
  <si>
    <t>Dementia and Alzheimer Disease</t>
  </si>
  <si>
    <t>Ischaemic heart diseases</t>
  </si>
  <si>
    <t>Cerebrovascular disease</t>
  </si>
  <si>
    <t>Malignant neoplasm of trachea, bronchus and lung</t>
  </si>
  <si>
    <t>Chronic lower respiratory diseases</t>
  </si>
  <si>
    <t>COVID</t>
  </si>
  <si>
    <t>Diabetes</t>
  </si>
  <si>
    <t>Influenza and pneumonia</t>
  </si>
  <si>
    <t>Diseases of the urinary system</t>
  </si>
  <si>
    <t>Symptoms, signs and ill-defined conditions</t>
  </si>
  <si>
    <t>Diseases of the musculoskeletal system and connective tissue</t>
  </si>
  <si>
    <t>None</t>
  </si>
  <si>
    <t>All deaths involving COVID-19</t>
  </si>
  <si>
    <t>Cirrhosis and other disease of liver</t>
  </si>
  <si>
    <t>Year of occurrence</t>
  </si>
  <si>
    <t>Month of occurrence</t>
  </si>
  <si>
    <t>Age-standardised rate of mortality</t>
  </si>
  <si>
    <t>Age 1-4</t>
  </si>
  <si>
    <t>Age 0</t>
  </si>
  <si>
    <t>Column Labels</t>
  </si>
  <si>
    <t>Grand Total</t>
  </si>
  <si>
    <t>Sum of Age-Standardised Rate of Mortality (ASMR)</t>
  </si>
  <si>
    <t>Row Labels</t>
  </si>
  <si>
    <t>65 and over</t>
  </si>
  <si>
    <t>64 and under</t>
  </si>
  <si>
    <t>Sum of Deaths involving COVID-19</t>
  </si>
  <si>
    <t>Persons</t>
  </si>
  <si>
    <t>Males</t>
  </si>
  <si>
    <t>Females</t>
  </si>
  <si>
    <t>COVID-19 underlying cause</t>
  </si>
  <si>
    <t>Confidence interval</t>
  </si>
  <si>
    <t>Upper Confidence Interval Limit</t>
  </si>
  <si>
    <t>Lower Confidence Interval Limit</t>
  </si>
  <si>
    <t>Quintile description</t>
  </si>
  <si>
    <t>Most deprived</t>
  </si>
  <si>
    <t>Least deprived</t>
  </si>
  <si>
    <t>Urban Rural Description</t>
  </si>
  <si>
    <t>Health care worker (defined in note X)</t>
  </si>
  <si>
    <t>Social care worker (defined in note X)</t>
  </si>
  <si>
    <t xml:space="preserve">Month of death
</t>
  </si>
  <si>
    <t xml:space="preserve">Year of death
</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</si>
  <si>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</si>
  <si>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data are based on date of occurence. NRS weekly data on COVID-19 deaths is, for the most part, based on date of registration. Please take this into account when analysing trends.</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</si>
  <si>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</si>
  <si>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Numbers are provisional and subject to future revision.</t>
  </si>
  <si>
    <t>M3</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</si>
  <si>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</si>
  <si>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M3, M4</t>
  </si>
  <si>
    <t>Rates have been calculated using 2020 mid-year population estimates, the most up-to-date estimates for quintiles/urban rural areas that were available when this table was published.  Populations have been adjusted proportionately to account for the fact that the period of deaths being measured is greater than one year.</t>
  </si>
  <si>
    <t>https://www.gov.scot/publications/scottish-government-urban-rural-classification-2016/</t>
  </si>
  <si>
    <t>M4</t>
  </si>
  <si>
    <t>Note 11</t>
  </si>
  <si>
    <t>Note 12</t>
  </si>
  <si>
    <t>Rates are not calculated when numbers of deaths are below 10.</t>
  </si>
  <si>
    <t>Note 13</t>
  </si>
  <si>
    <t>Note 14</t>
  </si>
  <si>
    <t>Note 15</t>
  </si>
  <si>
    <t>Note 16</t>
  </si>
  <si>
    <t>Note 17</t>
  </si>
  <si>
    <t>Note 18</t>
  </si>
  <si>
    <t>Note 19</t>
  </si>
  <si>
    <t>Note 20</t>
  </si>
  <si>
    <t>Includes people aged 20-64 years who were not retired at the time of death and for whom a valid ocupation was provided at the time of death certification.</t>
  </si>
  <si>
    <t>M7</t>
  </si>
  <si>
    <t>Occupations defined using the Standard Occupation Classification (SOC 2010). Definitions of all groups and individual occupations can be found on the ONS Website.</t>
  </si>
  <si>
    <t>https://www.ons.gov.uk/methodology/classificationsandstandards/standardoccupationalclassificationsoc/soc2010/soc2010volume1structureanddescriptionsofunitgroups</t>
  </si>
  <si>
    <t>Healthcare worker' and 'social care worker' categories were created by ONS by combining specified 4 digit SOC codes.  More information on the codes used to create these groupings is available on the ONS Website.</t>
  </si>
  <si>
    <t>https://www.ons.gov.uk/peoplepopulationandcommunity/healthandsocialcare/causesofdeath/bulletins/coronaviruscovid19relateddeathsbyoccupationenglandandwales/deathsregistereduptoandincluding20april2020</t>
  </si>
  <si>
    <t>M8</t>
  </si>
  <si>
    <t>Some areas have very small numbers of deaths and caution should be used when comparing areas. There is more information about the volatility of small numbers on the NRS website</t>
  </si>
  <si>
    <t>Refer to stats.gov.scot  to identify where intermediate zones are.</t>
  </si>
  <si>
    <t>Deaths due to a specific cause refer to deaths that had this as the underlying cause of death. (ICD-10) codes U08.9, U09.9, and U11.9 can't be assigned the underlying cause of death so this data is marked with (unavailable)</t>
  </si>
  <si>
    <t>M9</t>
  </si>
  <si>
    <t xml:space="preserve">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</si>
  <si>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Table M1:Age standardised rates of mortality in Scotland by sex and month of occurrence, for deaths involving COVID-19 and for all causes  [note1][note 2][note 3][note 4][note 5][note 6][note 7][note 8][note 9]</t>
  </si>
  <si>
    <t>Table M2: Age standardised rates of mortality in Scotland by sex, age and month of occurrence, for deaths involving COVID-19 and for all causes  [note1][note 2][note 3][note 4][note 5][note 6][note 7][note 8][note 9]</t>
  </si>
  <si>
    <t>Table M6: Age standardised rates of mortality in council areas by sex, for deaths involving COVID-19 and for all causes  [note1][note 2][note 3][note 4][note 5][note 6][note 7][note 8][note 9]</t>
  </si>
  <si>
    <t>Table M10: Leading causes of death in Scotland [note1][note 2][note 3][note 4][note 5][note 6][note 7][note 8][note 9]</t>
  </si>
  <si>
    <t>Table M11: Pre-existing medical conditions in deaths involving COVID-19  [note1][note 2][note 3][note 4][note 5][note 6][note 7][note 8][note 9]</t>
  </si>
  <si>
    <t>Table M12: Pre-existing medical conditions in deaths involving COVID-19, by age and sex  [note1][note 2][note 3][note 4][note 5][note 6][note 7][note 8][note 9]</t>
  </si>
  <si>
    <t>Table M3: Age standardised rates of mortality in SIMD quintiles by sex, for deaths involving COVID-19 and for all causes [note1][note 2][note 3][note 4][note 5][note 6][note 7][note 8][note 9][note 10][note 11]</t>
  </si>
  <si>
    <t>Table M4: Age standardised rates of mortality in urban rural (6-fold) classification areas by sex, for deaths involving COVID-19 and for all causes  [note1][note 2][note 3][note 4][note 5][note 6][note 7][note 8][note 9][note 10][note 12]</t>
  </si>
  <si>
    <t>Table M7: Age standardised rates of mortality by 2010 standard occupation classification (SOC), for people aged 20-64  [note1][note 2][note 3][note 4][note 5][note 6][note 7][note 8][note 9][note13][note14][note15]</t>
  </si>
  <si>
    <t>Table M8: Deaths involving COVID-19 by intermediate zone  [note1][note 2][note 3][note 4][note 5][note 6][note 7][note 8][note 9][note 16][note 17]</t>
  </si>
  <si>
    <t>Table M9: Deaths with ICD-10 codes related to COVID-19 mentioned  [note1][note 2][note 3][note 4][note 5][note 6][note 7][note 8][note 9][note 18][note 19][note 20]</t>
  </si>
  <si>
    <t>Percentage of all COVID-19 deaths in age/sex group that month</t>
  </si>
  <si>
    <t>Health care worker (defined in note 15)</t>
  </si>
  <si>
    <t>Social care worker (defined in note 15)</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</si>
  <si>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</si>
  <si>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</si>
  <si>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</si>
  <si>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</si>
  <si>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</si>
  <si>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</si>
  <si>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</si>
  <si>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</si>
  <si>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</si>
  <si>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</si>
  <si>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</si>
  <si>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</si>
  <si>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</si>
  <si>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</si>
  <si>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</si>
  <si>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Upper Confidence Limit</t>
  </si>
  <si>
    <t>Lower Confidence Limit</t>
  </si>
  <si>
    <t>Age standardised rates of mortality in Scotland by sex and month of occurrence, for deaths involving COVID-19 and for all causes</t>
  </si>
  <si>
    <t>Age standardised rates of mortality in Scotland by sex, age and month of occurrence, for deaths involving COVID-19 and for all causes</t>
  </si>
  <si>
    <t>Age standardised rates of mortality in SIMD quintiles by sex, for deaths involving COVID-19 and for all causes</t>
  </si>
  <si>
    <t>Age standardised rates of mortality in urban rural (6-fold) classification areas by sex, for deaths involving COVID-19 and for all causes</t>
  </si>
  <si>
    <t>Age standardised rates of mortality in NHS board areas by sex, for deaths involving COVID-19 and for all causes</t>
  </si>
  <si>
    <t>Age standardised rates of mortality in council areas by sex, for deaths involving COVID-19 and for all causes</t>
  </si>
  <si>
    <t>Age standardised rates of mortality by 2010 standard occupation classification (SOC), for people aged 20-64</t>
  </si>
  <si>
    <t>Deaths involving COVID-19 by intermediate zone</t>
  </si>
  <si>
    <t>Deaths with ICD-10 codes related to COVID-19 mentioned</t>
  </si>
  <si>
    <t>Leading causes of death in Scotland</t>
  </si>
  <si>
    <t>Pre-existing medical conditions in deaths involving COVID-19</t>
  </si>
  <si>
    <t>Pre-existing medical conditions in deaths involving COVID-19, by age and sex</t>
  </si>
  <si>
    <t>There could be double counting of deaths in the "mentioned" column, as a death can have more than one contributory cause</t>
  </si>
  <si>
    <t>Scotland, council areas, NHS boards, SIMD quintiles, SG urban rural classification (6-fold) areas, intermediate zones</t>
  </si>
  <si>
    <t>none</t>
  </si>
  <si>
    <t>Table M6: Age standardised rates of mortality in NHS board areas by sex, for deaths involving COVID-19 and for all causes  [note1][note 2][note 3][note 4][note 5][note 6][note 7][note 8][note 9]</t>
  </si>
  <si>
    <t>As of the data published for deaths registered up to May 2022 (published on 16 June 2022), the new Scottish Government Urban Rural classification is used. In previous analysis, the Scottish Government 2016 Urban Rural classification was used.</t>
  </si>
  <si>
    <t>Large Urban Areas</t>
  </si>
  <si>
    <t>Other urban Areas</t>
  </si>
  <si>
    <t>Accessible Small Towns</t>
  </si>
  <si>
    <t>Remote Small Towns</t>
  </si>
  <si>
    <t>Accessible Rural Areas</t>
  </si>
  <si>
    <t>Remote Rural Areas</t>
  </si>
  <si>
    <t>R00-R99</t>
  </si>
  <si>
    <t>all ages</t>
  </si>
  <si>
    <t>This spreadsheet contains the data for deaths involving COVID-19 in Scotland up to 30 June 2022</t>
  </si>
  <si>
    <t>The data was published at 09:30 on 14 July 2022.</t>
  </si>
  <si>
    <t>All deaths occurring between 01 March 2020 and 30 June 2022</t>
  </si>
  <si>
    <t>Monthly populations have been calculated by interpolating between mid-year population estimates and population projections. These were updated in July 2022 to take account of the 2021 mid-year population estimates and this will have resulted in minor revisions to previously published rates.</t>
  </si>
  <si>
    <t>Figures are for deaths occurring between 1st March 2020 and 30th June 2022. Figures only include deaths that were registered by 6th July 2022. More information on registration delays can be found on the NRS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</si>
</sst>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_-* #,##0_-;\-* #,##0_-;_-* &quot;-&quot;??_-;_-@_-"/>
    <numFmt numFmtId="168" formatCode="0.000"/>
    <numFmt numFmtId="169" formatCode="m/d/yyyy"/>
    <numFmt numFmtId="170"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ont>
    <font>
      <sz val="11"/>
      <color theme="1"/>
      <name val="Calibri"/>
      <family val="2"/>
      <scheme val="minor"/>
    </font>
    <font>
      <sz val="12"/>
      <color theme="1"/>
      <name val="Arial"/>
    </font>
  </fonts>
  <fills count="2">
    <fill>
      <patternFill patternType="none"/>
    </fill>
    <fill>
      <patternFill patternType="gray125"/>
    </fill>
  </fills>
  <borders count="10">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164" fontId="23" fillId="0" borderId="0" applyFont="0" applyFill="0" applyBorder="0" applyAlignment="0" applyProtection="0"/>
  </cellStyleXfs>
  <cellXfs count="161">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0"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0" fontId="21" fillId="0" borderId="0" xfId="0" applyFont="1" applyFill="1"/>
    <xf numFmtId="49" fontId="2" fillId="0" borderId="0" xfId="0" applyNumberFormat="1" applyFont="1" applyFill="1"/>
    <xf numFmtId="49" fontId="1" fillId="0" borderId="1"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19" fillId="0" borderId="0" xfId="0" applyFont="1" applyFill="1"/>
    <xf numFmtId="0" fontId="2" fillId="0" borderId="0" xfId="0" applyFont="1" applyFill="1" applyAlignment="1">
      <alignment wrapText="1"/>
    </xf>
    <xf numFmtId="0" fontId="18" fillId="0" borderId="0" xfId="0" applyFont="1" applyFill="1"/>
    <xf numFmtId="0" fontId="18" fillId="0" borderId="0" xfId="0" applyFont="1" applyFill="1" applyAlignment="1">
      <alignment wrapText="1"/>
    </xf>
    <xf numFmtId="0" fontId="17"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Fill="1" applyAlignment="1">
      <alignment wrapText="1"/>
    </xf>
    <xf numFmtId="0" fontId="20" fillId="0" borderId="0" xfId="5" applyFont="1" applyFill="1" applyAlignment="1">
      <alignment wrapText="1"/>
    </xf>
    <xf numFmtId="0" fontId="20" fillId="0" borderId="0" xfId="6" applyFont="1" applyFill="1" applyAlignment="1">
      <alignment wrapText="1"/>
    </xf>
    <xf numFmtId="3" fontId="2" fillId="0" borderId="0" xfId="0" applyNumberFormat="1" applyFont="1" applyFill="1"/>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0" fontId="21" fillId="0" borderId="0" xfId="0" applyFont="1" applyFill="1" applyAlignment="1">
      <alignment horizontal="right"/>
    </xf>
    <xf numFmtId="3" fontId="21" fillId="0" borderId="0" xfId="0" applyNumberFormat="1" applyFont="1" applyFill="1"/>
    <xf numFmtId="15" fontId="2" fillId="0" borderId="6" xfId="0" applyNumberFormat="1" applyFont="1" applyFill="1" applyBorder="1" applyAlignment="1">
      <alignment horizontal="left"/>
    </xf>
    <xf numFmtId="0" fontId="1" fillId="0" borderId="3" xfId="0" applyFont="1" applyFill="1" applyBorder="1" applyAlignment="1">
      <alignment horizontal="right" vertical="top" wrapText="1"/>
    </xf>
    <xf numFmtId="3" fontId="2" fillId="0" borderId="0" xfId="0" applyNumberFormat="1" applyFont="1" applyFill="1" applyAlignment="1">
      <alignment horizontal="left"/>
    </xf>
    <xf numFmtId="4" fontId="2" fillId="0" borderId="5" xfId="9" applyNumberFormat="1" applyFont="1" applyFill="1" applyBorder="1" applyAlignment="1">
      <alignment horizontal="right"/>
    </xf>
    <xf numFmtId="4" fontId="2" fillId="0" borderId="0" xfId="9" applyNumberFormat="1" applyFont="1" applyFill="1" applyBorder="1" applyAlignment="1">
      <alignment horizontal="right"/>
    </xf>
    <xf numFmtId="4" fontId="2" fillId="0" borderId="0" xfId="0" applyNumberFormat="1" applyFont="1" applyFill="1" applyAlignment="1">
      <alignment horizontal="right"/>
    </xf>
    <xf numFmtId="4" fontId="2" fillId="0" borderId="0" xfId="2" applyNumberFormat="1" applyFont="1" applyFill="1" applyAlignment="1">
      <alignment horizontal="right"/>
    </xf>
    <xf numFmtId="4" fontId="2" fillId="0" borderId="0" xfId="0" applyNumberFormat="1" applyFont="1" applyFill="1"/>
    <xf numFmtId="4" fontId="2" fillId="0" borderId="4" xfId="9" applyNumberFormat="1" applyFont="1" applyFill="1" applyBorder="1" applyAlignment="1"/>
    <xf numFmtId="4" fontId="2" fillId="0" borderId="2" xfId="9" applyNumberFormat="1" applyFont="1" applyFill="1" applyBorder="1" applyAlignment="1"/>
    <xf numFmtId="4" fontId="2" fillId="0" borderId="2" xfId="2" applyNumberFormat="1" applyFont="1" applyFill="1" applyBorder="1" applyAlignment="1"/>
    <xf numFmtId="4" fontId="2" fillId="0" borderId="2" xfId="0" applyNumberFormat="1" applyFont="1" applyFill="1" applyBorder="1" applyAlignment="1"/>
    <xf numFmtId="165" fontId="2" fillId="0" borderId="4" xfId="9" applyNumberFormat="1" applyFont="1" applyFill="1" applyBorder="1" applyAlignment="1"/>
    <xf numFmtId="165" fontId="2" fillId="0" borderId="5" xfId="9" applyNumberFormat="1" applyFont="1" applyFill="1" applyBorder="1" applyAlignment="1">
      <alignment horizontal="right"/>
    </xf>
    <xf numFmtId="165" fontId="2" fillId="0" borderId="0" xfId="0" applyNumberFormat="1" applyFont="1" applyFill="1" applyAlignment="1">
      <alignment horizontal="right"/>
    </xf>
    <xf numFmtId="165" fontId="2" fillId="0" borderId="2" xfId="9" applyNumberFormat="1" applyFont="1" applyFill="1" applyBorder="1" applyAlignment="1"/>
    <xf numFmtId="165" fontId="2" fillId="0" borderId="0" xfId="9" applyNumberFormat="1" applyFont="1" applyFill="1" applyBorder="1" applyAlignment="1">
      <alignment horizontal="right"/>
    </xf>
    <xf numFmtId="165" fontId="2" fillId="0" borderId="0" xfId="2" applyNumberFormat="1" applyFont="1" applyFill="1" applyAlignment="1">
      <alignment horizontal="right"/>
    </xf>
    <xf numFmtId="165" fontId="2" fillId="0" borderId="2" xfId="2" applyNumberFormat="1" applyFont="1" applyFill="1" applyBorder="1" applyAlignment="1"/>
    <xf numFmtId="165" fontId="2" fillId="0" borderId="2" xfId="0" applyNumberFormat="1" applyFont="1" applyFill="1" applyBorder="1" applyAlignment="1"/>
    <xf numFmtId="165" fontId="2" fillId="0" borderId="0" xfId="0" applyNumberFormat="1" applyFont="1" applyFill="1"/>
    <xf numFmtId="3" fontId="2" fillId="0" borderId="0" xfId="0" applyNumberFormat="1" applyFont="1" applyFill="1" applyBorder="1" applyAlignment="1"/>
    <xf numFmtId="166" fontId="2" fillId="0" borderId="0" xfId="0" applyNumberFormat="1" applyFont="1" applyFill="1" applyAlignment="1">
      <alignment horizontal="right"/>
    </xf>
    <xf numFmtId="1" fontId="2" fillId="0" borderId="0" xfId="0" applyNumberFormat="1" applyFont="1" applyFill="1" applyAlignment="1">
      <alignment horizontal="left"/>
    </xf>
    <xf numFmtId="3" fontId="2" fillId="0" borderId="4" xfId="0" applyNumberFormat="1" applyFont="1" applyFill="1" applyBorder="1" applyAlignment="1"/>
    <xf numFmtId="3" fontId="2" fillId="0" borderId="6" xfId="0" applyNumberFormat="1" applyFont="1" applyFill="1" applyBorder="1" applyAlignment="1">
      <alignment horizontal="left"/>
    </xf>
    <xf numFmtId="4" fontId="2" fillId="0" borderId="0" xfId="9" applyNumberFormat="1" applyFont="1" applyFill="1" applyBorder="1" applyAlignment="1"/>
    <xf numFmtId="4" fontId="2" fillId="0" borderId="0" xfId="2" applyNumberFormat="1" applyFont="1" applyFill="1" applyBorder="1" applyAlignment="1"/>
    <xf numFmtId="4" fontId="2" fillId="0" borderId="0" xfId="0" applyNumberFormat="1" applyFont="1" applyFill="1" applyBorder="1" applyAlignment="1"/>
    <xf numFmtId="3" fontId="2" fillId="0" borderId="0" xfId="0" applyNumberFormat="1" applyFont="1" applyFill="1" applyAlignment="1"/>
    <xf numFmtId="1" fontId="2" fillId="0" borderId="6" xfId="0" applyNumberFormat="1" applyFont="1" applyFill="1" applyBorder="1" applyAlignment="1">
      <alignment horizontal="left"/>
    </xf>
    <xf numFmtId="3" fontId="2" fillId="0" borderId="0" xfId="0" applyNumberFormat="1" applyFont="1" applyFill="1" applyBorder="1" applyAlignment="1">
      <alignment horizontal="left"/>
    </xf>
    <xf numFmtId="0" fontId="0" fillId="0" borderId="0" xfId="0" pivotButton="1"/>
    <xf numFmtId="0" fontId="0" fillId="0" borderId="0" xfId="0" applyNumberFormat="1"/>
    <xf numFmtId="0" fontId="0" fillId="0" borderId="0" xfId="0" applyAlignment="1">
      <alignment horizontal="left"/>
    </xf>
    <xf numFmtId="3" fontId="2" fillId="0" borderId="0" xfId="0" applyNumberFormat="1" applyFont="1" applyFill="1" applyBorder="1" applyAlignment="1">
      <alignment horizontal="right"/>
    </xf>
    <xf numFmtId="3" fontId="2" fillId="0" borderId="4" xfId="9" applyNumberFormat="1" applyFont="1" applyFill="1" applyBorder="1" applyAlignment="1">
      <alignment horizontal="left"/>
    </xf>
    <xf numFmtId="3" fontId="2" fillId="0" borderId="5" xfId="9" applyNumberFormat="1" applyFont="1" applyFill="1" applyBorder="1" applyAlignment="1">
      <alignment horizontal="left"/>
    </xf>
    <xf numFmtId="3" fontId="2" fillId="0" borderId="2" xfId="9" applyNumberFormat="1" applyFont="1" applyFill="1" applyBorder="1" applyAlignment="1">
      <alignment horizontal="left"/>
    </xf>
    <xf numFmtId="3" fontId="2" fillId="0" borderId="0" xfId="9" applyNumberFormat="1" applyFont="1" applyFill="1" applyBorder="1" applyAlignment="1">
      <alignment horizontal="left"/>
    </xf>
    <xf numFmtId="3" fontId="2" fillId="0" borderId="2" xfId="2" applyNumberFormat="1" applyFont="1" applyFill="1" applyBorder="1" applyAlignment="1">
      <alignment horizontal="left"/>
    </xf>
    <xf numFmtId="3" fontId="2" fillId="0" borderId="0" xfId="2" applyNumberFormat="1" applyFont="1" applyFill="1" applyBorder="1" applyAlignment="1">
      <alignment horizontal="left"/>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0" fillId="0" borderId="0" xfId="0" applyAlignment="1">
      <alignment horizontal="left" indent="1"/>
    </xf>
    <xf numFmtId="0" fontId="0" fillId="0" borderId="0" xfId="0" applyAlignment="1">
      <alignment horizontal="left" indent="2"/>
    </xf>
    <xf numFmtId="0" fontId="1" fillId="0" borderId="1" xfId="0" applyFont="1" applyFill="1" applyBorder="1" applyAlignment="1">
      <alignment horizontal="right" vertical="top" wrapText="1"/>
    </xf>
    <xf numFmtId="0" fontId="21" fillId="0" borderId="0" xfId="0" applyFont="1" applyFill="1" applyAlignment="1">
      <alignment vertical="top"/>
    </xf>
    <xf numFmtId="15" fontId="2" fillId="0" borderId="0" xfId="0" applyNumberFormat="1" applyFont="1" applyFill="1" applyAlignment="1">
      <alignment horizontal="right"/>
    </xf>
    <xf numFmtId="49" fontId="1" fillId="0" borderId="0" xfId="0" applyNumberFormat="1" applyFont="1" applyFill="1" applyBorder="1" applyAlignment="1">
      <alignment horizontal="right" vertical="top" wrapText="1"/>
    </xf>
    <xf numFmtId="9" fontId="2" fillId="0" borderId="0" xfId="0" applyNumberFormat="1" applyFont="1" applyFill="1" applyBorder="1" applyAlignment="1"/>
    <xf numFmtId="0" fontId="11" fillId="0" borderId="0" xfId="0" quotePrefix="1" applyFont="1" applyFill="1" applyAlignment="1">
      <alignment wrapText="1"/>
    </xf>
    <xf numFmtId="166" fontId="21" fillId="0" borderId="0" xfId="0" applyNumberFormat="1" applyFont="1" applyFill="1"/>
    <xf numFmtId="49" fontId="22" fillId="0" borderId="0" xfId="0" applyNumberFormat="1" applyFont="1" applyFill="1"/>
    <xf numFmtId="0" fontId="22" fillId="0" borderId="0" xfId="0" applyFont="1" applyFill="1" applyAlignment="1">
      <alignment horizontal="left"/>
    </xf>
    <xf numFmtId="4" fontId="22" fillId="0" borderId="2" xfId="0" applyNumberFormat="1" applyFont="1" applyFill="1" applyBorder="1" applyAlignment="1"/>
    <xf numFmtId="4" fontId="22" fillId="0" borderId="0" xfId="0" applyNumberFormat="1" applyFont="1" applyFill="1"/>
    <xf numFmtId="4" fontId="22" fillId="0" borderId="0" xfId="0" applyNumberFormat="1" applyFont="1" applyFill="1" applyAlignment="1">
      <alignment horizontal="right"/>
    </xf>
    <xf numFmtId="3" fontId="22" fillId="0" borderId="0" xfId="0" applyNumberFormat="1" applyFont="1" applyFill="1"/>
    <xf numFmtId="15" fontId="22" fillId="0" borderId="0" xfId="0" applyNumberFormat="1" applyFont="1" applyFill="1" applyAlignment="1">
      <alignment horizontal="left"/>
    </xf>
    <xf numFmtId="4" fontId="22" fillId="0" borderId="0" xfId="0" applyNumberFormat="1" applyFont="1" applyFill="1" applyAlignment="1"/>
    <xf numFmtId="3" fontId="22" fillId="0" borderId="2" xfId="0" applyNumberFormat="1" applyFont="1" applyFill="1" applyBorder="1" applyAlignment="1"/>
    <xf numFmtId="3" fontId="22" fillId="0" borderId="0" xfId="0" applyNumberFormat="1" applyFont="1" applyFill="1" applyAlignment="1">
      <alignment horizontal="right"/>
    </xf>
    <xf numFmtId="15" fontId="22" fillId="0" borderId="6" xfId="0" applyNumberFormat="1" applyFont="1" applyFill="1" applyBorder="1" applyAlignment="1">
      <alignment horizontal="left"/>
    </xf>
    <xf numFmtId="166" fontId="22" fillId="0" borderId="0" xfId="0" applyNumberFormat="1" applyFont="1" applyFill="1" applyAlignment="1">
      <alignment horizontal="right"/>
    </xf>
    <xf numFmtId="3" fontId="22" fillId="0" borderId="0" xfId="0" applyNumberFormat="1" applyFont="1" applyFill="1" applyBorder="1" applyAlignment="1">
      <alignment horizontal="left"/>
    </xf>
    <xf numFmtId="4" fontId="2" fillId="0" borderId="4" xfId="0" applyNumberFormat="1" applyFont="1" applyFill="1" applyBorder="1" applyAlignment="1"/>
    <xf numFmtId="4" fontId="2" fillId="0" borderId="5" xfId="0" applyNumberFormat="1" applyFont="1" applyFill="1" applyBorder="1"/>
    <xf numFmtId="4" fontId="2" fillId="0" borderId="5" xfId="2" applyNumberFormat="1" applyFont="1" applyFill="1" applyBorder="1" applyAlignment="1">
      <alignment horizontal="right"/>
    </xf>
    <xf numFmtId="3" fontId="2" fillId="0" borderId="5" xfId="2" applyNumberFormat="1" applyFont="1" applyFill="1" applyBorder="1" applyAlignment="1">
      <alignment horizontal="right"/>
    </xf>
    <xf numFmtId="4" fontId="2" fillId="0" borderId="5" xfId="0" applyNumberFormat="1" applyFont="1" applyFill="1" applyBorder="1" applyAlignment="1"/>
    <xf numFmtId="4" fontId="2" fillId="0" borderId="0" xfId="2" applyNumberFormat="1" applyFont="1" applyFill="1" applyBorder="1" applyAlignment="1">
      <alignment horizontal="right"/>
    </xf>
    <xf numFmtId="15" fontId="22" fillId="0" borderId="0" xfId="0" applyNumberFormat="1" applyFont="1" applyFill="1" applyBorder="1" applyAlignment="1">
      <alignment horizontal="left"/>
    </xf>
    <xf numFmtId="15" fontId="2" fillId="0" borderId="0" xfId="0" applyNumberFormat="1" applyFont="1" applyFill="1" applyBorder="1" applyAlignment="1">
      <alignment horizontal="left"/>
    </xf>
    <xf numFmtId="4" fontId="2" fillId="0" borderId="2" xfId="9" applyNumberFormat="1" applyFont="1" applyFill="1" applyBorder="1" applyAlignment="1">
      <alignment horizontal="right"/>
    </xf>
    <xf numFmtId="1" fontId="2" fillId="0" borderId="0" xfId="0" applyNumberFormat="1" applyFont="1" applyFill="1" applyBorder="1" applyAlignment="1">
      <alignment horizontal="left"/>
    </xf>
    <xf numFmtId="4" fontId="2" fillId="0" borderId="0" xfId="0" applyNumberFormat="1" applyFont="1" applyFill="1" applyAlignment="1"/>
    <xf numFmtId="3" fontId="2" fillId="0" borderId="0" xfId="2" applyNumberFormat="1" applyFont="1" applyFill="1" applyBorder="1" applyAlignment="1"/>
    <xf numFmtId="3" fontId="2" fillId="0" borderId="0" xfId="9" applyNumberFormat="1" applyFont="1" applyFill="1" applyBorder="1" applyAlignment="1"/>
    <xf numFmtId="3" fontId="2" fillId="0" borderId="0" xfId="2" applyNumberFormat="1" applyFont="1" applyFill="1" applyBorder="1" applyAlignment="1">
      <alignment horizontal="right"/>
    </xf>
    <xf numFmtId="4" fontId="2" fillId="0" borderId="4" xfId="2" applyNumberFormat="1" applyFont="1" applyFill="1" applyBorder="1" applyAlignment="1"/>
    <xf numFmtId="168" fontId="21" fillId="0" borderId="0" xfId="0" applyNumberFormat="1" applyFont="1" applyFill="1"/>
    <xf numFmtId="2" fontId="21" fillId="0" borderId="0" xfId="0" applyNumberFormat="1" applyFont="1" applyFill="1"/>
    <xf numFmtId="165" fontId="2" fillId="0" borderId="2" xfId="0" applyNumberFormat="1" applyFont="1" applyFill="1" applyBorder="1" applyAlignment="1">
      <alignment horizontal="right"/>
    </xf>
    <xf numFmtId="165" fontId="2" fillId="0" borderId="0" xfId="0" applyNumberFormat="1" applyFont="1" applyFill="1" applyBorder="1" applyAlignment="1">
      <alignment horizontal="right"/>
    </xf>
    <xf numFmtId="14" fontId="24" fillId="0" borderId="0" xfId="0" applyNumberFormat="1" applyFont="1" applyFill="1"/>
    <xf numFmtId="49" fontId="24" fillId="0" borderId="0" xfId="0" applyNumberFormat="1" applyFont="1" applyFill="1" applyAlignment="1">
      <alignment horizontal="left"/>
    </xf>
    <xf numFmtId="0" fontId="24" fillId="0" borderId="0" xfId="0" applyFont="1" applyFill="1" applyAlignment="1">
      <alignment horizontal="left"/>
    </xf>
    <xf numFmtId="3" fontId="24" fillId="0" borderId="0" xfId="0" applyNumberFormat="1" applyFont="1" applyFill="1" applyAlignment="1">
      <alignment horizontal="left"/>
    </xf>
    <xf numFmtId="2" fontId="24" fillId="0" borderId="2" xfId="0" applyNumberFormat="1" applyFont="1" applyFill="1" applyBorder="1" applyAlignment="1"/>
    <xf numFmtId="2" fontId="24" fillId="0" borderId="0" xfId="0" applyNumberFormat="1" applyFont="1" applyFill="1"/>
    <xf numFmtId="2" fontId="24" fillId="0" borderId="0" xfId="0" applyNumberFormat="1" applyFont="1" applyFill="1" applyAlignment="1">
      <alignment horizontal="right"/>
    </xf>
    <xf numFmtId="167" fontId="24" fillId="0" borderId="0" xfId="11" applyNumberFormat="1" applyFont="1" applyFill="1"/>
    <xf numFmtId="3" fontId="22" fillId="0" borderId="6" xfId="0" applyNumberFormat="1" applyFont="1" applyFill="1" applyBorder="1" applyAlignment="1">
      <alignment horizontal="left"/>
    </xf>
    <xf numFmtId="4" fontId="2" fillId="0" borderId="0" xfId="0" applyNumberFormat="1" applyFont="1" applyFill="1" applyBorder="1"/>
    <xf numFmtId="1" fontId="22" fillId="0" borderId="6" xfId="0" applyNumberFormat="1" applyFont="1" applyFill="1" applyBorder="1" applyAlignment="1">
      <alignment horizontal="left"/>
    </xf>
    <xf numFmtId="3" fontId="22" fillId="0" borderId="2" xfId="0" applyNumberFormat="1" applyFont="1" applyFill="1" applyBorder="1" applyAlignment="1">
      <alignment horizontal="left"/>
    </xf>
    <xf numFmtId="3" fontId="22" fillId="0" borderId="0" xfId="0" applyNumberFormat="1" applyFont="1" applyFill="1" applyAlignment="1">
      <alignment horizontal="left"/>
    </xf>
    <xf numFmtId="9" fontId="22" fillId="0" borderId="0" xfId="0" applyNumberFormat="1" applyFont="1" applyFill="1" applyAlignment="1"/>
    <xf numFmtId="0" fontId="11" fillId="0" borderId="0" xfId="0" applyFont="1" applyFill="1" applyAlignment="1">
      <alignment horizontal="left"/>
    </xf>
    <xf numFmtId="2" fontId="11" fillId="0" borderId="0" xfId="0" applyNumberFormat="1" applyFont="1" applyFill="1"/>
    <xf numFmtId="167" fontId="11" fillId="0" borderId="0" xfId="11" applyNumberFormat="1" applyFont="1" applyFill="1"/>
    <xf numFmtId="2" fontId="11" fillId="0" borderId="4" xfId="0" applyNumberFormat="1" applyFont="1" applyFill="1" applyBorder="1"/>
    <xf numFmtId="2" fontId="11" fillId="0" borderId="2" xfId="0" applyNumberFormat="1" applyFont="1" applyFill="1" applyBorder="1"/>
    <xf numFmtId="3" fontId="2" fillId="0" borderId="2" xfId="0" applyNumberFormat="1" applyFont="1" applyFill="1" applyBorder="1" applyAlignment="1">
      <alignment horizontal="right"/>
    </xf>
    <xf numFmtId="169" fontId="24" fillId="0" borderId="0" xfId="0" applyNumberFormat="1" applyFont="1" applyFill="1"/>
    <xf numFmtId="170" fontId="22" fillId="0" borderId="0" xfId="0" applyNumberFormat="1" applyFont="1" applyFill="1" applyAlignment="1">
      <alignment horizontal="left"/>
    </xf>
    <xf numFmtId="170" fontId="22" fillId="0" borderId="6" xfId="0" applyNumberFormat="1" applyFont="1" applyFill="1" applyBorder="1" applyAlignment="1">
      <alignment horizontal="left"/>
    </xf>
    <xf numFmtId="4" fontId="2" fillId="0" borderId="2" xfId="0" applyNumberFormat="1" applyFont="1" applyFill="1" applyBorder="1" applyAlignment="1">
      <alignment horizontal="right"/>
    </xf>
    <xf numFmtId="4" fontId="2" fillId="0" borderId="0" xfId="0" applyNumberFormat="1" applyFont="1" applyFill="1" applyBorder="1" applyAlignment="1">
      <alignment horizontal="right"/>
    </xf>
    <xf numFmtId="3" fontId="22" fillId="0" borderId="9" xfId="0" applyNumberFormat="1" applyFont="1" applyFill="1" applyBorder="1" applyAlignment="1">
      <alignment horizontal="right"/>
    </xf>
    <xf numFmtId="3" fontId="22" fillId="0" borderId="8" xfId="0" applyNumberFormat="1" applyFont="1" applyFill="1" applyBorder="1" applyAlignment="1">
      <alignment horizontal="right"/>
    </xf>
    <xf numFmtId="0" fontId="22" fillId="0" borderId="7" xfId="0" applyFont="1" applyFill="1" applyBorder="1" applyAlignment="1">
      <alignment horizontal="left"/>
    </xf>
    <xf numFmtId="3" fontId="2" fillId="0" borderId="4" xfId="2" applyNumberFormat="1" applyFont="1" applyFill="1" applyBorder="1" applyAlignment="1"/>
    <xf numFmtId="1" fontId="22" fillId="0" borderId="0" xfId="0" applyNumberFormat="1" applyFont="1" applyFill="1" applyBorder="1" applyAlignment="1">
      <alignment horizontal="left"/>
    </xf>
  </cellXfs>
  <cellStyles count="12">
    <cellStyle name="Comma" xfId="11" builtinId="3"/>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188">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alignment horizontal="right" vertical="bottom" textRotation="0" wrapText="0"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0" formatCode="d\-mmm\-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70"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9" formatCode="m/d/yyyy"/>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color rgb="FF93A7CC"/>
      <color rgb="FF8E8E8E"/>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7.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[covid-deaths-22-monthly-data-week-27.xlsx]M1!PivotTable2</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a:t>
            </a:r>
            <a:r>
              <a:rPr lang="en-GB" sz="1400" b="1" baseline="0">
                <a:solidFill>
                  <a:sysClr val="windowText" lastClr="000000"/>
                </a:solidFill>
              </a:rPr>
              <a:t> rates of mortality by sex, March 2020 to most recent</a:t>
            </a:r>
            <a:endParaRPr lang="en-GB" sz="1400" b="1">
              <a:solidFill>
                <a:sysClr val="windowText" lastClr="000000"/>
              </a:solidFill>
            </a:endParaRPr>
          </a:p>
        </c:rich>
      </c:tx>
      <c:layout>
        <c:manualLayout>
          <c:xMode val="edge"/>
          <c:yMode val="edge"/>
          <c:x val="0.13547132606377119"/>
          <c:y val="6.38937295847423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19050" cap="rnd">
            <a:solidFill>
              <a:srgbClr val="93A7CC">
                <a:alpha val="23000"/>
              </a:srgbClr>
            </a:solidFill>
            <a:round/>
          </a:ln>
          <a:effectLst/>
        </c:spPr>
        <c:marker>
          <c:symbol val="none"/>
        </c:marker>
      </c:pivotFmt>
      <c:pivotFmt>
        <c:idx val="43"/>
        <c:spPr>
          <a:solidFill>
            <a:schemeClr val="accent1"/>
          </a:solidFill>
          <a:ln w="19050" cap="rnd">
            <a:solidFill>
              <a:srgbClr val="203F7A">
                <a:alpha val="23000"/>
              </a:srgbClr>
            </a:solidFill>
            <a:prstDash val="solid"/>
            <a:round/>
          </a:ln>
          <a:effectLst/>
        </c:spPr>
        <c:marker>
          <c:symbol val="none"/>
        </c:marker>
      </c:pivotFmt>
      <c:pivotFmt>
        <c:idx val="44"/>
        <c:spPr>
          <a:solidFill>
            <a:schemeClr val="accent1"/>
          </a:solidFill>
          <a:ln w="19050" cap="rnd">
            <a:solidFill>
              <a:srgbClr val="8E8E8E">
                <a:alpha val="23000"/>
              </a:srgbClr>
            </a:solidFill>
            <a:prstDash val="solid"/>
            <a:round/>
          </a:ln>
          <a:effectLst/>
        </c:spPr>
        <c:marker>
          <c:symbol val="none"/>
        </c:marker>
      </c:pivotFmt>
      <c:pivotFmt>
        <c:idx val="45"/>
        <c:spPr>
          <a:solidFill>
            <a:schemeClr val="accent1"/>
          </a:solidFill>
          <a:ln w="19050" cap="rnd">
            <a:solidFill>
              <a:srgbClr val="93A7CC">
                <a:alpha val="23000"/>
              </a:srgbClr>
            </a:solidFill>
            <a:round/>
          </a:ln>
          <a:effectLst/>
        </c:spPr>
        <c:marker>
          <c:symbol val="none"/>
        </c:marker>
      </c:pivotFmt>
      <c:pivotFmt>
        <c:idx val="46"/>
        <c:spPr>
          <a:solidFill>
            <a:schemeClr val="accent1"/>
          </a:solidFill>
          <a:ln w="19050" cap="rnd">
            <a:solidFill>
              <a:srgbClr val="203F7A">
                <a:alpha val="23000"/>
              </a:srgbClr>
            </a:solidFill>
            <a:prstDash val="solid"/>
            <a:round/>
          </a:ln>
          <a:effectLst/>
        </c:spPr>
        <c:marker>
          <c:symbol val="none"/>
        </c:marker>
      </c:pivotFmt>
      <c:pivotFmt>
        <c:idx val="47"/>
        <c:spPr>
          <a:solidFill>
            <a:schemeClr val="accent1"/>
          </a:solidFill>
          <a:ln w="19050" cap="rnd">
            <a:solidFill>
              <a:srgbClr val="8E8E8E">
                <a:alpha val="23000"/>
              </a:srgbClr>
            </a:solidFill>
            <a:prstDash val="solid"/>
            <a:round/>
          </a:ln>
          <a:effectLst/>
        </c:spPr>
        <c:marker>
          <c:symbol val="none"/>
        </c:marker>
      </c:pivotFmt>
      <c:pivotFmt>
        <c:idx val="48"/>
        <c:spPr>
          <a:solidFill>
            <a:schemeClr val="accent1"/>
          </a:solidFill>
          <a:ln w="28575" cap="rnd">
            <a:solidFill>
              <a:srgbClr val="203F7A"/>
            </a:solidFill>
            <a:round/>
          </a:ln>
          <a:effectLst/>
        </c:spPr>
        <c:marker>
          <c:symbol val="none"/>
        </c:marker>
      </c:pivotFmt>
      <c:pivotFmt>
        <c:idx val="49"/>
        <c:spPr>
          <a:solidFill>
            <a:schemeClr val="accent1"/>
          </a:solidFill>
          <a:ln w="28575" cap="rnd">
            <a:solidFill>
              <a:srgbClr val="8E8E8E"/>
            </a:solidFill>
            <a:round/>
          </a:ln>
          <a:effectLst/>
        </c:spPr>
        <c:marker>
          <c:symbol val="none"/>
        </c:marker>
      </c:pivotFmt>
      <c:pivotFmt>
        <c:idx val="50"/>
        <c:spPr>
          <a:solidFill>
            <a:schemeClr val="accent1"/>
          </a:solidFill>
          <a:ln w="28575" cap="rnd">
            <a:solidFill>
              <a:srgbClr val="93A7CC"/>
            </a:solidFill>
            <a:round/>
          </a:ln>
          <a:effectLst/>
        </c:spPr>
        <c:marker>
          <c:symbol val="none"/>
        </c:marker>
      </c:pivotFmt>
      <c:pivotFmt>
        <c:idx val="51"/>
        <c:spPr>
          <a:solidFill>
            <a:schemeClr val="accent1"/>
          </a:solidFill>
          <a:ln w="25400" cap="rnd">
            <a:solidFill>
              <a:srgbClr val="8E8E8E"/>
            </a:solidFill>
            <a:round/>
          </a:ln>
          <a:effectLst/>
        </c:spPr>
        <c:marker>
          <c:symbol val="none"/>
        </c:marker>
      </c:pivotFmt>
      <c:pivotFmt>
        <c:idx val="52"/>
        <c:spPr>
          <a:solidFill>
            <a:schemeClr val="accent1"/>
          </a:solidFill>
          <a:ln w="25400" cap="rnd">
            <a:solidFill>
              <a:srgbClr val="203F7A"/>
            </a:solidFill>
            <a:round/>
          </a:ln>
          <a:effectLst/>
        </c:spPr>
        <c:marker>
          <c:symbol val="none"/>
        </c:marker>
      </c:pivotFmt>
      <c:pivotFmt>
        <c:idx val="53"/>
        <c:spPr>
          <a:solidFill>
            <a:schemeClr val="accent1"/>
          </a:solidFill>
          <a:ln w="25400" cap="rnd">
            <a:solidFill>
              <a:srgbClr val="93A7CC"/>
            </a:solidFill>
            <a:round/>
          </a:ln>
          <a:effectLst/>
        </c:spPr>
        <c:marker>
          <c:symbol val="none"/>
        </c:marker>
      </c:pivotFmt>
      <c:pivotFmt>
        <c:idx val="54"/>
        <c:spPr>
          <a:solidFill>
            <a:schemeClr val="accent1"/>
          </a:solidFill>
          <a:ln w="9525" cap="rnd">
            <a:solidFill>
              <a:srgbClr val="8E8E8E">
                <a:alpha val="46000"/>
              </a:srgbClr>
            </a:solidFill>
            <a:round/>
          </a:ln>
          <a:effectLst/>
        </c:spPr>
        <c:marker>
          <c:symbol val="none"/>
        </c:marker>
      </c:pivotFmt>
      <c:pivotFmt>
        <c:idx val="55"/>
        <c:spPr>
          <a:solidFill>
            <a:schemeClr val="accent1"/>
          </a:solidFill>
          <a:ln w="9525" cap="rnd">
            <a:solidFill>
              <a:srgbClr val="203F7A">
                <a:alpha val="50000"/>
              </a:srgbClr>
            </a:solidFill>
            <a:round/>
          </a:ln>
          <a:effectLst/>
        </c:spPr>
        <c:marker>
          <c:symbol val="none"/>
        </c:marker>
      </c:pivotFmt>
      <c:pivotFmt>
        <c:idx val="56"/>
        <c:spPr>
          <a:solidFill>
            <a:schemeClr val="accent1"/>
          </a:solidFill>
          <a:ln w="9525" cap="rnd">
            <a:solidFill>
              <a:srgbClr val="93A7CC">
                <a:alpha val="46000"/>
              </a:srgbClr>
            </a:solidFill>
            <a:round/>
          </a:ln>
          <a:effectLst/>
        </c:spPr>
        <c:marker>
          <c:symbol val="none"/>
        </c:marker>
      </c:pivotFmt>
      <c:pivotFmt>
        <c:idx val="57"/>
        <c:spPr>
          <a:solidFill>
            <a:schemeClr val="accent1"/>
          </a:solidFill>
          <a:ln w="9525" cap="rnd">
            <a:solidFill>
              <a:srgbClr val="8E8E8E">
                <a:alpha val="47000"/>
              </a:srgbClr>
            </a:solidFill>
            <a:round/>
          </a:ln>
          <a:effectLst/>
        </c:spPr>
        <c:marker>
          <c:symbol val="none"/>
        </c:marker>
      </c:pivotFmt>
      <c:pivotFmt>
        <c:idx val="58"/>
        <c:spPr>
          <a:solidFill>
            <a:schemeClr val="accent1"/>
          </a:solidFill>
          <a:ln w="9525" cap="rnd">
            <a:solidFill>
              <a:srgbClr val="203F7A">
                <a:alpha val="61000"/>
              </a:srgbClr>
            </a:solidFill>
            <a:round/>
          </a:ln>
          <a:effectLst/>
        </c:spPr>
        <c:marker>
          <c:symbol val="none"/>
        </c:marker>
      </c:pivotFmt>
      <c:pivotFmt>
        <c:idx val="59"/>
        <c:spPr>
          <a:solidFill>
            <a:schemeClr val="accent1"/>
          </a:solidFill>
          <a:ln w="9525" cap="rnd">
            <a:solidFill>
              <a:srgbClr val="93A7CC">
                <a:alpha val="50000"/>
              </a:srgbClr>
            </a:solidFill>
            <a:round/>
          </a:ln>
          <a:effectLst/>
        </c:spPr>
        <c:marker>
          <c:symbol val="none"/>
        </c:marker>
      </c:pivotFmt>
      <c:pivotFmt>
        <c:idx val="60"/>
        <c:spPr>
          <a:solidFill>
            <a:schemeClr val="accent1"/>
          </a:solidFill>
          <a:ln w="28575" cap="rnd">
            <a:solidFill>
              <a:srgbClr val="8E8E8E"/>
            </a:solidFill>
            <a:round/>
          </a:ln>
          <a:effectLst/>
        </c:spPr>
        <c:marker>
          <c:symbol val="none"/>
        </c:marker>
      </c:pivotFmt>
      <c:pivotFmt>
        <c:idx val="61"/>
        <c:spPr>
          <a:solidFill>
            <a:schemeClr val="accent1"/>
          </a:solidFill>
          <a:ln w="28575" cap="rnd">
            <a:solidFill>
              <a:srgbClr val="203F7A"/>
            </a:solidFill>
            <a:round/>
          </a:ln>
          <a:effectLst/>
        </c:spPr>
        <c:marker>
          <c:symbol val="none"/>
        </c:marker>
      </c:pivotFmt>
      <c:pivotFmt>
        <c:idx val="62"/>
        <c:spPr>
          <a:solidFill>
            <a:schemeClr val="accent1"/>
          </a:solidFill>
          <a:ln w="28575" cap="rnd">
            <a:solidFill>
              <a:srgbClr val="93A7CC"/>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bg1">
                <a:lumMod val="65000"/>
              </a:schemeClr>
            </a:solidFill>
            <a:prstDash val="sysDot"/>
            <a:round/>
          </a:ln>
          <a:effectLst/>
        </c:spPr>
        <c:marker>
          <c:symbol val="none"/>
        </c:marker>
      </c:pivotFmt>
      <c:pivotFmt>
        <c:idx val="215"/>
        <c:spPr>
          <a:solidFill>
            <a:schemeClr val="accent1"/>
          </a:solidFill>
          <a:ln w="28575" cap="rnd">
            <a:solidFill>
              <a:srgbClr val="284F99"/>
            </a:solidFill>
            <a:round/>
          </a:ln>
          <a:effectLst/>
        </c:spPr>
        <c:marker>
          <c:symbol val="none"/>
        </c:marker>
      </c:pivotFmt>
      <c:pivotFmt>
        <c:idx val="216"/>
        <c:spPr>
          <a:solidFill>
            <a:schemeClr val="accent1"/>
          </a:solidFill>
          <a:ln w="28575" cap="rnd">
            <a:solidFill>
              <a:schemeClr val="bg1">
                <a:lumMod val="65000"/>
              </a:schemeClr>
            </a:solidFill>
            <a:prstDash val="dash"/>
            <a:round/>
          </a:ln>
          <a:effectLst/>
        </c:spPr>
        <c:marker>
          <c:symbol val="none"/>
        </c:marker>
      </c:pivotFmt>
      <c:pivotFmt>
        <c:idx val="217"/>
        <c:spPr>
          <a:solidFill>
            <a:schemeClr val="accent1"/>
          </a:solidFill>
          <a:ln w="28575" cap="rnd">
            <a:solidFill>
              <a:srgbClr val="8E8E8E"/>
            </a:solidFill>
            <a:prstDash val="sysDot"/>
            <a:round/>
          </a:ln>
          <a:effectLst/>
        </c:spPr>
        <c:marker>
          <c:symbol val="none"/>
        </c:marker>
      </c:pivotFmt>
      <c:pivotFmt>
        <c:idx val="218"/>
        <c:spPr>
          <a:solidFill>
            <a:schemeClr val="accent1"/>
          </a:solidFill>
          <a:ln w="28575" cap="rnd">
            <a:solidFill>
              <a:srgbClr val="8E8E8E"/>
            </a:solidFill>
            <a:round/>
          </a:ln>
          <a:effectLst/>
        </c:spPr>
        <c:marker>
          <c:symbol val="none"/>
        </c:marker>
      </c:pivotFmt>
      <c:pivotFmt>
        <c:idx val="219"/>
        <c:spPr>
          <a:solidFill>
            <a:schemeClr val="accent1"/>
          </a:solidFill>
          <a:ln w="28575" cap="rnd">
            <a:solidFill>
              <a:srgbClr val="284F99"/>
            </a:solidFill>
            <a:round/>
          </a:ln>
          <a:effectLst/>
        </c:spPr>
        <c:marker>
          <c:symbol val="none"/>
        </c:marker>
      </c:pivotFmt>
      <c:pivotFmt>
        <c:idx val="220"/>
        <c:spPr>
          <a:ln w="28575" cap="rnd">
            <a:solidFill>
              <a:srgbClr val="93A7CC"/>
            </a:solidFill>
            <a:round/>
          </a:ln>
          <a:effectLst/>
        </c:spPr>
        <c:marker>
          <c:symbol val="none"/>
        </c:marker>
      </c:pivotFmt>
      <c:pivotFmt>
        <c:idx val="221"/>
        <c:spPr>
          <a:ln w="28575" cap="rnd">
            <a:solidFill>
              <a:srgbClr val="284F99"/>
            </a:solidFill>
            <a:round/>
          </a:ln>
          <a:effectLst/>
        </c:spPr>
        <c:marker>
          <c:symbol val="none"/>
        </c:marker>
      </c:pivotFmt>
      <c:pivotFmt>
        <c:idx val="222"/>
        <c:spPr>
          <a:ln w="28575" cap="rnd">
            <a:solidFill>
              <a:schemeClr val="accent1"/>
            </a:solidFill>
            <a:round/>
          </a:ln>
          <a:effectLst/>
        </c:spPr>
        <c:marker>
          <c:symbol val="none"/>
        </c:marker>
      </c:pivotFmt>
    </c:pivotFmts>
    <c:plotArea>
      <c:layout>
        <c:manualLayout>
          <c:layoutTarget val="inner"/>
          <c:xMode val="edge"/>
          <c:yMode val="edge"/>
          <c:x val="9.9803834653728676E-2"/>
          <c:y val="0.13758793473699801"/>
          <c:w val="0.87401359886309005"/>
          <c:h val="0.57443322719456302"/>
        </c:manualLayout>
      </c:layout>
      <c:lineChart>
        <c:grouping val="standard"/>
        <c:varyColors val="0"/>
        <c:ser>
          <c:idx val="0"/>
          <c:order val="0"/>
          <c:tx>
            <c:strRef>
              <c:f>'M1'!$P$7:$P$8</c:f>
              <c:strCache>
                <c:ptCount val="1"/>
                <c:pt idx="0">
                  <c:v>Females</c:v>
                </c:pt>
              </c:strCache>
            </c:strRef>
          </c:tx>
          <c:spPr>
            <a:ln w="28575" cap="rnd">
              <a:solidFill>
                <a:srgbClr val="93A7CC"/>
              </a:solidFill>
              <a:round/>
            </a:ln>
            <a:effectLst/>
          </c:spPr>
          <c:marker>
            <c:symbol val="none"/>
          </c:marker>
          <c:cat>
            <c:multiLvlStrRef>
              <c:f>'M1'!$O$9:$O$40</c:f>
              <c:multiLvlStrCache>
                <c:ptCount val="28"/>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lvl>
                <c:lvl>
                  <c:pt idx="0">
                    <c:v>2020</c:v>
                  </c:pt>
                  <c:pt idx="10">
                    <c:v>2021</c:v>
                  </c:pt>
                  <c:pt idx="22">
                    <c:v>2022</c:v>
                  </c:pt>
                </c:lvl>
              </c:multiLvlStrCache>
            </c:multiLvlStrRef>
          </c:cat>
          <c:val>
            <c:numRef>
              <c:f>'M1'!$P$9:$P$40</c:f>
              <c:numCache>
                <c:formatCode>General</c:formatCode>
                <c:ptCount val="28"/>
                <c:pt idx="0">
                  <c:v>47.706814332295203</c:v>
                </c:pt>
                <c:pt idx="1">
                  <c:v>479.66073814723302</c:v>
                </c:pt>
                <c:pt idx="2">
                  <c:v>239.355420750034</c:v>
                </c:pt>
                <c:pt idx="3">
                  <c:v>44.8192487484841</c:v>
                </c:pt>
                <c:pt idx="4">
                  <c:v>9.0757138917566493</c:v>
                </c:pt>
                <c:pt idx="5">
                  <c:v>4.8975531087716604</c:v>
                </c:pt>
                <c:pt idx="6">
                  <c:v>6.1777095366716503</c:v>
                </c:pt>
                <c:pt idx="7">
                  <c:v>82.056411875107599</c:v>
                </c:pt>
                <c:pt idx="8">
                  <c:v>195.189355975333</c:v>
                </c:pt>
                <c:pt idx="9">
                  <c:v>183.88638618379201</c:v>
                </c:pt>
                <c:pt idx="10">
                  <c:v>333.38480429013902</c:v>
                </c:pt>
                <c:pt idx="11">
                  <c:v>221.91444176028099</c:v>
                </c:pt>
                <c:pt idx="12">
                  <c:v>62.648536241657297</c:v>
                </c:pt>
                <c:pt idx="13">
                  <c:v>17.338905144131601</c:v>
                </c:pt>
                <c:pt idx="14">
                  <c:v>6.3735532494915104</c:v>
                </c:pt>
                <c:pt idx="15">
                  <c:v>10.570858343251199</c:v>
                </c:pt>
                <c:pt idx="16">
                  <c:v>30.172177321874798</c:v>
                </c:pt>
                <c:pt idx="17">
                  <c:v>33.723818576652199</c:v>
                </c:pt>
                <c:pt idx="18">
                  <c:v>99.907570672783706</c:v>
                </c:pt>
                <c:pt idx="19">
                  <c:v>96.897350013418006</c:v>
                </c:pt>
                <c:pt idx="20">
                  <c:v>81.391851469209598</c:v>
                </c:pt>
                <c:pt idx="21">
                  <c:v>58.953336829122101</c:v>
                </c:pt>
                <c:pt idx="22">
                  <c:v>98.662225118507607</c:v>
                </c:pt>
                <c:pt idx="23">
                  <c:v>66.327713325780095</c:v>
                </c:pt>
                <c:pt idx="24">
                  <c:v>121.36523713630299</c:v>
                </c:pt>
                <c:pt idx="25">
                  <c:v>95.119749767169594</c:v>
                </c:pt>
                <c:pt idx="26">
                  <c:v>35.275370012575998</c:v>
                </c:pt>
                <c:pt idx="27">
                  <c:v>37.330700456524703</c:v>
                </c:pt>
              </c:numCache>
            </c:numRef>
          </c:val>
          <c:smooth val="0"/>
          <c:extLst>
            <c:ext xmlns:c16="http://schemas.microsoft.com/office/drawing/2014/chart" uri="{C3380CC4-5D6E-409C-BE32-E72D297353CC}">
              <c16:uniqueId val="{00000064-B9CC-489E-83B2-37FE8E6B22E5}"/>
            </c:ext>
          </c:extLst>
        </c:ser>
        <c:ser>
          <c:idx val="1"/>
          <c:order val="1"/>
          <c:tx>
            <c:strRef>
              <c:f>'M1'!$Q$7:$Q$8</c:f>
              <c:strCache>
                <c:ptCount val="1"/>
                <c:pt idx="0">
                  <c:v>Males</c:v>
                </c:pt>
              </c:strCache>
            </c:strRef>
          </c:tx>
          <c:spPr>
            <a:ln w="28575" cap="rnd">
              <a:solidFill>
                <a:srgbClr val="284F99"/>
              </a:solidFill>
              <a:round/>
            </a:ln>
            <a:effectLst/>
          </c:spPr>
          <c:marker>
            <c:symbol val="none"/>
          </c:marker>
          <c:cat>
            <c:multiLvlStrRef>
              <c:f>'M1'!$O$9:$O$40</c:f>
              <c:multiLvlStrCache>
                <c:ptCount val="28"/>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lvl>
                <c:lvl>
                  <c:pt idx="0">
                    <c:v>2020</c:v>
                  </c:pt>
                  <c:pt idx="10">
                    <c:v>2021</c:v>
                  </c:pt>
                  <c:pt idx="22">
                    <c:v>2022</c:v>
                  </c:pt>
                </c:lvl>
              </c:multiLvlStrCache>
            </c:multiLvlStrRef>
          </c:cat>
          <c:val>
            <c:numRef>
              <c:f>'M1'!$Q$9:$Q$40</c:f>
              <c:numCache>
                <c:formatCode>General</c:formatCode>
                <c:ptCount val="28"/>
                <c:pt idx="0">
                  <c:v>87.532341088925705</c:v>
                </c:pt>
                <c:pt idx="1">
                  <c:v>723.29008012493</c:v>
                </c:pt>
                <c:pt idx="2">
                  <c:v>307.803350722</c:v>
                </c:pt>
                <c:pt idx="3">
                  <c:v>49.327153187320498</c:v>
                </c:pt>
                <c:pt idx="4">
                  <c:v>7.1714573483513799</c:v>
                </c:pt>
                <c:pt idx="5">
                  <c:v>3.2165365814808999</c:v>
                </c:pt>
                <c:pt idx="6">
                  <c:v>15.2868907947524</c:v>
                </c:pt>
                <c:pt idx="7">
                  <c:v>139.41662875965801</c:v>
                </c:pt>
                <c:pt idx="8">
                  <c:v>319.55742434229398</c:v>
                </c:pt>
                <c:pt idx="9">
                  <c:v>281.422317660197</c:v>
                </c:pt>
                <c:pt idx="10">
                  <c:v>471.657985419959</c:v>
                </c:pt>
                <c:pt idx="11">
                  <c:v>312.03453770057303</c:v>
                </c:pt>
                <c:pt idx="12">
                  <c:v>81.512247377426903</c:v>
                </c:pt>
                <c:pt idx="13">
                  <c:v>25.0128657106129</c:v>
                </c:pt>
                <c:pt idx="14">
                  <c:v>5.6129382216769397</c:v>
                </c:pt>
                <c:pt idx="15">
                  <c:v>20.8585554640166</c:v>
                </c:pt>
                <c:pt idx="16">
                  <c:v>66.128840584648103</c:v>
                </c:pt>
                <c:pt idx="17">
                  <c:v>61.688869491359497</c:v>
                </c:pt>
                <c:pt idx="18">
                  <c:v>173.06268546099801</c:v>
                </c:pt>
                <c:pt idx="19">
                  <c:v>167.75174228153</c:v>
                </c:pt>
                <c:pt idx="20">
                  <c:v>119.572728510441</c:v>
                </c:pt>
                <c:pt idx="21">
                  <c:v>81.080179067139795</c:v>
                </c:pt>
                <c:pt idx="22">
                  <c:v>143.65100072865999</c:v>
                </c:pt>
                <c:pt idx="23">
                  <c:v>103.39526245955599</c:v>
                </c:pt>
                <c:pt idx="24">
                  <c:v>187.802975565857</c:v>
                </c:pt>
                <c:pt idx="25">
                  <c:v>136.48430800316001</c:v>
                </c:pt>
                <c:pt idx="26">
                  <c:v>61.670792313326501</c:v>
                </c:pt>
                <c:pt idx="27">
                  <c:v>61.5465805078248</c:v>
                </c:pt>
              </c:numCache>
            </c:numRef>
          </c:val>
          <c:smooth val="0"/>
          <c:extLst>
            <c:ext xmlns:c16="http://schemas.microsoft.com/office/drawing/2014/chart" uri="{C3380CC4-5D6E-409C-BE32-E72D297353CC}">
              <c16:uniqueId val="{00000065-B9CC-489E-83B2-37FE8E6B22E5}"/>
            </c:ext>
          </c:extLst>
        </c:ser>
        <c:ser>
          <c:idx val="2"/>
          <c:order val="2"/>
          <c:tx>
            <c:strRef>
              <c:f>'M1'!$R$7:$R$8</c:f>
              <c:strCache>
                <c:ptCount val="1"/>
                <c:pt idx="0">
                  <c:v>Persons</c:v>
                </c:pt>
              </c:strCache>
            </c:strRef>
          </c:tx>
          <c:spPr>
            <a:ln w="28575" cap="rnd">
              <a:solidFill>
                <a:schemeClr val="accent3"/>
              </a:solidFill>
              <a:round/>
            </a:ln>
            <a:effectLst/>
          </c:spPr>
          <c:marker>
            <c:symbol val="none"/>
          </c:marker>
          <c:cat>
            <c:multiLvlStrRef>
              <c:f>'M1'!$O$9:$O$40</c:f>
              <c:multiLvlStrCache>
                <c:ptCount val="28"/>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lvl>
                <c:lvl>
                  <c:pt idx="0">
                    <c:v>2020</c:v>
                  </c:pt>
                  <c:pt idx="10">
                    <c:v>2021</c:v>
                  </c:pt>
                  <c:pt idx="22">
                    <c:v>2022</c:v>
                  </c:pt>
                </c:lvl>
              </c:multiLvlStrCache>
            </c:multiLvlStrRef>
          </c:cat>
          <c:val>
            <c:numRef>
              <c:f>'M1'!$R$9:$R$40</c:f>
              <c:numCache>
                <c:formatCode>General</c:formatCode>
                <c:ptCount val="28"/>
                <c:pt idx="0">
                  <c:v>65.339650782017998</c:v>
                </c:pt>
                <c:pt idx="1">
                  <c:v>584.93638233340596</c:v>
                </c:pt>
                <c:pt idx="2">
                  <c:v>268.67248326451403</c:v>
                </c:pt>
                <c:pt idx="3">
                  <c:v>46.698492409714</c:v>
                </c:pt>
                <c:pt idx="4">
                  <c:v>8.3994209232489307</c:v>
                </c:pt>
                <c:pt idx="5">
                  <c:v>4.3264434459539798</c:v>
                </c:pt>
                <c:pt idx="6">
                  <c:v>10.136347673226201</c:v>
                </c:pt>
                <c:pt idx="7">
                  <c:v>106.250849432503</c:v>
                </c:pt>
                <c:pt idx="8">
                  <c:v>247.74880751510801</c:v>
                </c:pt>
                <c:pt idx="9">
                  <c:v>224.756564083369</c:v>
                </c:pt>
                <c:pt idx="10">
                  <c:v>392.42639866206002</c:v>
                </c:pt>
                <c:pt idx="11">
                  <c:v>261.060229622961</c:v>
                </c:pt>
                <c:pt idx="12">
                  <c:v>70.568687086885902</c:v>
                </c:pt>
                <c:pt idx="13">
                  <c:v>20.628084570522301</c:v>
                </c:pt>
                <c:pt idx="14">
                  <c:v>6.0631218397942197</c:v>
                </c:pt>
                <c:pt idx="15">
                  <c:v>14.7242291683405</c:v>
                </c:pt>
                <c:pt idx="16">
                  <c:v>45.179841063710697</c:v>
                </c:pt>
                <c:pt idx="17">
                  <c:v>45.974657897941</c:v>
                </c:pt>
                <c:pt idx="18">
                  <c:v>131.05760110953699</c:v>
                </c:pt>
                <c:pt idx="19">
                  <c:v>127.728611035706</c:v>
                </c:pt>
                <c:pt idx="20">
                  <c:v>97.871792458447104</c:v>
                </c:pt>
                <c:pt idx="21">
                  <c:v>68.107606330088302</c:v>
                </c:pt>
                <c:pt idx="22">
                  <c:v>116.465679911808</c:v>
                </c:pt>
                <c:pt idx="23">
                  <c:v>82.741918484987295</c:v>
                </c:pt>
                <c:pt idx="24">
                  <c:v>147.81583582308099</c:v>
                </c:pt>
                <c:pt idx="25">
                  <c:v>111.985795739861</c:v>
                </c:pt>
                <c:pt idx="26">
                  <c:v>46.421117974502501</c:v>
                </c:pt>
                <c:pt idx="27">
                  <c:v>46.737380525533702</c:v>
                </c:pt>
              </c:numCache>
            </c:numRef>
          </c:val>
          <c:smooth val="0"/>
          <c:extLst>
            <c:ext xmlns:c16="http://schemas.microsoft.com/office/drawing/2014/chart" uri="{C3380CC4-5D6E-409C-BE32-E72D297353CC}">
              <c16:uniqueId val="{00000066-B9CC-489E-83B2-37FE8E6B22E5}"/>
            </c:ext>
          </c:extLst>
        </c:ser>
        <c:dLbls>
          <c:showLegendKey val="0"/>
          <c:showVal val="0"/>
          <c:showCatName val="0"/>
          <c:showSerName val="0"/>
          <c:showPercent val="0"/>
          <c:showBubbleSize val="0"/>
        </c:dLbls>
        <c:smooth val="0"/>
        <c:axId val="618775056"/>
        <c:axId val="618767512"/>
      </c:lineChart>
      <c:catAx>
        <c:axId val="61877505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Month</a:t>
                </a:r>
                <a:r>
                  <a:rPr lang="en-GB" sz="1400" b="1" baseline="0">
                    <a:solidFill>
                      <a:sysClr val="windowText" lastClr="000000"/>
                    </a:solidFill>
                  </a:rPr>
                  <a:t> of occurrence</a:t>
                </a:r>
                <a:endParaRPr lang="en-GB" sz="1400" b="1">
                  <a:solidFill>
                    <a:sysClr val="windowText" lastClr="000000"/>
                  </a:solidFill>
                </a:endParaRPr>
              </a:p>
            </c:rich>
          </c:tx>
          <c:layout>
            <c:manualLayout>
              <c:xMode val="edge"/>
              <c:yMode val="edge"/>
              <c:x val="0.40756808162541602"/>
              <c:y val="0.9086816577394910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67512"/>
        <c:crosses val="autoZero"/>
        <c:auto val="1"/>
        <c:lblAlgn val="ctr"/>
        <c:lblOffset val="100"/>
        <c:noMultiLvlLbl val="0"/>
      </c:catAx>
      <c:valAx>
        <c:axId val="61876751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Deaths</a:t>
                </a:r>
                <a:r>
                  <a:rPr lang="en-GB" sz="1400" b="1" baseline="0">
                    <a:solidFill>
                      <a:sysClr val="windowText" lastClr="000000"/>
                    </a:solidFill>
                  </a:rPr>
                  <a:t> per 100,000 (age-standardised)</a:t>
                </a:r>
                <a:endParaRPr lang="en-GB" sz="1400" b="1">
                  <a:solidFill>
                    <a:sysClr val="windowText" lastClr="000000"/>
                  </a:solidFill>
                </a:endParaRPr>
              </a:p>
            </c:rich>
          </c:tx>
          <c:layout>
            <c:manualLayout>
              <c:xMode val="edge"/>
              <c:yMode val="edge"/>
              <c:x val="2.0715726808458051E-2"/>
              <c:y val="0.2024012045516254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75056"/>
        <c:crosses val="autoZero"/>
        <c:crossBetween val="between"/>
      </c:valAx>
      <c:spPr>
        <a:noFill/>
        <a:ln w="25400">
          <a:noFill/>
        </a:ln>
        <a:effectLst/>
      </c:spPr>
    </c:plotArea>
    <c:legend>
      <c:legendPos val="r"/>
      <c:layout>
        <c:manualLayout>
          <c:xMode val="edge"/>
          <c:yMode val="edge"/>
          <c:x val="0.87276966018961044"/>
          <c:y val="0.16309299895506793"/>
          <c:w val="0.12442868387613268"/>
          <c:h val="0.1346935551551353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Leading</a:t>
            </a:r>
            <a:r>
              <a:rPr lang="en-GB" sz="1400" b="1" baseline="0"/>
              <a:t> causes of death, March 2020 to most recent</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1136813374274994"/>
          <c:y val="4.6195818182027754E-2"/>
          <c:w val="0.544449047246781"/>
          <c:h val="0.80269691210228811"/>
        </c:manualLayout>
      </c:layout>
      <c:barChart>
        <c:barDir val="bar"/>
        <c:grouping val="clustered"/>
        <c:varyColors val="0"/>
        <c:ser>
          <c:idx val="0"/>
          <c:order val="0"/>
          <c:spPr>
            <a:solidFill>
              <a:srgbClr val="284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'M10'!$E$146:$E$150</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'M10'!$F$146:$F$150</c:f>
              <c:numCache>
                <c:formatCode>#,##0</c:formatCode>
                <c:ptCount val="5"/>
                <c:pt idx="0">
                  <c:v>16021</c:v>
                </c:pt>
                <c:pt idx="1">
                  <c:v>14272</c:v>
                </c:pt>
                <c:pt idx="2">
                  <c:v>12394</c:v>
                </c:pt>
                <c:pt idx="3">
                  <c:v>9085</c:v>
                </c:pt>
                <c:pt idx="4">
                  <c:v>8961</c:v>
                </c:pt>
              </c:numCache>
            </c:numRef>
          </c:val>
          <c:extLst>
            <c:ext xmlns:c16="http://schemas.microsoft.com/office/drawing/2014/chart" uri="{C3380CC4-5D6E-409C-BE32-E72D297353CC}">
              <c16:uniqueId val="{00000000-ED18-40A2-BEE7-1448F8CC3AEE}"/>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0"/>
        <c:tickLblSkip val="1"/>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Number of deaths</a:t>
                </a:r>
              </a:p>
            </c:rich>
          </c:tx>
          <c:layout>
            <c:manualLayout>
              <c:xMode val="edge"/>
              <c:yMode val="edge"/>
              <c:x val="0.64993044753745599"/>
              <c:y val="0.8955319691621619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baseline="0"/>
              <a:t>Main pre-existing condition of those who died with COVID-19, March 2020 to most recent</a:t>
            </a:r>
            <a:endParaRPr lang="en-GB" sz="1200" b="1"/>
          </a:p>
        </c:rich>
      </c:tx>
      <c:layout>
        <c:manualLayout>
          <c:xMode val="edge"/>
          <c:yMode val="edge"/>
          <c:x val="0.121739950156974"/>
          <c:y val="1.25274716602944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284F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'M11'!$C$203:$C$207</c:f>
              <c:strCache>
                <c:ptCount val="5"/>
                <c:pt idx="0">
                  <c:v>Dementia and Alzheimer Disease</c:v>
                </c:pt>
                <c:pt idx="1">
                  <c:v>Ischaemic heart diseases</c:v>
                </c:pt>
                <c:pt idx="2">
                  <c:v>Chronic lower respiratory diseases</c:v>
                </c:pt>
                <c:pt idx="3">
                  <c:v>Influenza and pneumonia</c:v>
                </c:pt>
                <c:pt idx="4">
                  <c:v>Cerebrovascular disease</c:v>
                </c:pt>
              </c:strCache>
            </c:strRef>
          </c:cat>
          <c:val>
            <c:numRef>
              <c:f>'M11'!$D$203:$D$207</c:f>
              <c:numCache>
                <c:formatCode>#,##0</c:formatCode>
                <c:ptCount val="5"/>
                <c:pt idx="0">
                  <c:v>3379</c:v>
                </c:pt>
                <c:pt idx="1">
                  <c:v>2038</c:v>
                </c:pt>
                <c:pt idx="2">
                  <c:v>1790</c:v>
                </c:pt>
                <c:pt idx="3">
                  <c:v>1021</c:v>
                </c:pt>
                <c:pt idx="4">
                  <c:v>972</c:v>
                </c:pt>
              </c:numCache>
            </c:numRef>
          </c:val>
          <c:extLst>
            <c:ext xmlns:c16="http://schemas.microsoft.com/office/drawing/2014/chart" uri="{C3380CC4-5D6E-409C-BE32-E72D297353CC}">
              <c16:uniqueId val="{00000005-4CD0-4C9C-B07A-F30D449FE684}"/>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0.60246225262911657"/>
              <c:y val="0.7158050614623074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[covid-deaths-22-monthly-data-week-27.xlsx]M12!PivotTable3</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Main pre-existing medical</a:t>
            </a:r>
            <a:r>
              <a:rPr lang="en-US" sz="1400" b="1" baseline="0"/>
              <a:t> condition by age and sex, between 1st March 2020 and most recent</a:t>
            </a:r>
            <a:endParaRPr lang="en-US" sz="1400" b="1"/>
          </a:p>
        </c:rich>
      </c:tx>
      <c:layout>
        <c:manualLayout>
          <c:xMode val="edge"/>
          <c:yMode val="edge"/>
          <c:x val="0.20478297428788647"/>
          <c:y val="1.41929750944141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rgbClr val="284F99"/>
          </a:solidFill>
          <a:ln>
            <a:noFill/>
          </a:ln>
          <a:effectLst/>
        </c:spPr>
        <c:marker>
          <c:symbol val="none"/>
        </c:marker>
      </c:pivotFmt>
      <c:pivotFmt>
        <c:idx val="14"/>
        <c:spPr>
          <a:solidFill>
            <a:srgbClr val="284F99"/>
          </a:solidFill>
          <a:ln>
            <a:noFill/>
          </a:ln>
          <a:effectLst/>
        </c:spPr>
        <c:marker>
          <c:symbol val="none"/>
        </c:marker>
      </c:pivotFmt>
      <c:pivotFmt>
        <c:idx val="15"/>
        <c:spPr>
          <a:solidFill>
            <a:srgbClr val="284F99"/>
          </a:solidFill>
          <a:ln>
            <a:noFill/>
          </a:ln>
          <a:effectLst/>
        </c:spPr>
        <c:marker>
          <c:symbol val="none"/>
        </c:marker>
      </c:pivotFmt>
      <c:pivotFmt>
        <c:idx val="16"/>
        <c:spPr>
          <a:solidFill>
            <a:srgbClr val="284F99"/>
          </a:solidFill>
          <a:ln>
            <a:noFill/>
          </a:ln>
          <a:effectLst/>
        </c:spPr>
        <c:marker>
          <c:symbol val="none"/>
        </c:marker>
      </c:pivotFmt>
      <c:pivotFmt>
        <c:idx val="17"/>
        <c:spPr>
          <a:solidFill>
            <a:srgbClr val="284F99"/>
          </a:solidFill>
          <a:ln>
            <a:noFill/>
          </a:ln>
          <a:effectLst/>
        </c:spPr>
        <c:marker>
          <c:symbol val="none"/>
        </c:marker>
      </c:pivotFmt>
      <c:pivotFmt>
        <c:idx val="18"/>
        <c:spPr>
          <a:solidFill>
            <a:srgbClr val="284F99"/>
          </a:solidFill>
          <a:ln>
            <a:noFill/>
          </a:ln>
          <a:effectLst/>
        </c:spPr>
        <c:marker>
          <c:symbol val="none"/>
        </c:marker>
      </c:pivotFmt>
      <c:pivotFmt>
        <c:idx val="19"/>
        <c:spPr>
          <a:solidFill>
            <a:srgbClr val="284F99"/>
          </a:solidFill>
          <a:ln>
            <a:noFill/>
          </a:ln>
          <a:effectLst/>
        </c:spPr>
        <c:marker>
          <c:symbol val="none"/>
        </c:marker>
      </c:pivotFmt>
      <c:pivotFmt>
        <c:idx val="20"/>
        <c:spPr>
          <a:solidFill>
            <a:srgbClr val="284F99"/>
          </a:solidFill>
          <a:ln>
            <a:noFill/>
          </a:ln>
          <a:effectLst/>
        </c:spPr>
        <c:marker>
          <c:symbol val="none"/>
        </c:marker>
      </c:pivotFmt>
      <c:pivotFmt>
        <c:idx val="21"/>
        <c:spPr>
          <a:solidFill>
            <a:srgbClr val="284F99"/>
          </a:solidFill>
          <a:ln>
            <a:noFill/>
          </a:ln>
          <a:effectLst>
            <a:outerShdw blurRad="50800" dist="50800" dir="5400000" algn="ctr" rotWithShape="0">
              <a:schemeClr val="bg1"/>
            </a:outerShdw>
          </a:effectLst>
        </c:spPr>
        <c:marker>
          <c:symbol val="none"/>
        </c:marker>
      </c:pivotFmt>
      <c:pivotFmt>
        <c:idx val="22"/>
        <c:spPr>
          <a:solidFill>
            <a:srgbClr val="284F99"/>
          </a:solidFill>
          <a:ln>
            <a:noFill/>
          </a:ln>
          <a:effectLst>
            <a:outerShdw blurRad="50800" dist="50800" dir="5400000" algn="ctr" rotWithShape="0">
              <a:schemeClr val="bg1"/>
            </a:outerShdw>
          </a:effectLst>
        </c:spPr>
        <c:marker>
          <c:symbol val="none"/>
        </c:marker>
      </c:pivotFmt>
      <c:pivotFmt>
        <c:idx val="23"/>
        <c:spPr>
          <a:solidFill>
            <a:srgbClr val="284F99"/>
          </a:solidFill>
          <a:ln>
            <a:noFill/>
          </a:ln>
          <a:effectLst>
            <a:outerShdw blurRad="50800" dist="50800" dir="5400000" algn="ctr" rotWithShape="0">
              <a:schemeClr val="bg1"/>
            </a:outerShdw>
          </a:effectLst>
        </c:spPr>
        <c:marker>
          <c:symbol val="none"/>
        </c:marker>
      </c:pivotFmt>
      <c:pivotFmt>
        <c:idx val="24"/>
        <c:spPr>
          <a:solidFill>
            <a:srgbClr val="284F99"/>
          </a:solidFill>
          <a:ln>
            <a:noFill/>
          </a:ln>
          <a:effectLst>
            <a:outerShdw blurRad="50800" dist="50800" dir="5400000" algn="ctr" rotWithShape="0">
              <a:schemeClr val="bg1"/>
            </a:outerShdw>
          </a:effectLst>
        </c:spPr>
        <c:marker>
          <c:symbol val="none"/>
        </c:marker>
      </c:pivotFmt>
      <c:pivotFmt>
        <c:idx val="25"/>
        <c:spPr>
          <a:solidFill>
            <a:srgbClr val="284F99"/>
          </a:solidFill>
          <a:ln>
            <a:noFill/>
          </a:ln>
          <a:effectLst>
            <a:outerShdw blurRad="50800" dist="50800" dir="5400000" algn="ctr" rotWithShape="0">
              <a:schemeClr val="bg1"/>
            </a:outerShdw>
          </a:effectLst>
        </c:spPr>
        <c:marker>
          <c:symbol val="none"/>
        </c:marker>
      </c:pivotFmt>
      <c:pivotFmt>
        <c:idx val="26"/>
        <c:spPr>
          <a:solidFill>
            <a:srgbClr val="284F99"/>
          </a:solidFill>
          <a:ln>
            <a:noFill/>
          </a:ln>
          <a:effectLst>
            <a:outerShdw blurRad="50800" dist="50800" dir="5400000" algn="ctr" rotWithShape="0">
              <a:schemeClr val="bg1"/>
            </a:outerShdw>
          </a:effectLst>
        </c:spPr>
        <c:marker>
          <c:symbol val="none"/>
        </c:marker>
      </c:pivotFmt>
      <c:pivotFmt>
        <c:idx val="27"/>
        <c:spPr>
          <a:solidFill>
            <a:srgbClr val="284F99"/>
          </a:solidFill>
          <a:ln>
            <a:noFill/>
          </a:ln>
          <a:effectLst>
            <a:outerShdw blurRad="50800" dist="50800" dir="5400000" algn="ctr" rotWithShape="0">
              <a:schemeClr val="bg1"/>
            </a:outerShdw>
          </a:effectLst>
        </c:spPr>
        <c:marker>
          <c:symbol val="none"/>
        </c:marker>
      </c:pivotFmt>
      <c:pivotFmt>
        <c:idx val="28"/>
        <c:spPr>
          <a:solidFill>
            <a:srgbClr val="284F99"/>
          </a:solidFill>
          <a:ln>
            <a:noFill/>
          </a:ln>
          <a:effectLst>
            <a:outerShdw blurRad="50800" dist="50800" dir="5400000" algn="ctr" rotWithShape="0">
              <a:schemeClr val="bg1"/>
            </a:outerShdw>
          </a:effectLst>
        </c:spPr>
        <c:marker>
          <c:symbol val="none"/>
        </c:marker>
      </c:pivotFmt>
      <c:pivotFmt>
        <c:idx val="29"/>
        <c:spPr>
          <a:solidFill>
            <a:srgbClr val="284F99"/>
          </a:solidFill>
          <a:ln>
            <a:noFill/>
          </a:ln>
          <a:effectLst>
            <a:outerShdw blurRad="50800" dist="50800" dir="5400000" algn="ctr" rotWithShape="0">
              <a:schemeClr val="bg1"/>
            </a:outerShdw>
          </a:effectLst>
        </c:spPr>
        <c:marker>
          <c:symbol val="none"/>
        </c:marker>
      </c:pivotFmt>
      <c:pivotFmt>
        <c:idx val="30"/>
        <c:spPr>
          <a:solidFill>
            <a:srgbClr val="284F99"/>
          </a:solidFill>
          <a:ln>
            <a:noFill/>
          </a:ln>
          <a:effectLst/>
        </c:spPr>
        <c:marker>
          <c:symbol val="none"/>
        </c:marker>
      </c:pivotFmt>
      <c:pivotFmt>
        <c:idx val="31"/>
        <c:spPr>
          <a:solidFill>
            <a:srgbClr val="284F99"/>
          </a:solidFill>
          <a:ln>
            <a:noFill/>
          </a:ln>
          <a:effectLst/>
        </c:spPr>
        <c:marker>
          <c:symbol val="none"/>
        </c:marker>
      </c:pivotFmt>
      <c:pivotFmt>
        <c:idx val="32"/>
        <c:spPr>
          <a:solidFill>
            <a:srgbClr val="284F99"/>
          </a:solidFill>
          <a:ln>
            <a:noFill/>
          </a:ln>
          <a:effectLst/>
        </c:spPr>
        <c:marker>
          <c:symbol val="none"/>
        </c:marker>
      </c:pivotFmt>
    </c:pivotFmts>
    <c:plotArea>
      <c:layout>
        <c:manualLayout>
          <c:layoutTarget val="inner"/>
          <c:xMode val="edge"/>
          <c:yMode val="edge"/>
          <c:x val="0.57014525691965068"/>
          <c:y val="0.11780993260396294"/>
          <c:w val="0.39658142527475776"/>
          <c:h val="0.80029093541990626"/>
        </c:manualLayout>
      </c:layout>
      <c:barChart>
        <c:barDir val="bar"/>
        <c:grouping val="clustered"/>
        <c:varyColors val="0"/>
        <c:ser>
          <c:idx val="0"/>
          <c:order val="0"/>
          <c:tx>
            <c:strRef>
              <c:f>'M12'!$P$4</c:f>
              <c:strCache>
                <c:ptCount val="1"/>
                <c:pt idx="0">
                  <c:v>Total</c:v>
                </c:pt>
              </c:strCache>
            </c:strRef>
          </c:tx>
          <c:spPr>
            <a:solidFill>
              <a:srgbClr val="284F99"/>
            </a:solidFill>
            <a:ln>
              <a:noFill/>
            </a:ln>
            <a:effectLst/>
          </c:spPr>
          <c:invertIfNegative val="0"/>
          <c:cat>
            <c:multiLvlStrRef>
              <c:f>'M12'!$O$5:$O$39</c:f>
              <c:multiLvlStrCache>
                <c:ptCount val="28"/>
                <c:lvl>
                  <c:pt idx="0">
                    <c:v>All deaths involving COVID-19</c:v>
                  </c:pt>
                  <c:pt idx="1">
                    <c:v>Chronic lower respiratory diseases</c:v>
                  </c:pt>
                  <c:pt idx="2">
                    <c:v>Cirrhosis and other disease of liver</c:v>
                  </c:pt>
                  <c:pt idx="3">
                    <c:v>Influenza and pneumonia</c:v>
                  </c:pt>
                  <c:pt idx="4">
                    <c:v>Ischaemic heart diseases</c:v>
                  </c:pt>
                  <c:pt idx="5">
                    <c:v>none</c:v>
                  </c:pt>
                  <c:pt idx="6">
                    <c:v>Diabetes</c:v>
                  </c:pt>
                  <c:pt idx="7">
                    <c:v>All deaths involving COVID-19</c:v>
                  </c:pt>
                  <c:pt idx="8">
                    <c:v>Cerebrovascular disease</c:v>
                  </c:pt>
                  <c:pt idx="9">
                    <c:v>Chronic lower respiratory diseases</c:v>
                  </c:pt>
                  <c:pt idx="10">
                    <c:v>Dementia and Alzheimer Disease</c:v>
                  </c:pt>
                  <c:pt idx="11">
                    <c:v>Influenza and pneumonia</c:v>
                  </c:pt>
                  <c:pt idx="12">
                    <c:v>Ischaemic heart diseases</c:v>
                  </c:pt>
                  <c:pt idx="13">
                    <c:v>none</c:v>
                  </c:pt>
                  <c:pt idx="14">
                    <c:v>All deaths involving COVID-19</c:v>
                  </c:pt>
                  <c:pt idx="15">
                    <c:v>Chronic lower respiratory diseases</c:v>
                  </c:pt>
                  <c:pt idx="16">
                    <c:v>Cirrhosis and other disease of liver</c:v>
                  </c:pt>
                  <c:pt idx="17">
                    <c:v>Influenza and pneumonia</c:v>
                  </c:pt>
                  <c:pt idx="18">
                    <c:v>Ischaemic heart diseases</c:v>
                  </c:pt>
                  <c:pt idx="19">
                    <c:v>none</c:v>
                  </c:pt>
                  <c:pt idx="20">
                    <c:v>Diabetes</c:v>
                  </c:pt>
                  <c:pt idx="21">
                    <c:v>All deaths involving COVID-19</c:v>
                  </c:pt>
                  <c:pt idx="22">
                    <c:v>Cerebrovascular disease</c:v>
                  </c:pt>
                  <c:pt idx="23">
                    <c:v>Chronic lower respiratory diseases</c:v>
                  </c:pt>
                  <c:pt idx="24">
                    <c:v>Dementia and Alzheimer Disease</c:v>
                  </c:pt>
                  <c:pt idx="25">
                    <c:v>Influenza and pneumonia</c:v>
                  </c:pt>
                  <c:pt idx="26">
                    <c:v>Ischaemic heart diseases</c:v>
                  </c:pt>
                  <c:pt idx="27">
                    <c:v>none</c:v>
                  </c:pt>
                </c:lvl>
                <c:lvl>
                  <c:pt idx="0">
                    <c:v>64 and under</c:v>
                  </c:pt>
                  <c:pt idx="7">
                    <c:v>65 and over</c:v>
                  </c:pt>
                  <c:pt idx="14">
                    <c:v>64 and under</c:v>
                  </c:pt>
                  <c:pt idx="21">
                    <c:v>65 and over</c:v>
                  </c:pt>
                </c:lvl>
                <c:lvl>
                  <c:pt idx="0">
                    <c:v>Females</c:v>
                  </c:pt>
                  <c:pt idx="14">
                    <c:v>Males</c:v>
                  </c:pt>
                </c:lvl>
              </c:multiLvlStrCache>
            </c:multiLvlStrRef>
          </c:cat>
          <c:val>
            <c:numRef>
              <c:f>'M12'!$P$5:$P$39</c:f>
              <c:numCache>
                <c:formatCode>General</c:formatCode>
                <c:ptCount val="28"/>
                <c:pt idx="0">
                  <c:v>728</c:v>
                </c:pt>
                <c:pt idx="1">
                  <c:v>134</c:v>
                </c:pt>
                <c:pt idx="2">
                  <c:v>47</c:v>
                </c:pt>
                <c:pt idx="3">
                  <c:v>52</c:v>
                </c:pt>
                <c:pt idx="4">
                  <c:v>60</c:v>
                </c:pt>
                <c:pt idx="5">
                  <c:v>90</c:v>
                </c:pt>
                <c:pt idx="6">
                  <c:v>67</c:v>
                </c:pt>
                <c:pt idx="7">
                  <c:v>6518</c:v>
                </c:pt>
                <c:pt idx="8">
                  <c:v>431</c:v>
                </c:pt>
                <c:pt idx="9">
                  <c:v>850</c:v>
                </c:pt>
                <c:pt idx="10">
                  <c:v>2052</c:v>
                </c:pt>
                <c:pt idx="11">
                  <c:v>461</c:v>
                </c:pt>
                <c:pt idx="12">
                  <c:v>563</c:v>
                </c:pt>
                <c:pt idx="13">
                  <c:v>377</c:v>
                </c:pt>
                <c:pt idx="14">
                  <c:v>1151</c:v>
                </c:pt>
                <c:pt idx="15">
                  <c:v>107</c:v>
                </c:pt>
                <c:pt idx="16">
                  <c:v>102</c:v>
                </c:pt>
                <c:pt idx="17">
                  <c:v>72</c:v>
                </c:pt>
                <c:pt idx="18">
                  <c:v>125</c:v>
                </c:pt>
                <c:pt idx="19">
                  <c:v>183</c:v>
                </c:pt>
                <c:pt idx="20">
                  <c:v>141</c:v>
                </c:pt>
                <c:pt idx="21">
                  <c:v>6650</c:v>
                </c:pt>
                <c:pt idx="22">
                  <c:v>470</c:v>
                </c:pt>
                <c:pt idx="23">
                  <c:v>699</c:v>
                </c:pt>
                <c:pt idx="24">
                  <c:v>1320</c:v>
                </c:pt>
                <c:pt idx="25">
                  <c:v>436</c:v>
                </c:pt>
                <c:pt idx="26">
                  <c:v>1290</c:v>
                </c:pt>
                <c:pt idx="27">
                  <c:v>375</c:v>
                </c:pt>
              </c:numCache>
            </c:numRef>
          </c:val>
          <c:extLst>
            <c:ext xmlns:c16="http://schemas.microsoft.com/office/drawing/2014/chart" uri="{C3380CC4-5D6E-409C-BE32-E72D297353CC}">
              <c16:uniqueId val="{00000000-BD66-419E-B4BC-AD3604B24BB0}"/>
            </c:ext>
          </c:extLst>
        </c:ser>
        <c:dLbls>
          <c:showLegendKey val="0"/>
          <c:showVal val="0"/>
          <c:showCatName val="0"/>
          <c:showSerName val="0"/>
          <c:showPercent val="0"/>
          <c:showBubbleSize val="0"/>
        </c:dLbls>
        <c:gapWidth val="49"/>
        <c:axId val="769160552"/>
        <c:axId val="769160880"/>
      </c:barChart>
      <c:catAx>
        <c:axId val="7691605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880"/>
        <c:crosses val="autoZero"/>
        <c:auto val="1"/>
        <c:lblAlgn val="ctr"/>
        <c:lblOffset val="100"/>
        <c:noMultiLvlLbl val="0"/>
      </c:catAx>
      <c:valAx>
        <c:axId val="7691608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deaths</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SIMD quintile between March 2020 and most recent</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1"/>
          <c:spPr>
            <a:solidFill>
              <a:srgbClr val="93A7CC"/>
            </a:solidFill>
            <a:ln>
              <a:noFill/>
            </a:ln>
            <a:effectLst/>
          </c:spPr>
          <c:invertIfNegative val="0"/>
          <c:dPt>
            <c:idx val="5"/>
            <c:invertIfNegative val="0"/>
            <c:bubble3D val="0"/>
            <c:spPr>
              <a:solidFill>
                <a:srgbClr val="284F99"/>
              </a:solidFill>
              <a:ln>
                <a:noFill/>
              </a:ln>
              <a:effectLst/>
            </c:spPr>
            <c:extLst>
              <c:ext xmlns:c16="http://schemas.microsoft.com/office/drawing/2014/chart" uri="{C3380CC4-5D6E-409C-BE32-E72D297353CC}">
                <c16:uniqueId val="{00000000-347D-4884-AAFE-0600BD5C1B11}"/>
              </c:ext>
            </c:extLst>
          </c:dPt>
          <c:dPt>
            <c:idx val="6"/>
            <c:invertIfNegative val="0"/>
            <c:bubble3D val="0"/>
            <c:spPr>
              <a:solidFill>
                <a:srgbClr val="284F99"/>
              </a:solidFill>
              <a:ln>
                <a:noFill/>
              </a:ln>
              <a:effectLst/>
            </c:spPr>
            <c:extLst>
              <c:ext xmlns:c16="http://schemas.microsoft.com/office/drawing/2014/chart" uri="{C3380CC4-5D6E-409C-BE32-E72D297353CC}">
                <c16:uniqueId val="{00000001-347D-4884-AAFE-0600BD5C1B11}"/>
              </c:ext>
            </c:extLst>
          </c:dPt>
          <c:dPt>
            <c:idx val="7"/>
            <c:invertIfNegative val="0"/>
            <c:bubble3D val="0"/>
            <c:spPr>
              <a:solidFill>
                <a:srgbClr val="284F99"/>
              </a:solidFill>
              <a:ln>
                <a:noFill/>
              </a:ln>
              <a:effectLst/>
            </c:spPr>
            <c:extLst>
              <c:ext xmlns:c16="http://schemas.microsoft.com/office/drawing/2014/chart" uri="{C3380CC4-5D6E-409C-BE32-E72D297353CC}">
                <c16:uniqueId val="{00000002-347D-4884-AAFE-0600BD5C1B11}"/>
              </c:ext>
            </c:extLst>
          </c:dPt>
          <c:dPt>
            <c:idx val="8"/>
            <c:invertIfNegative val="0"/>
            <c:bubble3D val="0"/>
            <c:spPr>
              <a:solidFill>
                <a:srgbClr val="284F99"/>
              </a:solidFill>
              <a:ln>
                <a:noFill/>
              </a:ln>
              <a:effectLst/>
            </c:spPr>
            <c:extLst>
              <c:ext xmlns:c16="http://schemas.microsoft.com/office/drawing/2014/chart" uri="{C3380CC4-5D6E-409C-BE32-E72D297353CC}">
                <c16:uniqueId val="{00000003-347D-4884-AAFE-0600BD5C1B11}"/>
              </c:ext>
            </c:extLst>
          </c:dPt>
          <c:dPt>
            <c:idx val="9"/>
            <c:invertIfNegative val="0"/>
            <c:bubble3D val="0"/>
            <c:spPr>
              <a:solidFill>
                <a:srgbClr val="284F99"/>
              </a:solidFill>
              <a:ln>
                <a:noFill/>
              </a:ln>
              <a:effectLst/>
            </c:spPr>
            <c:extLst>
              <c:ext xmlns:c16="http://schemas.microsoft.com/office/drawing/2014/chart" uri="{C3380CC4-5D6E-409C-BE32-E72D297353CC}">
                <c16:uniqueId val="{00000004-347D-4884-AAFE-0600BD5C1B11}"/>
              </c:ext>
            </c:extLst>
          </c:dPt>
          <c:errBars>
            <c:errBarType val="both"/>
            <c:errValType val="cust"/>
            <c:noEndCap val="0"/>
            <c:plus>
              <c:numRef>
                <c:f>'M3'!$H$6:$H$35</c:f>
                <c:numCache>
                  <c:formatCode>General</c:formatCode>
                  <c:ptCount val="30"/>
                  <c:pt idx="0">
                    <c:v>16.881761769892801</c:v>
                  </c:pt>
                  <c:pt idx="1">
                    <c:v>14.337981383374199</c:v>
                  </c:pt>
                  <c:pt idx="2">
                    <c:v>12.569783279440999</c:v>
                  </c:pt>
                  <c:pt idx="3">
                    <c:v>11.5863239960687</c:v>
                  </c:pt>
                  <c:pt idx="4">
                    <c:v>10.764489389444099</c:v>
                  </c:pt>
                  <c:pt idx="5">
                    <c:v>6.0829628913854199</c:v>
                  </c:pt>
                  <c:pt idx="6">
                    <c:v>4.8772883893534003</c:v>
                  </c:pt>
                  <c:pt idx="7">
                    <c:v>4.0356306924535499</c:v>
                  </c:pt>
                  <c:pt idx="8">
                    <c:v>3.75459950269371</c:v>
                  </c:pt>
                  <c:pt idx="9">
                    <c:v>3.4909228633829801</c:v>
                  </c:pt>
                  <c:pt idx="10">
                    <c:v>28.3638566475381</c:v>
                  </c:pt>
                  <c:pt idx="11">
                    <c:v>24.320072099810702</c:v>
                  </c:pt>
                  <c:pt idx="12">
                    <c:v>20.9159804067388</c:v>
                  </c:pt>
                  <c:pt idx="13">
                    <c:v>19.371632814642201</c:v>
                  </c:pt>
                  <c:pt idx="14">
                    <c:v>18.136952466906202</c:v>
                  </c:pt>
                  <c:pt idx="15">
                    <c:v>10.679937168477</c:v>
                  </c:pt>
                  <c:pt idx="16">
                    <c:v>8.8652184731431607</c:v>
                  </c:pt>
                  <c:pt idx="17">
                    <c:v>7.0718790922498203</c:v>
                  </c:pt>
                  <c:pt idx="18">
                    <c:v>6.60043982150808</c:v>
                  </c:pt>
                  <c:pt idx="19">
                    <c:v>6.3745536527991398</c:v>
                  </c:pt>
                  <c:pt idx="20">
                    <c:v>20.557660001367399</c:v>
                  </c:pt>
                  <c:pt idx="21">
                    <c:v>17.3620116213797</c:v>
                  </c:pt>
                  <c:pt idx="22">
                    <c:v>15.480110173370001</c:v>
                  </c:pt>
                  <c:pt idx="23">
                    <c:v>14.240069621748701</c:v>
                  </c:pt>
                  <c:pt idx="24">
                    <c:v>13.230174618799699</c:v>
                  </c:pt>
                  <c:pt idx="25">
                    <c:v>7.2453764621583296</c:v>
                  </c:pt>
                  <c:pt idx="26">
                    <c:v>5.7056415222539698</c:v>
                  </c:pt>
                  <c:pt idx="27">
                    <c:v>4.7650507624040204</c:v>
                  </c:pt>
                  <c:pt idx="28">
                    <c:v>4.4718993498398998</c:v>
                  </c:pt>
                  <c:pt idx="29">
                    <c:v>3.9876859503875601</c:v>
                  </c:pt>
                </c:numCache>
              </c:numRef>
            </c:plus>
            <c:minus>
              <c:numRef>
                <c:f>'M3'!$H$6:$H$35</c:f>
                <c:numCache>
                  <c:formatCode>General</c:formatCode>
                  <c:ptCount val="30"/>
                  <c:pt idx="0">
                    <c:v>16.881761769892801</c:v>
                  </c:pt>
                  <c:pt idx="1">
                    <c:v>14.337981383374199</c:v>
                  </c:pt>
                  <c:pt idx="2">
                    <c:v>12.569783279440999</c:v>
                  </c:pt>
                  <c:pt idx="3">
                    <c:v>11.5863239960687</c:v>
                  </c:pt>
                  <c:pt idx="4">
                    <c:v>10.764489389444099</c:v>
                  </c:pt>
                  <c:pt idx="5">
                    <c:v>6.0829628913854199</c:v>
                  </c:pt>
                  <c:pt idx="6">
                    <c:v>4.8772883893534003</c:v>
                  </c:pt>
                  <c:pt idx="7">
                    <c:v>4.0356306924535499</c:v>
                  </c:pt>
                  <c:pt idx="8">
                    <c:v>3.75459950269371</c:v>
                  </c:pt>
                  <c:pt idx="9">
                    <c:v>3.4909228633829801</c:v>
                  </c:pt>
                  <c:pt idx="10">
                    <c:v>28.3638566475381</c:v>
                  </c:pt>
                  <c:pt idx="11">
                    <c:v>24.320072099810702</c:v>
                  </c:pt>
                  <c:pt idx="12">
                    <c:v>20.9159804067388</c:v>
                  </c:pt>
                  <c:pt idx="13">
                    <c:v>19.371632814642201</c:v>
                  </c:pt>
                  <c:pt idx="14">
                    <c:v>18.136952466906202</c:v>
                  </c:pt>
                  <c:pt idx="15">
                    <c:v>10.679937168477</c:v>
                  </c:pt>
                  <c:pt idx="16">
                    <c:v>8.8652184731431607</c:v>
                  </c:pt>
                  <c:pt idx="17">
                    <c:v>7.0718790922498203</c:v>
                  </c:pt>
                  <c:pt idx="18">
                    <c:v>6.60043982150808</c:v>
                  </c:pt>
                  <c:pt idx="19">
                    <c:v>6.3745536527991398</c:v>
                  </c:pt>
                  <c:pt idx="20">
                    <c:v>20.557660001367399</c:v>
                  </c:pt>
                  <c:pt idx="21">
                    <c:v>17.3620116213797</c:v>
                  </c:pt>
                  <c:pt idx="22">
                    <c:v>15.480110173370001</c:v>
                  </c:pt>
                  <c:pt idx="23">
                    <c:v>14.240069621748701</c:v>
                  </c:pt>
                  <c:pt idx="24">
                    <c:v>13.230174618799699</c:v>
                  </c:pt>
                  <c:pt idx="25">
                    <c:v>7.2453764621583296</c:v>
                  </c:pt>
                  <c:pt idx="26">
                    <c:v>5.7056415222539698</c:v>
                  </c:pt>
                  <c:pt idx="27">
                    <c:v>4.7650507624040204</c:v>
                  </c:pt>
                  <c:pt idx="28">
                    <c:v>4.4718993498398998</c:v>
                  </c:pt>
                  <c:pt idx="29">
                    <c:v>3.9876859503875601</c:v>
                  </c:pt>
                </c:numCache>
              </c:numRef>
            </c:minus>
            <c:spPr>
              <a:noFill/>
              <a:ln w="15875" cap="flat" cmpd="sng" algn="ctr">
                <a:solidFill>
                  <a:schemeClr val="tx1"/>
                </a:solidFill>
                <a:round/>
              </a:ln>
              <a:effectLst/>
            </c:spPr>
          </c:errBars>
          <c:val>
            <c:numRef>
              <c:f>'M3'!$E$6:$E$15</c:f>
              <c:numCache>
                <c:formatCode>#,##0.00</c:formatCode>
                <c:ptCount val="10"/>
                <c:pt idx="0">
                  <c:v>1677.5820000577301</c:v>
                </c:pt>
                <c:pt idx="1">
                  <c:v>1380.60882245377</c:v>
                </c:pt>
                <c:pt idx="2">
                  <c:v>1171.1679521609601</c:v>
                </c:pt>
                <c:pt idx="3">
                  <c:v>1021.48618058403</c:v>
                </c:pt>
                <c:pt idx="4">
                  <c:v>879.87408954183002</c:v>
                </c:pt>
                <c:pt idx="5">
                  <c:v>197.76034943370399</c:v>
                </c:pt>
                <c:pt idx="6">
                  <c:v>144.80709929352199</c:v>
                </c:pt>
                <c:pt idx="7">
                  <c:v>109.67107466972401</c:v>
                </c:pt>
                <c:pt idx="8">
                  <c:v>96.640861393201007</c:v>
                </c:pt>
                <c:pt idx="9">
                  <c:v>83.640120715485594</c:v>
                </c:pt>
              </c:numCache>
            </c:numRef>
          </c:val>
          <c:extLst>
            <c:ext xmlns:c16="http://schemas.microsoft.com/office/drawing/2014/chart" uri="{C3380CC4-5D6E-409C-BE32-E72D297353CC}">
              <c16:uniqueId val="{00000001-9F01-4E95-80A6-4683AC962FEA}"/>
            </c:ext>
          </c:extLst>
        </c:ser>
        <c:dLbls>
          <c:showLegendKey val="0"/>
          <c:showVal val="0"/>
          <c:showCatName val="0"/>
          <c:showSerName val="0"/>
          <c:showPercent val="0"/>
          <c:showBubbleSize val="0"/>
        </c:dLbls>
        <c:gapWidth val="58"/>
        <c:overlap val="-27"/>
        <c:axId val="625762968"/>
        <c:axId val="625757064"/>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'M3'!$A$6:$A$15</c15:sqref>
                        </c15:formulaRef>
                      </c:ext>
                    </c:extLst>
                    <c:numCache>
                      <c:formatCode>@</c:formatCode>
                      <c:ptCount val="10"/>
                      <c:pt idx="0">
                        <c:v>1</c:v>
                      </c:pt>
                      <c:pt idx="1">
                        <c:v>2</c:v>
                      </c:pt>
                      <c:pt idx="2">
                        <c:v>3</c:v>
                      </c:pt>
                      <c:pt idx="3">
                        <c:v>4</c:v>
                      </c:pt>
                      <c:pt idx="4">
                        <c:v>5</c:v>
                      </c:pt>
                      <c:pt idx="5">
                        <c:v>1</c:v>
                      </c:pt>
                      <c:pt idx="6">
                        <c:v>2</c:v>
                      </c:pt>
                      <c:pt idx="7">
                        <c:v>3</c:v>
                      </c:pt>
                      <c:pt idx="8">
                        <c:v>4</c:v>
                      </c:pt>
                      <c:pt idx="9">
                        <c:v>5</c:v>
                      </c:pt>
                    </c:numCache>
                  </c:numRef>
                </c:val>
                <c:extLst>
                  <c:ext xmlns:c16="http://schemas.microsoft.com/office/drawing/2014/chart" uri="{C3380CC4-5D6E-409C-BE32-E72D297353CC}">
                    <c16:uniqueId val="{00000000-9F01-4E95-80A6-4683AC962FEA}"/>
                  </c:ext>
                </c:extLst>
              </c15:ser>
            </c15:filteredBarSeries>
          </c:ext>
        </c:extLst>
      </c:barChart>
      <c:catAx>
        <c:axId val="625762968"/>
        <c:scaling>
          <c:orientation val="minMax"/>
        </c:scaling>
        <c:delete val="0"/>
        <c:axPos val="b"/>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max val="1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urban</a:t>
            </a:r>
            <a:r>
              <a:rPr lang="en-GB" baseline="0"/>
              <a:t> rural classification </a:t>
            </a:r>
            <a:r>
              <a:rPr lang="en-GB"/>
              <a:t>between March 2020 and most recent</a:t>
            </a:r>
          </a:p>
        </c:rich>
      </c:tx>
      <c:layout>
        <c:manualLayout>
          <c:xMode val="edge"/>
          <c:yMode val="edge"/>
          <c:x val="0.1216981132075471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9.0483091309566208E-2"/>
          <c:w val="0.92093406445019743"/>
          <c:h val="0.81393598570279213"/>
        </c:manualLayout>
      </c:layout>
      <c:barChart>
        <c:barDir val="col"/>
        <c:grouping val="clustered"/>
        <c:varyColors val="0"/>
        <c:ser>
          <c:idx val="1"/>
          <c:order val="0"/>
          <c:spPr>
            <a:solidFill>
              <a:srgbClr val="93A7CC"/>
            </a:solidFill>
            <a:ln>
              <a:noFill/>
            </a:ln>
            <a:effectLst/>
          </c:spPr>
          <c:invertIfNegative val="0"/>
          <c:dPt>
            <c:idx val="1"/>
            <c:invertIfNegative val="0"/>
            <c:bubble3D val="0"/>
            <c:spPr>
              <a:solidFill>
                <a:srgbClr val="93A7CC"/>
              </a:solidFill>
              <a:ln>
                <a:noFill/>
              </a:ln>
              <a:effectLst/>
            </c:spPr>
            <c:extLst>
              <c:ext xmlns:c16="http://schemas.microsoft.com/office/drawing/2014/chart" uri="{C3380CC4-5D6E-409C-BE32-E72D297353CC}">
                <c16:uniqueId val="{00000001-5256-437B-B7F2-526FF5F3E1FA}"/>
              </c:ext>
            </c:extLst>
          </c:dPt>
          <c:dPt>
            <c:idx val="6"/>
            <c:invertIfNegative val="0"/>
            <c:bubble3D val="0"/>
            <c:spPr>
              <a:solidFill>
                <a:srgbClr val="284F99"/>
              </a:solidFill>
              <a:ln>
                <a:noFill/>
              </a:ln>
              <a:effectLst/>
            </c:spPr>
            <c:extLst>
              <c:ext xmlns:c16="http://schemas.microsoft.com/office/drawing/2014/chart" uri="{C3380CC4-5D6E-409C-BE32-E72D297353CC}">
                <c16:uniqueId val="{00000004-5124-434D-A4D3-1C253AFAAC68}"/>
              </c:ext>
            </c:extLst>
          </c:dPt>
          <c:dPt>
            <c:idx val="7"/>
            <c:invertIfNegative val="0"/>
            <c:bubble3D val="0"/>
            <c:spPr>
              <a:solidFill>
                <a:srgbClr val="284F99"/>
              </a:solidFill>
              <a:ln>
                <a:noFill/>
              </a:ln>
              <a:effectLst/>
            </c:spPr>
            <c:extLst>
              <c:ext xmlns:c16="http://schemas.microsoft.com/office/drawing/2014/chart" uri="{C3380CC4-5D6E-409C-BE32-E72D297353CC}">
                <c16:uniqueId val="{00000005-C931-4C48-BA1B-F26073B54C31}"/>
              </c:ext>
            </c:extLst>
          </c:dPt>
          <c:dPt>
            <c:idx val="8"/>
            <c:invertIfNegative val="0"/>
            <c:bubble3D val="0"/>
            <c:spPr>
              <a:solidFill>
                <a:srgbClr val="284F99"/>
              </a:solidFill>
              <a:ln>
                <a:noFill/>
              </a:ln>
              <a:effectLst/>
            </c:spPr>
            <c:extLst>
              <c:ext xmlns:c16="http://schemas.microsoft.com/office/drawing/2014/chart" uri="{C3380CC4-5D6E-409C-BE32-E72D297353CC}">
                <c16:uniqueId val="{00000005-5124-434D-A4D3-1C253AFAAC68}"/>
              </c:ext>
            </c:extLst>
          </c:dPt>
          <c:dPt>
            <c:idx val="9"/>
            <c:invertIfNegative val="0"/>
            <c:bubble3D val="0"/>
            <c:spPr>
              <a:solidFill>
                <a:srgbClr val="284F99"/>
              </a:solidFill>
              <a:ln>
                <a:noFill/>
              </a:ln>
              <a:effectLst/>
            </c:spPr>
            <c:extLst>
              <c:ext xmlns:c16="http://schemas.microsoft.com/office/drawing/2014/chart" uri="{C3380CC4-5D6E-409C-BE32-E72D297353CC}">
                <c16:uniqueId val="{00000006-5124-434D-A4D3-1C253AFAAC68}"/>
              </c:ext>
            </c:extLst>
          </c:dPt>
          <c:dPt>
            <c:idx val="10"/>
            <c:invertIfNegative val="0"/>
            <c:bubble3D val="0"/>
            <c:spPr>
              <a:solidFill>
                <a:srgbClr val="284F99"/>
              </a:solidFill>
              <a:ln>
                <a:noFill/>
              </a:ln>
              <a:effectLst/>
            </c:spPr>
            <c:extLst>
              <c:ext xmlns:c16="http://schemas.microsoft.com/office/drawing/2014/chart" uri="{C3380CC4-5D6E-409C-BE32-E72D297353CC}">
                <c16:uniqueId val="{00000007-5124-434D-A4D3-1C253AFAAC68}"/>
              </c:ext>
            </c:extLst>
          </c:dPt>
          <c:dPt>
            <c:idx val="11"/>
            <c:invertIfNegative val="0"/>
            <c:bubble3D val="0"/>
            <c:spPr>
              <a:solidFill>
                <a:srgbClr val="284F99"/>
              </a:solidFill>
              <a:ln>
                <a:noFill/>
              </a:ln>
              <a:effectLst/>
            </c:spPr>
            <c:extLst>
              <c:ext xmlns:c16="http://schemas.microsoft.com/office/drawing/2014/chart" uri="{C3380CC4-5D6E-409C-BE32-E72D297353CC}">
                <c16:uniqueId val="{00000008-5124-434D-A4D3-1C253AFAAC68}"/>
              </c:ext>
            </c:extLst>
          </c:dPt>
          <c:errBars>
            <c:errBarType val="both"/>
            <c:errValType val="cust"/>
            <c:noEndCap val="0"/>
            <c:plus>
              <c:numRef>
                <c:f>'M4'!$H$6:$H$17</c:f>
                <c:numCache>
                  <c:formatCode>General</c:formatCode>
                  <c:ptCount val="12"/>
                  <c:pt idx="0">
                    <c:v>10.5292422639686</c:v>
                  </c:pt>
                  <c:pt idx="1">
                    <c:v>10.1567669546671</c:v>
                  </c:pt>
                  <c:pt idx="2">
                    <c:v>18.507991292180801</c:v>
                  </c:pt>
                  <c:pt idx="3">
                    <c:v>31.912171470754402</c:v>
                  </c:pt>
                  <c:pt idx="4">
                    <c:v>15.6008494918539</c:v>
                  </c:pt>
                  <c:pt idx="5">
                    <c:v>20.6544473416218</c:v>
                  </c:pt>
                  <c:pt idx="6">
                    <c:v>3.8332608788881801</c:v>
                  </c:pt>
                  <c:pt idx="7">
                    <c:v>3.4325794508690302</c:v>
                  </c:pt>
                  <c:pt idx="8">
                    <c:v>5.7469989889987803</c:v>
                  </c:pt>
                  <c:pt idx="9">
                    <c:v>8.0422306214621209</c:v>
                  </c:pt>
                  <c:pt idx="10">
                    <c:v>4.7986503736468498</c:v>
                  </c:pt>
                  <c:pt idx="11">
                    <c:v>4.9638773047616898</c:v>
                  </c:pt>
                </c:numCache>
              </c:numRef>
            </c:plus>
            <c:minus>
              <c:numRef>
                <c:f>'M4'!$H$6:$H$17</c:f>
                <c:numCache>
                  <c:formatCode>General</c:formatCode>
                  <c:ptCount val="12"/>
                  <c:pt idx="0">
                    <c:v>10.5292422639686</c:v>
                  </c:pt>
                  <c:pt idx="1">
                    <c:v>10.1567669546671</c:v>
                  </c:pt>
                  <c:pt idx="2">
                    <c:v>18.507991292180801</c:v>
                  </c:pt>
                  <c:pt idx="3">
                    <c:v>31.912171470754402</c:v>
                  </c:pt>
                  <c:pt idx="4">
                    <c:v>15.6008494918539</c:v>
                  </c:pt>
                  <c:pt idx="5">
                    <c:v>20.6544473416218</c:v>
                  </c:pt>
                  <c:pt idx="6">
                    <c:v>3.8332608788881801</c:v>
                  </c:pt>
                  <c:pt idx="7">
                    <c:v>3.4325794508690302</c:v>
                  </c:pt>
                  <c:pt idx="8">
                    <c:v>5.7469989889987803</c:v>
                  </c:pt>
                  <c:pt idx="9">
                    <c:v>8.0422306214621209</c:v>
                  </c:pt>
                  <c:pt idx="10">
                    <c:v>4.7986503736468498</c:v>
                  </c:pt>
                  <c:pt idx="11">
                    <c:v>4.9638773047616898</c:v>
                  </c:pt>
                </c:numCache>
              </c:numRef>
            </c:minus>
            <c:spPr>
              <a:noFill/>
              <a:ln w="15875" cap="flat" cmpd="sng" algn="ctr">
                <a:solidFill>
                  <a:schemeClr val="tx1"/>
                </a:solidFill>
                <a:round/>
              </a:ln>
              <a:effectLst/>
            </c:spPr>
          </c:errBars>
          <c:cat>
            <c:numRef>
              <c:f>'M4'!$A$6:$A$17</c:f>
              <c:numCache>
                <c:formatCode>@</c:formatCode>
                <c:ptCount val="12"/>
                <c:pt idx="0">
                  <c:v>1</c:v>
                </c:pt>
                <c:pt idx="1">
                  <c:v>2</c:v>
                </c:pt>
                <c:pt idx="2">
                  <c:v>3</c:v>
                </c:pt>
                <c:pt idx="3">
                  <c:v>4</c:v>
                </c:pt>
                <c:pt idx="4">
                  <c:v>5</c:v>
                </c:pt>
                <c:pt idx="5">
                  <c:v>6</c:v>
                </c:pt>
                <c:pt idx="6">
                  <c:v>1</c:v>
                </c:pt>
                <c:pt idx="7">
                  <c:v>2</c:v>
                </c:pt>
                <c:pt idx="8">
                  <c:v>3</c:v>
                </c:pt>
                <c:pt idx="9">
                  <c:v>4</c:v>
                </c:pt>
                <c:pt idx="10">
                  <c:v>5</c:v>
                </c:pt>
                <c:pt idx="11">
                  <c:v>6</c:v>
                </c:pt>
              </c:numCache>
            </c:numRef>
          </c:cat>
          <c:val>
            <c:numRef>
              <c:f>'M4'!$E$6:$E$17</c:f>
              <c:numCache>
                <c:formatCode>#,##0.00</c:formatCode>
                <c:ptCount val="12"/>
                <c:pt idx="0">
                  <c:v>1281.2830257886001</c:v>
                </c:pt>
                <c:pt idx="1">
                  <c:v>1255.8282370872</c:v>
                </c:pt>
                <c:pt idx="2">
                  <c:v>1128.19447817529</c:v>
                </c:pt>
                <c:pt idx="3">
                  <c:v>1224.7657518799899</c:v>
                </c:pt>
                <c:pt idx="4">
                  <c:v>1031.09873190848</c:v>
                </c:pt>
                <c:pt idx="5">
                  <c:v>1004.20066467426</c:v>
                </c:pt>
                <c:pt idx="6">
                  <c:v>154.97894694233301</c:v>
                </c:pt>
                <c:pt idx="7">
                  <c:v>130.832731751545</c:v>
                </c:pt>
                <c:pt idx="8">
                  <c:v>99.140543853916796</c:v>
                </c:pt>
                <c:pt idx="9">
                  <c:v>73.479740264212495</c:v>
                </c:pt>
                <c:pt idx="10">
                  <c:v>86.501811939957307</c:v>
                </c:pt>
                <c:pt idx="11">
                  <c:v>52.768621143398697</c:v>
                </c:pt>
              </c:numCache>
            </c:numRef>
          </c:val>
          <c:extLst>
            <c:ext xmlns:c16="http://schemas.microsoft.com/office/drawing/2014/chart" uri="{C3380CC4-5D6E-409C-BE32-E72D297353CC}">
              <c16:uniqueId val="{0000000A-C931-4C48-BA1B-F26073B54C31}"/>
            </c:ext>
          </c:extLst>
        </c:ser>
        <c:dLbls>
          <c:showLegendKey val="0"/>
          <c:showVal val="0"/>
          <c:showCatName val="0"/>
          <c:showSerName val="0"/>
          <c:showPercent val="0"/>
          <c:showBubbleSize val="0"/>
        </c:dLbls>
        <c:gapWidth val="58"/>
        <c:overlap val="-27"/>
        <c:axId val="625762968"/>
        <c:axId val="625757064"/>
        <c:extLst/>
      </c:barChart>
      <c:catAx>
        <c:axId val="625762968"/>
        <c:scaling>
          <c:orientation val="minMax"/>
        </c:scaling>
        <c:delete val="0"/>
        <c:axPos val="b"/>
        <c:numFmt formatCode="@"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health boards, March 2020 to latest</a:t>
            </a:r>
            <a:endParaRPr lang="en-GB"/>
          </a:p>
        </c:rich>
      </c:tx>
      <c:layout>
        <c:manualLayout>
          <c:xMode val="edge"/>
          <c:yMode val="edge"/>
          <c:x val="0.11586677690719341"/>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8.0926120101821444E-2"/>
          <c:w val="0.88587851211221547"/>
          <c:h val="0.60387996412508727"/>
        </c:manualLayout>
      </c:layout>
      <c:barChart>
        <c:barDir val="col"/>
        <c:grouping val="clustered"/>
        <c:varyColors val="0"/>
        <c:ser>
          <c:idx val="0"/>
          <c:order val="0"/>
          <c:spPr>
            <a:solidFill>
              <a:srgbClr val="284F99"/>
            </a:solidFill>
            <a:ln>
              <a:noFill/>
            </a:ln>
            <a:effectLst/>
          </c:spPr>
          <c:invertIfNegative val="0"/>
          <c:errBars>
            <c:errBarType val="both"/>
            <c:errValType val="cust"/>
            <c:noEndCap val="0"/>
            <c:plus>
              <c:numRef>
                <c:f>'M5'!$G$6:$G$20</c:f>
                <c:numCache>
                  <c:formatCode>General</c:formatCode>
                  <c:ptCount val="15"/>
                  <c:pt idx="0">
                    <c:v>1.8002817924970032</c:v>
                  </c:pt>
                  <c:pt idx="1">
                    <c:v>8.6594499677670029</c:v>
                  </c:pt>
                  <c:pt idx="2">
                    <c:v>6.4513057490039003</c:v>
                  </c:pt>
                  <c:pt idx="3">
                    <c:v>9.6493740800487018</c:v>
                  </c:pt>
                  <c:pt idx="4">
                    <c:v>9.4357172220763985</c:v>
                  </c:pt>
                  <c:pt idx="5">
                    <c:v>6.1441579748859994</c:v>
                  </c:pt>
                  <c:pt idx="6">
                    <c:v>20.790724514215995</c:v>
                  </c:pt>
                  <c:pt idx="7">
                    <c:v>7.0579500184785999</c:v>
                  </c:pt>
                  <c:pt idx="8">
                    <c:v>12.447088560005014</c:v>
                  </c:pt>
                  <c:pt idx="9">
                    <c:v>13.312903603633998</c:v>
                  </c:pt>
                  <c:pt idx="10">
                    <c:v>11.372694711202399</c:v>
                  </c:pt>
                  <c:pt idx="11">
                    <c:v>10.545924947198088</c:v>
                  </c:pt>
                  <c:pt idx="12">
                    <c:v>12.691080557891496</c:v>
                  </c:pt>
                  <c:pt idx="13">
                    <c:v>11.503787652995996</c:v>
                  </c:pt>
                  <c:pt idx="14">
                    <c:v>5.9245985680989008</c:v>
                  </c:pt>
                </c:numCache>
              </c:numRef>
            </c:plus>
            <c:minus>
              <c:numRef>
                <c:f>'M5'!$G$6:$G$20</c:f>
                <c:numCache>
                  <c:formatCode>General</c:formatCode>
                  <c:ptCount val="15"/>
                  <c:pt idx="0">
                    <c:v>1.8002817924970032</c:v>
                  </c:pt>
                  <c:pt idx="1">
                    <c:v>8.6594499677670029</c:v>
                  </c:pt>
                  <c:pt idx="2">
                    <c:v>6.4513057490039003</c:v>
                  </c:pt>
                  <c:pt idx="3">
                    <c:v>9.6493740800487018</c:v>
                  </c:pt>
                  <c:pt idx="4">
                    <c:v>9.4357172220763985</c:v>
                  </c:pt>
                  <c:pt idx="5">
                    <c:v>6.1441579748859994</c:v>
                  </c:pt>
                  <c:pt idx="6">
                    <c:v>20.790724514215995</c:v>
                  </c:pt>
                  <c:pt idx="7">
                    <c:v>7.0579500184785999</c:v>
                  </c:pt>
                  <c:pt idx="8">
                    <c:v>12.447088560005014</c:v>
                  </c:pt>
                  <c:pt idx="9">
                    <c:v>13.312903603633998</c:v>
                  </c:pt>
                  <c:pt idx="10">
                    <c:v>11.372694711202399</c:v>
                  </c:pt>
                  <c:pt idx="11">
                    <c:v>10.545924947198088</c:v>
                  </c:pt>
                  <c:pt idx="12">
                    <c:v>12.691080557891496</c:v>
                  </c:pt>
                  <c:pt idx="13">
                    <c:v>11.503787652995996</c:v>
                  </c:pt>
                  <c:pt idx="14">
                    <c:v>5.9245985680989008</c:v>
                  </c:pt>
                </c:numCache>
              </c:numRef>
            </c:minus>
            <c:spPr>
              <a:noFill/>
              <a:ln w="15875" cap="flat" cmpd="sng" algn="ctr">
                <a:solidFill>
                  <a:schemeClr val="tx1"/>
                </a:solidFill>
                <a:round/>
              </a:ln>
              <a:effectLst/>
            </c:spPr>
          </c:errBars>
          <c:cat>
            <c:strRef>
              <c:f>'M5'!$A$6:$A$20</c:f>
              <c:strCache>
                <c:ptCount val="15"/>
                <c:pt idx="0">
                  <c:v>Scotland</c:v>
                </c:pt>
                <c:pt idx="1">
                  <c:v>Aberdeen City</c:v>
                </c:pt>
                <c:pt idx="2">
                  <c:v>Aberdeenshire</c:v>
                </c:pt>
                <c:pt idx="3">
                  <c:v>Angus</c:v>
                </c:pt>
                <c:pt idx="4">
                  <c:v>Argyll and Bute</c:v>
                </c:pt>
                <c:pt idx="5">
                  <c:v>City of Edinburgh</c:v>
                </c:pt>
                <c:pt idx="6">
                  <c:v>Clackmannanshire</c:v>
                </c:pt>
                <c:pt idx="7">
                  <c:v>Dumfries and Galloway</c:v>
                </c:pt>
                <c:pt idx="8">
                  <c:v>Dundee City</c:v>
                </c:pt>
                <c:pt idx="9">
                  <c:v>East Ayrshire</c:v>
                </c:pt>
                <c:pt idx="10">
                  <c:v>East Dunbartonshire</c:v>
                </c:pt>
                <c:pt idx="11">
                  <c:v>East Lothian</c:v>
                </c:pt>
                <c:pt idx="12">
                  <c:v>East Renfrewshire</c:v>
                </c:pt>
                <c:pt idx="13">
                  <c:v>Falkirk</c:v>
                </c:pt>
                <c:pt idx="14">
                  <c:v>Fife</c:v>
                </c:pt>
              </c:strCache>
            </c:strRef>
          </c:cat>
          <c:val>
            <c:numRef>
              <c:f>'M5'!$D$6:$D$20</c:f>
              <c:numCache>
                <c:formatCode>#,##0.00</c:formatCode>
                <c:ptCount val="15"/>
                <c:pt idx="0">
                  <c:v>112.706925905085</c:v>
                </c:pt>
                <c:pt idx="1">
                  <c:v>92.573096362081699</c:v>
                </c:pt>
                <c:pt idx="2">
                  <c:v>67.362846023325801</c:v>
                </c:pt>
                <c:pt idx="3">
                  <c:v>85.750440844066503</c:v>
                </c:pt>
                <c:pt idx="4">
                  <c:v>61.501169593388902</c:v>
                </c:pt>
                <c:pt idx="5">
                  <c:v>107.183424603764</c:v>
                </c:pt>
                <c:pt idx="6">
                  <c:v>138.26815571256799</c:v>
                </c:pt>
                <c:pt idx="7">
                  <c:v>61.5504037864156</c:v>
                </c:pt>
                <c:pt idx="8">
                  <c:v>139.94332277406801</c:v>
                </c:pt>
                <c:pt idx="9">
                  <c:v>141.23739307910199</c:v>
                </c:pt>
                <c:pt idx="10">
                  <c:v>111.35968054548199</c:v>
                </c:pt>
                <c:pt idx="11">
                  <c:v>81.364080058426893</c:v>
                </c:pt>
                <c:pt idx="12">
                  <c:v>111.576472574012</c:v>
                </c:pt>
                <c:pt idx="13">
                  <c:v>130.081765935596</c:v>
                </c:pt>
                <c:pt idx="14">
                  <c:v>88.549742853400204</c:v>
                </c:pt>
              </c:numCache>
            </c:numRef>
          </c:val>
          <c:extLst>
            <c:ext xmlns:c16="http://schemas.microsoft.com/office/drawing/2014/chart" uri="{C3380CC4-5D6E-409C-BE32-E72D297353CC}">
              <c16:uniqueId val="{00000000-110C-4994-A1CE-0A42062BD2FA}"/>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rate of mortality for deaths involving COVID-19, council areas, March 2020 to latest</a:t>
            </a:r>
            <a:endParaRPr lang="en-GB" b="1"/>
          </a:p>
        </c:rich>
      </c:tx>
      <c:layout>
        <c:manualLayout>
          <c:xMode val="edge"/>
          <c:yMode val="edge"/>
          <c:x val="0.12709182476062519"/>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7.6738515411704178E-2"/>
          <c:w val="0.88587851211221547"/>
          <c:h val="0.67506924385708056"/>
        </c:manualLayout>
      </c:layout>
      <c:barChart>
        <c:barDir val="col"/>
        <c:grouping val="clustered"/>
        <c:varyColors val="0"/>
        <c:ser>
          <c:idx val="0"/>
          <c:order val="0"/>
          <c:spPr>
            <a:solidFill>
              <a:srgbClr val="284F99"/>
            </a:solidFill>
            <a:ln>
              <a:noFill/>
            </a:ln>
            <a:effectLst/>
          </c:spPr>
          <c:invertIfNegative val="0"/>
          <c:errBars>
            <c:errBarType val="both"/>
            <c:errValType val="cust"/>
            <c:noEndCap val="0"/>
            <c:plus>
              <c:numRef>
                <c:f>'M6'!$G$6:$G$38</c:f>
                <c:numCache>
                  <c:formatCode>General</c:formatCode>
                  <c:ptCount val="33"/>
                  <c:pt idx="0">
                    <c:v>1.8002817924970032</c:v>
                  </c:pt>
                  <c:pt idx="1">
                    <c:v>7.079931360440014</c:v>
                  </c:pt>
                  <c:pt idx="2">
                    <c:v>9.3389860779873999</c:v>
                  </c:pt>
                  <c:pt idx="3">
                    <c:v>7.0579500184785999</c:v>
                  </c:pt>
                  <c:pt idx="4">
                    <c:v>5.9245985680989008</c:v>
                  </c:pt>
                  <c:pt idx="5">
                    <c:v>8.0230768143869966</c:v>
                  </c:pt>
                  <c:pt idx="6">
                    <c:v>4.4151186055336069</c:v>
                  </c:pt>
                  <c:pt idx="7">
                    <c:v>4.8801610021560009</c:v>
                  </c:pt>
                  <c:pt idx="8">
                    <c:v>4.6594284615947998</c:v>
                  </c:pt>
                  <c:pt idx="9">
                    <c:v>6.3475892992300089</c:v>
                  </c:pt>
                  <c:pt idx="10">
                    <c:v>4.6069344071649994</c:v>
                  </c:pt>
                  <c:pt idx="11">
                    <c:v>11.510725535296601</c:v>
                  </c:pt>
                  <c:pt idx="12">
                    <c:v>16.175583906383203</c:v>
                  </c:pt>
                  <c:pt idx="13">
                    <c:v>5.7548649557129039</c:v>
                  </c:pt>
                  <c:pt idx="14">
                    <c:v>13.787583829822001</c:v>
                  </c:pt>
                  <c:pt idx="15">
                    <c:v>1.6374755095098976</c:v>
                  </c:pt>
                  <c:pt idx="16">
                    <c:v>6.3401249429570044</c:v>
                  </c:pt>
                  <c:pt idx="17">
                    <c:v>8.3456026575063973</c:v>
                  </c:pt>
                  <c:pt idx="18">
                    <c:v>6.2946824084117949</c:v>
                  </c:pt>
                  <c:pt idx="19">
                    <c:v>5.3460960912597955</c:v>
                  </c:pt>
                  <c:pt idx="20">
                    <c:v>7.2411128449828936</c:v>
                  </c:pt>
                  <c:pt idx="21">
                    <c:v>4.0123140701789026</c:v>
                  </c:pt>
                  <c:pt idx="22">
                    <c:v>4.5010146272749978</c:v>
                  </c:pt>
                  <c:pt idx="23">
                    <c:v>4.1110329231937968</c:v>
                  </c:pt>
                  <c:pt idx="24">
                    <c:v>5.8487691675279905</c:v>
                  </c:pt>
                  <c:pt idx="25">
                    <c:v>4.1936842979283</c:v>
                  </c:pt>
                  <c:pt idx="26">
                    <c:v>8.382608869537961</c:v>
                  </c:pt>
                  <c:pt idx="27">
                    <c:v>15.015778037981299</c:v>
                  </c:pt>
                  <c:pt idx="28">
                    <c:v>5.1942498924457965</c:v>
                  </c:pt>
                  <c:pt idx="29">
                    <c:v>9.9093758315600002</c:v>
                  </c:pt>
                  <c:pt idx="30">
                    <c:v>5.4108535505899908</c:v>
                  </c:pt>
                  <c:pt idx="31">
                    <c:v>20.331337683719994</c:v>
                  </c:pt>
                  <c:pt idx="32">
                    <c:v>31.61955222876793</c:v>
                  </c:pt>
                </c:numCache>
              </c:numRef>
            </c:plus>
            <c:minus>
              <c:numRef>
                <c:f>'M6'!$G$6:$G$38</c:f>
                <c:numCache>
                  <c:formatCode>General</c:formatCode>
                  <c:ptCount val="33"/>
                  <c:pt idx="0">
                    <c:v>1.8002817924970032</c:v>
                  </c:pt>
                  <c:pt idx="1">
                    <c:v>7.079931360440014</c:v>
                  </c:pt>
                  <c:pt idx="2">
                    <c:v>9.3389860779873999</c:v>
                  </c:pt>
                  <c:pt idx="3">
                    <c:v>7.0579500184785999</c:v>
                  </c:pt>
                  <c:pt idx="4">
                    <c:v>5.9245985680989008</c:v>
                  </c:pt>
                  <c:pt idx="5">
                    <c:v>8.0230768143869966</c:v>
                  </c:pt>
                  <c:pt idx="6">
                    <c:v>4.4151186055336069</c:v>
                  </c:pt>
                  <c:pt idx="7">
                    <c:v>4.8801610021560009</c:v>
                  </c:pt>
                  <c:pt idx="8">
                    <c:v>4.6594284615947998</c:v>
                  </c:pt>
                  <c:pt idx="9">
                    <c:v>6.3475892992300089</c:v>
                  </c:pt>
                  <c:pt idx="10">
                    <c:v>4.6069344071649994</c:v>
                  </c:pt>
                  <c:pt idx="11">
                    <c:v>11.510725535296601</c:v>
                  </c:pt>
                  <c:pt idx="12">
                    <c:v>16.175583906383203</c:v>
                  </c:pt>
                  <c:pt idx="13">
                    <c:v>5.7548649557129039</c:v>
                  </c:pt>
                  <c:pt idx="14">
                    <c:v>13.787583829822001</c:v>
                  </c:pt>
                  <c:pt idx="15">
                    <c:v>1.6374755095098976</c:v>
                  </c:pt>
                  <c:pt idx="16">
                    <c:v>6.3401249429570044</c:v>
                  </c:pt>
                  <c:pt idx="17">
                    <c:v>8.3456026575063973</c:v>
                  </c:pt>
                  <c:pt idx="18">
                    <c:v>6.2946824084117949</c:v>
                  </c:pt>
                  <c:pt idx="19">
                    <c:v>5.3460960912597955</c:v>
                  </c:pt>
                  <c:pt idx="20">
                    <c:v>7.2411128449828936</c:v>
                  </c:pt>
                  <c:pt idx="21">
                    <c:v>4.0123140701789026</c:v>
                  </c:pt>
                  <c:pt idx="22">
                    <c:v>4.5010146272749978</c:v>
                  </c:pt>
                  <c:pt idx="23">
                    <c:v>4.1110329231937968</c:v>
                  </c:pt>
                  <c:pt idx="24">
                    <c:v>5.8487691675279905</c:v>
                  </c:pt>
                  <c:pt idx="25">
                    <c:v>4.1936842979283</c:v>
                  </c:pt>
                  <c:pt idx="26">
                    <c:v>8.382608869537961</c:v>
                  </c:pt>
                  <c:pt idx="27">
                    <c:v>15.015778037981299</c:v>
                  </c:pt>
                  <c:pt idx="28">
                    <c:v>5.1942498924457965</c:v>
                  </c:pt>
                  <c:pt idx="29">
                    <c:v>9.9093758315600002</c:v>
                  </c:pt>
                  <c:pt idx="30">
                    <c:v>5.4108535505899908</c:v>
                  </c:pt>
                  <c:pt idx="31">
                    <c:v>20.331337683719994</c:v>
                  </c:pt>
                  <c:pt idx="32">
                    <c:v>31.61955222876793</c:v>
                  </c:pt>
                </c:numCache>
              </c:numRef>
            </c:minus>
            <c:spPr>
              <a:noFill/>
              <a:ln w="15875" cap="flat" cmpd="sng" algn="ctr">
                <a:solidFill>
                  <a:schemeClr val="tx1"/>
                </a:solidFill>
                <a:round/>
              </a:ln>
              <a:effectLst/>
            </c:spPr>
          </c:errBars>
          <c:cat>
            <c:strRef>
              <c:f>'M6'!$A$6:$A$38</c:f>
              <c:strCache>
                <c:ptCount val="33"/>
                <c:pt idx="0">
                  <c:v>Scotland</c:v>
                </c:pt>
                <c:pt idx="1">
                  <c:v>NHS Ayrshire and Arran</c:v>
                </c:pt>
                <c:pt idx="2">
                  <c:v>NHS Borders</c:v>
                </c:pt>
                <c:pt idx="3">
                  <c:v>NHS Dumfries and Galloway</c:v>
                </c:pt>
                <c:pt idx="4">
                  <c:v>NHS Fife</c:v>
                </c:pt>
                <c:pt idx="5">
                  <c:v>NHS Forth Valley</c:v>
                </c:pt>
                <c:pt idx="6">
                  <c:v>NHS Grampian</c:v>
                </c:pt>
                <c:pt idx="7">
                  <c:v>NHS Greater Glasgow and Clyde</c:v>
                </c:pt>
                <c:pt idx="8">
                  <c:v>NHS Highland</c:v>
                </c:pt>
                <c:pt idx="9">
                  <c:v>NHS Lanarkshire</c:v>
                </c:pt>
                <c:pt idx="10">
                  <c:v>NHS Lothian</c:v>
                </c:pt>
                <c:pt idx="11">
                  <c:v>NHS Orkney</c:v>
                </c:pt>
                <c:pt idx="12">
                  <c:v>NHS Shetland</c:v>
                </c:pt>
                <c:pt idx="13">
                  <c:v>NHS Tayside</c:v>
                </c:pt>
                <c:pt idx="14">
                  <c:v>NHS Western Isles</c:v>
                </c:pt>
                <c:pt idx="15">
                  <c:v>Scotland</c:v>
                </c:pt>
                <c:pt idx="16">
                  <c:v>NHS Ayrshire and Arran</c:v>
                </c:pt>
                <c:pt idx="17">
                  <c:v>NHS Borders</c:v>
                </c:pt>
                <c:pt idx="18">
                  <c:v>NHS Dumfries and Galloway</c:v>
                </c:pt>
                <c:pt idx="19">
                  <c:v>NHS Fife</c:v>
                </c:pt>
                <c:pt idx="20">
                  <c:v>NHS Forth Valley</c:v>
                </c:pt>
                <c:pt idx="21">
                  <c:v>NHS Grampian</c:v>
                </c:pt>
                <c:pt idx="22">
                  <c:v>NHS Greater Glasgow and Clyde</c:v>
                </c:pt>
                <c:pt idx="23">
                  <c:v>NHS Highland</c:v>
                </c:pt>
                <c:pt idx="24">
                  <c:v>NHS Lanarkshire</c:v>
                </c:pt>
                <c:pt idx="25">
                  <c:v>NHS Lothian</c:v>
                </c:pt>
                <c:pt idx="26">
                  <c:v>NHS Orkney</c:v>
                </c:pt>
                <c:pt idx="27">
                  <c:v>NHS Shetland</c:v>
                </c:pt>
                <c:pt idx="28">
                  <c:v>NHS Tayside</c:v>
                </c:pt>
                <c:pt idx="29">
                  <c:v>NHS Western Isles</c:v>
                </c:pt>
                <c:pt idx="30">
                  <c:v>Scotland</c:v>
                </c:pt>
                <c:pt idx="31">
                  <c:v>NHS Ayrshire and Arran</c:v>
                </c:pt>
                <c:pt idx="32">
                  <c:v>NHS Borders</c:v>
                </c:pt>
              </c:strCache>
            </c:strRef>
          </c:cat>
          <c:val>
            <c:numRef>
              <c:f>'M6'!$D$6:$D$38</c:f>
              <c:numCache>
                <c:formatCode>#,##0.00</c:formatCode>
                <c:ptCount val="33"/>
                <c:pt idx="0">
                  <c:v>112.706925905085</c:v>
                </c:pt>
                <c:pt idx="1">
                  <c:v>134.55372388586201</c:v>
                </c:pt>
                <c:pt idx="2">
                  <c:v>78.084667347076405</c:v>
                </c:pt>
                <c:pt idx="3">
                  <c:v>61.5504037864156</c:v>
                </c:pt>
                <c:pt idx="4">
                  <c:v>88.549742853400204</c:v>
                </c:pt>
                <c:pt idx="5">
                  <c:v>123.595134648018</c:v>
                </c:pt>
                <c:pt idx="6">
                  <c:v>69.523510569502406</c:v>
                </c:pt>
                <c:pt idx="7">
                  <c:v>160.631290638504</c:v>
                </c:pt>
                <c:pt idx="8">
                  <c:v>52.482062528188401</c:v>
                </c:pt>
                <c:pt idx="9">
                  <c:v>154.917431117832</c:v>
                </c:pt>
                <c:pt idx="10">
                  <c:v>108.050103837412</c:v>
                </c:pt>
                <c:pt idx="11">
                  <c:v>24.202627388863</c:v>
                </c:pt>
                <c:pt idx="12">
                  <c:v>37.505320053451001</c:v>
                </c:pt>
                <c:pt idx="13">
                  <c:v>101.893914299488</c:v>
                </c:pt>
                <c:pt idx="14">
                  <c:v>43.7891429847122</c:v>
                </c:pt>
                <c:pt idx="15">
                  <c:v>92.954567685581594</c:v>
                </c:pt>
                <c:pt idx="16">
                  <c:v>107.08056227951</c:v>
                </c:pt>
                <c:pt idx="17">
                  <c:v>61.829787581900099</c:v>
                </c:pt>
                <c:pt idx="18">
                  <c:v>48.923694491653698</c:v>
                </c:pt>
                <c:pt idx="19">
                  <c:v>72.149781813993201</c:v>
                </c:pt>
                <c:pt idx="20">
                  <c:v>99.983826487603494</c:v>
                </c:pt>
                <c:pt idx="21">
                  <c:v>57.204103771621703</c:v>
                </c:pt>
                <c:pt idx="22">
                  <c:v>136.24705673752399</c:v>
                </c:pt>
                <c:pt idx="23">
                  <c:v>40.8322928783587</c:v>
                </c:pt>
                <c:pt idx="24">
                  <c:v>130.556586516187</c:v>
                </c:pt>
                <c:pt idx="25">
                  <c:v>89.300247733008106</c:v>
                </c:pt>
                <c:pt idx="26">
                  <c:v>12.811713355750101</c:v>
                </c:pt>
                <c:pt idx="27">
                  <c:v>32.2241905909897</c:v>
                </c:pt>
                <c:pt idx="28">
                  <c:v>82.936210321568893</c:v>
                </c:pt>
                <c:pt idx="29">
                  <c:v>23.144541805399001</c:v>
                </c:pt>
                <c:pt idx="30">
                  <c:v>1107.63191696384</c:v>
                </c:pt>
                <c:pt idx="31">
                  <c:v>1192.65517984693</c:v>
                </c:pt>
                <c:pt idx="32">
                  <c:v>974.01863844714296</c:v>
                </c:pt>
              </c:numCache>
            </c:numRef>
          </c:val>
          <c:extLst>
            <c:ext xmlns:c16="http://schemas.microsoft.com/office/drawing/2014/chart" uri="{C3380CC4-5D6E-409C-BE32-E72D297353CC}">
              <c16:uniqueId val="{00000000-35F4-4E5F-830C-355E7DF310ED}"/>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0.28366</cdr:x>
      <cdr:y>0.28081</cdr:y>
    </cdr:from>
    <cdr:to>
      <cdr:x>0.52335</cdr:x>
      <cdr:y>0.41188</cdr:y>
    </cdr:to>
    <cdr:sp macro="" textlink="">
      <cdr:nvSpPr>
        <cdr:cNvPr id="5" name="TextBox 1"/>
        <cdr:cNvSpPr txBox="1"/>
      </cdr:nvSpPr>
      <cdr:spPr>
        <a:xfrm xmlns:a="http://schemas.openxmlformats.org/drawingml/2006/main">
          <a:off x="2639730" y="1706478"/>
          <a:ext cx="2230537" cy="796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deprived areas is </a:t>
          </a:r>
          <a:r>
            <a:rPr lang="en-GB" sz="1200" b="1">
              <a:solidFill>
                <a:schemeClr val="tx1"/>
              </a:solidFill>
              <a:latin typeface="Arial" panose="020B0604020202020204" pitchFamily="34" charset="0"/>
              <a:cs typeface="Arial" panose="020B0604020202020204" pitchFamily="34" charset="0"/>
            </a:rPr>
            <a:t>1.9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least</a:t>
          </a:r>
          <a:r>
            <a:rPr lang="en-GB" sz="1200" baseline="0">
              <a:solidFill>
                <a:schemeClr val="tx1"/>
              </a:solidFill>
              <a:latin typeface="Arial" panose="020B0604020202020204" pitchFamily="34" charset="0"/>
              <a:cs typeface="Arial" panose="020B0604020202020204" pitchFamily="34" charset="0"/>
            </a:rPr>
            <a:t> deprived 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0.53813</cdr:x>
      <cdr:y>0.598</cdr:y>
    </cdr:from>
    <cdr:to>
      <cdr:x>0.77428</cdr:x>
      <cdr:y>0.81066</cdr:y>
    </cdr:to>
    <cdr:sp macro="" textlink="">
      <cdr:nvSpPr>
        <cdr:cNvPr id="6" name="TextBox 1"/>
        <cdr:cNvSpPr txBox="1"/>
      </cdr:nvSpPr>
      <cdr:spPr>
        <a:xfrm xmlns:a="http://schemas.openxmlformats.org/drawingml/2006/main">
          <a:off x="5007836" y="3634045"/>
          <a:ext cx="2197594" cy="129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deprived areas is </a:t>
          </a:r>
          <a:r>
            <a:rPr lang="en-GB" sz="1200" b="1">
              <a:solidFill>
                <a:schemeClr val="tx1"/>
              </a:solidFill>
              <a:latin typeface="Arial" panose="020B0604020202020204" pitchFamily="34" charset="0"/>
              <a:cs typeface="Arial" panose="020B0604020202020204" pitchFamily="34" charset="0"/>
            </a:rPr>
            <a:t>2.4 times </a:t>
          </a:r>
          <a:r>
            <a:rPr lang="en-GB" sz="1200">
              <a:solidFill>
                <a:schemeClr val="tx1"/>
              </a:solidFill>
              <a:latin typeface="Arial" panose="020B0604020202020204" pitchFamily="34" charset="0"/>
              <a:cs typeface="Arial" panose="020B0604020202020204" pitchFamily="34" charset="0"/>
            </a:rPr>
            <a:t>that in the least deprived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0.34601</cdr:x>
      <cdr:y>0.10833</cdr:y>
    </cdr:from>
    <cdr:to>
      <cdr:x>0.53649</cdr:x>
      <cdr:y>0.2394</cdr:y>
    </cdr:to>
    <cdr:sp macro="" textlink="">
      <cdr:nvSpPr>
        <cdr:cNvPr id="5" name="TextBox 1"/>
        <cdr:cNvSpPr txBox="1"/>
      </cdr:nvSpPr>
      <cdr:spPr>
        <a:xfrm xmlns:a="http://schemas.openxmlformats.org/drawingml/2006/main">
          <a:off x="3220720" y="659367"/>
          <a:ext cx="1772984" cy="79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urban areas is </a:t>
          </a:r>
          <a:r>
            <a:rPr lang="en-GB" sz="1200" b="1">
              <a:solidFill>
                <a:schemeClr val="tx1"/>
              </a:solidFill>
              <a:latin typeface="Arial" panose="020B0604020202020204" pitchFamily="34" charset="0"/>
              <a:cs typeface="Arial" panose="020B0604020202020204" pitchFamily="34" charset="0"/>
            </a:rPr>
            <a:t>1.3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most rural </a:t>
          </a:r>
          <a:r>
            <a:rPr lang="en-GB" sz="1200" baseline="0">
              <a:solidFill>
                <a:schemeClr val="tx1"/>
              </a:solidFill>
              <a:latin typeface="Arial" panose="020B0604020202020204" pitchFamily="34" charset="0"/>
              <a:cs typeface="Arial" panose="020B0604020202020204" pitchFamily="34" charset="0"/>
            </a:rPr>
            <a:t>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0.52777</cdr:x>
      <cdr:y>0.64954</cdr:y>
    </cdr:from>
    <cdr:to>
      <cdr:x>0.76392</cdr:x>
      <cdr:y>0.8622</cdr:y>
    </cdr:to>
    <cdr:sp macro="" textlink="">
      <cdr:nvSpPr>
        <cdr:cNvPr id="6" name="TextBox 1"/>
        <cdr:cNvSpPr txBox="1"/>
      </cdr:nvSpPr>
      <cdr:spPr>
        <a:xfrm xmlns:a="http://schemas.openxmlformats.org/drawingml/2006/main">
          <a:off x="4912590" y="3953581"/>
          <a:ext cx="2198125" cy="1294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urban areas is </a:t>
          </a:r>
          <a:r>
            <a:rPr lang="en-GB" sz="1200" b="1">
              <a:solidFill>
                <a:schemeClr val="tx1"/>
              </a:solidFill>
              <a:latin typeface="Arial" panose="020B0604020202020204" pitchFamily="34" charset="0"/>
              <a:cs typeface="Arial" panose="020B0604020202020204" pitchFamily="34" charset="0"/>
            </a:rPr>
            <a:t>2.9 times </a:t>
          </a:r>
          <a:r>
            <a:rPr lang="en-GB" sz="1200">
              <a:solidFill>
                <a:schemeClr val="tx1"/>
              </a:solidFill>
              <a:latin typeface="Arial" panose="020B0604020202020204" pitchFamily="34" charset="0"/>
              <a:cs typeface="Arial" panose="020B0604020202020204" pitchFamily="34" charset="0"/>
            </a:rPr>
            <a:t>that in the most</a:t>
          </a:r>
          <a:r>
            <a:rPr lang="en-GB" sz="1200" baseline="0">
              <a:solidFill>
                <a:schemeClr val="tx1"/>
              </a:solidFill>
              <a:latin typeface="Arial" panose="020B0604020202020204" pitchFamily="34" charset="0"/>
              <a:cs typeface="Arial" panose="020B0604020202020204" pitchFamily="34" charset="0"/>
            </a:rPr>
            <a:t> rural</a:t>
          </a:r>
          <a:r>
            <a:rPr lang="en-GB" sz="1200">
              <a:solidFill>
                <a:schemeClr val="tx1"/>
              </a:solidFill>
              <a:latin typeface="Arial" panose="020B0604020202020204" pitchFamily="34" charset="0"/>
              <a:cs typeface="Arial" panose="020B0604020202020204" pitchFamily="34" charset="0"/>
            </a:rPr>
            <a:t>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niel Burns" refreshedDate="44750.620902199073" createdVersion="6" refreshedVersion="6" minRefreshableVersion="3" recordCount="261">
  <cacheSource type="worksheet">
    <worksheetSource name="tab_m1_asmr_rates_of_mortality_scotland_cause"/>
  </cacheSource>
  <cacheFields count="8">
    <cacheField name="Month of occurrence" numFmtId="0">
      <sharedItems count="13">
        <s v="March"/>
        <s v="April"/>
        <s v="May"/>
        <s v="June"/>
        <s v="July"/>
        <s v="August"/>
        <s v="September"/>
        <s v="October"/>
        <s v="November"/>
        <s v="December"/>
        <s v="January"/>
        <s v="February"/>
        <s v="Total"/>
      </sharedItems>
    </cacheField>
    <cacheField name="Year of occurrence" numFmtId="0">
      <sharedItems containsString="0" containsBlank="1" containsNumber="1" containsInteger="1" minValue="2020" maxValue="2022" count="4">
        <n v="2020"/>
        <n v="2021"/>
        <n v="2022"/>
        <m/>
      </sharedItems>
    </cacheField>
    <cacheField name="Sex" numFmtId="0">
      <sharedItems count="3">
        <s v="Persons"/>
        <s v="Females"/>
        <s v="Males"/>
      </sharedItems>
    </cacheField>
    <cacheField name="Cause" numFmtId="0">
      <sharedItems count="5">
        <s v="COVID-19 mentioned"/>
        <s v="COVID-19 underlying cause"/>
        <s v="All causes"/>
        <s v="Underlying COVID-19" u="1"/>
        <s v="All Deaths" u="1"/>
      </sharedItems>
    </cacheField>
    <cacheField name="Age-Standardised Rate of Mortality (ASMR)" numFmtId="2">
      <sharedItems containsSemiMixedTypes="0" containsString="0" containsNumber="1" minValue="0.48982248868990802" maxValue="2123.2874630339302"/>
    </cacheField>
    <cacheField name="Upper Confidence Interval" numFmtId="2">
      <sharedItems containsSemiMixedTypes="0" containsString="0" containsNumber="1" minValue="1.44978051089524" maxValue="2184.7808118289699"/>
    </cacheField>
    <cacheField name="Lower Confidence Interval" numFmtId="2">
      <sharedItems containsSemiMixedTypes="0" containsString="0" containsNumber="1" minValue="-0.47013553351542198" maxValue="2061.79411423888"/>
    </cacheField>
    <cacheField name="Deaths" numFmtId="167">
      <sharedItems containsSemiMixedTypes="0" containsString="0" containsNumber="1" containsInteger="1" minValue="1" maxValue="14831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Burns" refreshedDate="44750.622690972225" createdVersion="6" refreshedVersion="6" minRefreshableVersion="3" recordCount="63">
  <cacheSource type="worksheet">
    <worksheetSource name="tab_m12_preexisting_condition_age_sex"/>
  </cacheSource>
  <cacheFields count="5">
    <cacheField name="Sex" numFmtId="49">
      <sharedItems count="4">
        <s v="Females"/>
        <s v="Males"/>
        <s v="Persons"/>
        <s v="Male" u="1"/>
      </sharedItems>
    </cacheField>
    <cacheField name="Age Group" numFmtId="0">
      <sharedItems count="3">
        <s v="64 and under"/>
        <s v="65 and over"/>
        <s v="all ages"/>
      </sharedItems>
    </cacheField>
    <cacheField name="Pre-existing condition" numFmtId="15">
      <sharedItems count="10">
        <s v="All deaths involving COVID-19"/>
        <s v="Chronic lower respiratory diseases"/>
        <s v="none"/>
        <s v="Diabetes"/>
        <s v="Ischaemic heart diseases"/>
        <s v="Influenza and pneumonia"/>
        <s v="Cirrhosis and other disease of liver"/>
        <s v="Dementia and Alzheimer Disease"/>
        <s v="Cerebrovascular disease"/>
        <s v="Diabetes                                                                                             " u="1"/>
      </sharedItems>
    </cacheField>
    <cacheField name="Deaths involving COVID-19" numFmtId="3">
      <sharedItems containsSemiMixedTypes="0" containsString="0" containsNumber="1" containsInteger="1" minValue="47" maxValue="15047"/>
    </cacheField>
    <cacheField name="Percentage of all COVID-19 deaths in age/sex group that month" numFmtId="166">
      <sharedItems containsSemiMixedTypes="0" containsString="0" containsNumber="1" minValue="5.6390977443609019E-2"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1">
  <r>
    <x v="0"/>
    <x v="0"/>
    <x v="0"/>
    <x v="0"/>
    <n v="65.339650782017998"/>
    <n v="72.791562879970201"/>
    <n v="57.887738684065802"/>
    <n v="297"/>
  </r>
  <r>
    <x v="0"/>
    <x v="0"/>
    <x v="0"/>
    <x v="1"/>
    <n v="58.542248003888702"/>
    <n v="65.612356736225806"/>
    <n v="51.472139271551598"/>
    <n v="265"/>
  </r>
  <r>
    <x v="0"/>
    <x v="0"/>
    <x v="0"/>
    <x v="2"/>
    <n v="1260.2142053758701"/>
    <n v="1291.5726771627101"/>
    <n v="1228.85573358903"/>
    <n v="5649"/>
  </r>
  <r>
    <x v="0"/>
    <x v="0"/>
    <x v="1"/>
    <x v="0"/>
    <n v="47.706814332295203"/>
    <n v="56.086312968726702"/>
    <n v="39.327315695863803"/>
    <n v="125"/>
  </r>
  <r>
    <x v="0"/>
    <x v="0"/>
    <x v="1"/>
    <x v="1"/>
    <n v="42.699586326723498"/>
    <n v="50.624096961616402"/>
    <n v="34.7750756918307"/>
    <n v="112"/>
  </r>
  <r>
    <x v="0"/>
    <x v="0"/>
    <x v="1"/>
    <x v="2"/>
    <n v="1075.51158093341"/>
    <n v="1113.7447118352"/>
    <n v="1037.27845003161"/>
    <n v="2793"/>
  </r>
  <r>
    <x v="0"/>
    <x v="0"/>
    <x v="2"/>
    <x v="0"/>
    <n v="87.532341088925705"/>
    <n v="100.894742325655"/>
    <n v="74.169939852195995"/>
    <n v="172"/>
  </r>
  <r>
    <x v="0"/>
    <x v="0"/>
    <x v="2"/>
    <x v="1"/>
    <n v="78.725895025811298"/>
    <n v="91.483842108957305"/>
    <n v="65.967947942665305"/>
    <n v="153"/>
  </r>
  <r>
    <x v="0"/>
    <x v="0"/>
    <x v="2"/>
    <x v="2"/>
    <n v="1496.03483144558"/>
    <n v="1548.8587973347901"/>
    <n v="1443.21086555637"/>
    <n v="2856"/>
  </r>
  <r>
    <x v="1"/>
    <x v="0"/>
    <x v="0"/>
    <x v="0"/>
    <n v="584.93638233340596"/>
    <n v="607.17167487329402"/>
    <n v="562.70108979351903"/>
    <n v="2506"/>
  </r>
  <r>
    <x v="1"/>
    <x v="0"/>
    <x v="0"/>
    <x v="1"/>
    <n v="563.55666527844903"/>
    <n v="585.40249334406997"/>
    <n v="541.71083721282901"/>
    <n v="2413"/>
  </r>
  <r>
    <x v="1"/>
    <x v="0"/>
    <x v="0"/>
    <x v="2"/>
    <n v="1786.5917590665599"/>
    <n v="1823.1076055471001"/>
    <n v="1750.07591258602"/>
    <n v="7691"/>
  </r>
  <r>
    <x v="1"/>
    <x v="0"/>
    <x v="1"/>
    <x v="0"/>
    <n v="479.66073814723302"/>
    <n v="505.75506453438101"/>
    <n v="453.56641176008497"/>
    <n v="1224"/>
  </r>
  <r>
    <x v="1"/>
    <x v="0"/>
    <x v="1"/>
    <x v="1"/>
    <n v="461.48784139180299"/>
    <n v="487.09281465205999"/>
    <n v="435.88286813154599"/>
    <n v="1178"/>
  </r>
  <r>
    <x v="1"/>
    <x v="0"/>
    <x v="1"/>
    <x v="2"/>
    <n v="1517.85246895265"/>
    <n v="1562.01678318667"/>
    <n v="1473.6881547186199"/>
    <n v="3835"/>
  </r>
  <r>
    <x v="1"/>
    <x v="0"/>
    <x v="2"/>
    <x v="0"/>
    <n v="723.29008012493"/>
    <n v="762.346297509176"/>
    <n v="684.23386274068298"/>
    <n v="1282"/>
  </r>
  <r>
    <x v="1"/>
    <x v="0"/>
    <x v="2"/>
    <x v="1"/>
    <n v="698.47120019695797"/>
    <n v="736.92789507640703"/>
    <n v="660.01450531750902"/>
    <n v="1235"/>
  </r>
  <r>
    <x v="1"/>
    <x v="0"/>
    <x v="2"/>
    <x v="2"/>
    <n v="2123.2874630339302"/>
    <n v="2184.7808118289699"/>
    <n v="2061.79411423888"/>
    <n v="3856"/>
  </r>
  <r>
    <x v="2"/>
    <x v="0"/>
    <x v="0"/>
    <x v="0"/>
    <n v="268.67248326451403"/>
    <n v="283.81464370715003"/>
    <n v="253.530322821879"/>
    <n v="1176"/>
  </r>
  <r>
    <x v="2"/>
    <x v="0"/>
    <x v="0"/>
    <x v="1"/>
    <n v="243.841025146443"/>
    <n v="258.29669378250298"/>
    <n v="229.38535651038401"/>
    <n v="1065"/>
  </r>
  <r>
    <x v="2"/>
    <x v="0"/>
    <x v="0"/>
    <x v="2"/>
    <n v="1297.6506793175299"/>
    <n v="1329.3106186943"/>
    <n v="1265.99073994075"/>
    <n v="5781"/>
  </r>
  <r>
    <x v="2"/>
    <x v="0"/>
    <x v="1"/>
    <x v="0"/>
    <n v="239.355420750034"/>
    <n v="257.72083003954998"/>
    <n v="220.99001146051901"/>
    <n v="632"/>
  </r>
  <r>
    <x v="2"/>
    <x v="0"/>
    <x v="1"/>
    <x v="1"/>
    <n v="216.14141428412299"/>
    <n v="233.59720940244699"/>
    <n v="198.68561916579799"/>
    <n v="571"/>
  </r>
  <r>
    <x v="2"/>
    <x v="0"/>
    <x v="1"/>
    <x v="2"/>
    <n v="1112.4821952003799"/>
    <n v="1150.93912220571"/>
    <n v="1074.0252681950601"/>
    <n v="2891"/>
  </r>
  <r>
    <x v="2"/>
    <x v="0"/>
    <x v="2"/>
    <x v="0"/>
    <n v="307.803350722"/>
    <n v="333.92336290697301"/>
    <n v="281.68333853702802"/>
    <n v="544"/>
  </r>
  <r>
    <x v="2"/>
    <x v="0"/>
    <x v="2"/>
    <x v="1"/>
    <n v="280.19664408822098"/>
    <n v="305.188501699033"/>
    <n v="255.20478647741001"/>
    <n v="494"/>
  </r>
  <r>
    <x v="2"/>
    <x v="0"/>
    <x v="2"/>
    <x v="2"/>
    <n v="1521.62126723968"/>
    <n v="1574.8178598541899"/>
    <n v="1468.4246746251699"/>
    <n v="2890"/>
  </r>
  <r>
    <x v="3"/>
    <x v="0"/>
    <x v="0"/>
    <x v="0"/>
    <n v="46.698492409714"/>
    <n v="53.241191135018099"/>
    <n v="40.1557936844099"/>
    <n v="197"/>
  </r>
  <r>
    <x v="3"/>
    <x v="0"/>
    <x v="0"/>
    <x v="1"/>
    <n v="35.930248226248402"/>
    <n v="41.683880239481297"/>
    <n v="30.1766162130155"/>
    <n v="151"/>
  </r>
  <r>
    <x v="3"/>
    <x v="0"/>
    <x v="0"/>
    <x v="2"/>
    <n v="1026.4365967575"/>
    <n v="1055.5784224803199"/>
    <n v="997.29477103469003"/>
    <n v="4443"/>
  </r>
  <r>
    <x v="3"/>
    <x v="0"/>
    <x v="1"/>
    <x v="0"/>
    <n v="44.8192487484841"/>
    <n v="53.055680996715303"/>
    <n v="36.582816500253003"/>
    <n v="114"/>
  </r>
  <r>
    <x v="3"/>
    <x v="0"/>
    <x v="1"/>
    <x v="1"/>
    <n v="35.686297841501101"/>
    <n v="43.029425340877197"/>
    <n v="28.343170342125099"/>
    <n v="91"/>
  </r>
  <r>
    <x v="3"/>
    <x v="0"/>
    <x v="1"/>
    <x v="2"/>
    <n v="889.44713923947597"/>
    <n v="925.08230614870399"/>
    <n v="853.81197233024795"/>
    <n v="2227"/>
  </r>
  <r>
    <x v="3"/>
    <x v="0"/>
    <x v="2"/>
    <x v="0"/>
    <n v="49.327153187320498"/>
    <n v="60.284100284917102"/>
    <n v="38.370206089723901"/>
    <n v="83"/>
  </r>
  <r>
    <x v="3"/>
    <x v="0"/>
    <x v="2"/>
    <x v="1"/>
    <n v="36.292456683096603"/>
    <n v="45.776177431120701"/>
    <n v="26.808735935072399"/>
    <n v="60"/>
  </r>
  <r>
    <x v="3"/>
    <x v="0"/>
    <x v="2"/>
    <x v="2"/>
    <n v="1180.9444501548901"/>
    <n v="1229.3251013859899"/>
    <n v="1132.56379892379"/>
    <n v="2216"/>
  </r>
  <r>
    <x v="4"/>
    <x v="0"/>
    <x v="0"/>
    <x v="0"/>
    <n v="8.3994209232489307"/>
    <n v="11.122854561099301"/>
    <n v="5.6759872853985698"/>
    <n v="37"/>
  </r>
  <r>
    <x v="4"/>
    <x v="0"/>
    <x v="0"/>
    <x v="1"/>
    <n v="3.6416904330042899"/>
    <n v="5.4382513090123297"/>
    <n v="1.84512955699625"/>
    <n v="16"/>
  </r>
  <r>
    <x v="4"/>
    <x v="0"/>
    <x v="0"/>
    <x v="2"/>
    <n v="1001.3579700584201"/>
    <n v="1029.6675440491999"/>
    <n v="973.04839606764904"/>
    <n v="4501"/>
  </r>
  <r>
    <x v="4"/>
    <x v="0"/>
    <x v="1"/>
    <x v="0"/>
    <n v="9.0757138917566493"/>
    <n v="12.7158544424803"/>
    <n v="5.4355733410330496"/>
    <n v="24"/>
  </r>
  <r>
    <x v="4"/>
    <x v="0"/>
    <x v="1"/>
    <x v="1"/>
    <n v="4.12984950415124"/>
    <n v="6.5763866799147399"/>
    <n v="1.68331232838774"/>
    <n v="11"/>
  </r>
  <r>
    <x v="4"/>
    <x v="0"/>
    <x v="1"/>
    <x v="2"/>
    <n v="878.00870666459298"/>
    <n v="912.97278435836301"/>
    <n v="843.04462897082306"/>
    <n v="2276"/>
  </r>
  <r>
    <x v="4"/>
    <x v="0"/>
    <x v="2"/>
    <x v="0"/>
    <n v="7.1714573483513799"/>
    <n v="11.185865044291701"/>
    <n v="3.1570496524110898"/>
    <n v="13"/>
  </r>
  <r>
    <x v="4"/>
    <x v="0"/>
    <x v="2"/>
    <x v="1"/>
    <n v="2.8987584621632498"/>
    <n v="5.5143507349855101"/>
    <n v="0.28316618934097798"/>
    <n v="5"/>
  </r>
  <r>
    <x v="4"/>
    <x v="0"/>
    <x v="2"/>
    <x v="2"/>
    <n v="1152.07653089832"/>
    <n v="1199.0995613698699"/>
    <n v="1105.0535004267699"/>
    <n v="2225"/>
  </r>
  <r>
    <x v="5"/>
    <x v="0"/>
    <x v="0"/>
    <x v="0"/>
    <n v="4.3264434459539798"/>
    <n v="6.28663943375392"/>
    <n v="2.3662474581540298"/>
    <n v="19"/>
  </r>
  <r>
    <x v="5"/>
    <x v="0"/>
    <x v="0"/>
    <x v="1"/>
    <n v="2.08903119364455"/>
    <n v="3.4629877335250701"/>
    <n v="0.71507465376404"/>
    <n v="9"/>
  </r>
  <r>
    <x v="5"/>
    <x v="0"/>
    <x v="0"/>
    <x v="2"/>
    <n v="980.94573585778903"/>
    <n v="1009.01911084426"/>
    <n v="952.87236087131396"/>
    <n v="4426"/>
  </r>
  <r>
    <x v="5"/>
    <x v="0"/>
    <x v="1"/>
    <x v="0"/>
    <n v="4.8975531087716604"/>
    <n v="7.5673002107265104"/>
    <n v="2.2278060068168002"/>
    <n v="13"/>
  </r>
  <r>
    <x v="5"/>
    <x v="0"/>
    <x v="1"/>
    <x v="1"/>
    <n v="3.0518167708877302"/>
    <n v="5.1736779100492001"/>
    <n v="0.92995563172626805"/>
    <n v="8"/>
  </r>
  <r>
    <x v="5"/>
    <x v="0"/>
    <x v="1"/>
    <x v="2"/>
    <n v="831.72089980564999"/>
    <n v="865.86696514634696"/>
    <n v="797.574834464952"/>
    <n v="2157"/>
  </r>
  <r>
    <x v="5"/>
    <x v="0"/>
    <x v="2"/>
    <x v="0"/>
    <n v="3.2165365814808999"/>
    <n v="5.8906918682698404"/>
    <n v="0.54238129469196295"/>
    <n v="6"/>
  </r>
  <r>
    <x v="5"/>
    <x v="0"/>
    <x v="2"/>
    <x v="1"/>
    <n v="0.48982248868990802"/>
    <n v="1.44978051089524"/>
    <n v="-0.47013553351542198"/>
    <n v="1"/>
  </r>
  <r>
    <x v="5"/>
    <x v="0"/>
    <x v="2"/>
    <x v="2"/>
    <n v="1160.1921962494901"/>
    <n v="1207.2425749228901"/>
    <n v="1113.14181757609"/>
    <n v="2269"/>
  </r>
  <r>
    <x v="6"/>
    <x v="0"/>
    <x v="0"/>
    <x v="0"/>
    <n v="10.136347673226201"/>
    <n v="13.1473077574918"/>
    <n v="7.1253875889606002"/>
    <n v="44"/>
  </r>
  <r>
    <x v="6"/>
    <x v="0"/>
    <x v="0"/>
    <x v="1"/>
    <n v="8.0933374471249309"/>
    <n v="10.788407016811799"/>
    <n v="5.3982678774380597"/>
    <n v="35"/>
  </r>
  <r>
    <x v="6"/>
    <x v="0"/>
    <x v="0"/>
    <x v="2"/>
    <n v="1030.1791638361599"/>
    <n v="1059.2559584862399"/>
    <n v="1001.10236918608"/>
    <n v="4486"/>
  </r>
  <r>
    <x v="6"/>
    <x v="0"/>
    <x v="1"/>
    <x v="0"/>
    <n v="6.1777095366716503"/>
    <n v="9.2132556379934591"/>
    <n v="3.1421634353498402"/>
    <n v="16"/>
  </r>
  <r>
    <x v="6"/>
    <x v="0"/>
    <x v="1"/>
    <x v="1"/>
    <n v="4.6174352168847603"/>
    <n v="7.2389737193255099"/>
    <n v="1.9958967144440001"/>
    <n v="12"/>
  </r>
  <r>
    <x v="6"/>
    <x v="0"/>
    <x v="1"/>
    <x v="2"/>
    <n v="895.231998630882"/>
    <n v="930.92614512950797"/>
    <n v="859.53785213225501"/>
    <n v="2254"/>
  </r>
  <r>
    <x v="6"/>
    <x v="0"/>
    <x v="2"/>
    <x v="0"/>
    <n v="15.2868907947524"/>
    <n v="21.090832467896"/>
    <n v="9.4829491216088808"/>
    <n v="28"/>
  </r>
  <r>
    <x v="6"/>
    <x v="0"/>
    <x v="2"/>
    <x v="1"/>
    <n v="12.834318919903801"/>
    <n v="18.222042144988102"/>
    <n v="7.4465956948195302"/>
    <n v="23"/>
  </r>
  <r>
    <x v="6"/>
    <x v="0"/>
    <x v="2"/>
    <x v="2"/>
    <n v="1191.64558046159"/>
    <n v="1240.0771540492001"/>
    <n v="1143.21400687398"/>
    <n v="2232"/>
  </r>
  <r>
    <x v="7"/>
    <x v="0"/>
    <x v="0"/>
    <x v="0"/>
    <n v="106.250849432503"/>
    <n v="115.694417212768"/>
    <n v="96.807281652238999"/>
    <n v="487"/>
  </r>
  <r>
    <x v="7"/>
    <x v="0"/>
    <x v="0"/>
    <x v="1"/>
    <n v="96.124861144249294"/>
    <n v="105.11666277549899"/>
    <n v="87.133059513000106"/>
    <n v="440"/>
  </r>
  <r>
    <x v="7"/>
    <x v="0"/>
    <x v="0"/>
    <x v="2"/>
    <n v="1155.13251140086"/>
    <n v="1185.2324536548899"/>
    <n v="1125.0325691468299"/>
    <n v="5208"/>
  </r>
  <r>
    <x v="7"/>
    <x v="0"/>
    <x v="1"/>
    <x v="0"/>
    <n v="82.056411875107599"/>
    <n v="93.003718585775303"/>
    <n v="71.109105164439796"/>
    <n v="216"/>
  </r>
  <r>
    <x v="7"/>
    <x v="0"/>
    <x v="1"/>
    <x v="1"/>
    <n v="71.424312855739302"/>
    <n v="81.641124627737199"/>
    <n v="61.207501083741498"/>
    <n v="188"/>
  </r>
  <r>
    <x v="7"/>
    <x v="0"/>
    <x v="1"/>
    <x v="2"/>
    <n v="988.55585349172304"/>
    <n v="1025.25701894439"/>
    <n v="951.85468803905496"/>
    <n v="2579"/>
  </r>
  <r>
    <x v="7"/>
    <x v="0"/>
    <x v="2"/>
    <x v="0"/>
    <n v="139.41662875965801"/>
    <n v="156.29224337254999"/>
    <n v="122.54101414676499"/>
    <n v="271"/>
  </r>
  <r>
    <x v="7"/>
    <x v="0"/>
    <x v="2"/>
    <x v="1"/>
    <n v="129.86758209076899"/>
    <n v="146.17980993090501"/>
    <n v="113.555354250634"/>
    <n v="252"/>
  </r>
  <r>
    <x v="7"/>
    <x v="0"/>
    <x v="2"/>
    <x v="2"/>
    <n v="1360.8171442268099"/>
    <n v="1411.2982612461301"/>
    <n v="1310.3360272074899"/>
    <n v="2629"/>
  </r>
  <r>
    <x v="8"/>
    <x v="0"/>
    <x v="0"/>
    <x v="0"/>
    <n v="247.74880751510801"/>
    <n v="262.44683082327498"/>
    <n v="233.05078420694099"/>
    <n v="1076"/>
  </r>
  <r>
    <x v="8"/>
    <x v="0"/>
    <x v="0"/>
    <x v="1"/>
    <n v="215.42936701933701"/>
    <n v="229.16421113053201"/>
    <n v="201.694522908143"/>
    <n v="934"/>
  </r>
  <r>
    <x v="8"/>
    <x v="0"/>
    <x v="0"/>
    <x v="2"/>
    <n v="1298.95481148624"/>
    <n v="1331.0266759046999"/>
    <n v="1266.8829470677799"/>
    <n v="5662"/>
  </r>
  <r>
    <x v="8"/>
    <x v="0"/>
    <x v="1"/>
    <x v="0"/>
    <n v="195.189355975333"/>
    <n v="212.22474006401299"/>
    <n v="178.15397188665199"/>
    <n v="497"/>
  </r>
  <r>
    <x v="8"/>
    <x v="0"/>
    <x v="1"/>
    <x v="1"/>
    <n v="167.930634362137"/>
    <n v="183.75556754243499"/>
    <n v="152.10570118184"/>
    <n v="427"/>
  </r>
  <r>
    <x v="8"/>
    <x v="0"/>
    <x v="1"/>
    <x v="2"/>
    <n v="1097.60033347645"/>
    <n v="1136.55299652688"/>
    <n v="1058.6476704260201"/>
    <n v="2774"/>
  </r>
  <r>
    <x v="8"/>
    <x v="0"/>
    <x v="2"/>
    <x v="0"/>
    <n v="319.55742434229398"/>
    <n v="345.89102583175401"/>
    <n v="293.22382285283402"/>
    <n v="579"/>
  </r>
  <r>
    <x v="8"/>
    <x v="0"/>
    <x v="2"/>
    <x v="1"/>
    <n v="280.06357417684802"/>
    <n v="304.78659333740001"/>
    <n v="255.340555016297"/>
    <n v="507"/>
  </r>
  <r>
    <x v="8"/>
    <x v="0"/>
    <x v="2"/>
    <x v="2"/>
    <n v="1562.5013638211401"/>
    <n v="1616.76906777457"/>
    <n v="1508.2336598677"/>
    <n v="2888"/>
  </r>
  <r>
    <x v="9"/>
    <x v="0"/>
    <x v="0"/>
    <x v="0"/>
    <n v="224.756564083369"/>
    <n v="238.48935121752399"/>
    <n v="211.02377694921501"/>
    <n v="1016"/>
  </r>
  <r>
    <x v="9"/>
    <x v="0"/>
    <x v="0"/>
    <x v="1"/>
    <n v="187.75460702227801"/>
    <n v="200.334344371719"/>
    <n v="175.174869672836"/>
    <n v="848"/>
  </r>
  <r>
    <x v="9"/>
    <x v="0"/>
    <x v="0"/>
    <x v="2"/>
    <n v="1346.3096485369299"/>
    <n v="1378.44542066801"/>
    <n v="1314.17387640586"/>
    <n v="6093"/>
  </r>
  <r>
    <x v="9"/>
    <x v="0"/>
    <x v="1"/>
    <x v="0"/>
    <n v="183.88638618379201"/>
    <n v="200.11817923414"/>
    <n v="167.654593133444"/>
    <n v="487"/>
  </r>
  <r>
    <x v="9"/>
    <x v="0"/>
    <x v="1"/>
    <x v="1"/>
    <n v="151.86900318911799"/>
    <n v="166.64553455096501"/>
    <n v="137.09247182727"/>
    <n v="402"/>
  </r>
  <r>
    <x v="9"/>
    <x v="0"/>
    <x v="1"/>
    <x v="2"/>
    <n v="1157.20792392302"/>
    <n v="1196.51980192463"/>
    <n v="1117.89604592141"/>
    <n v="3032"/>
  </r>
  <r>
    <x v="9"/>
    <x v="0"/>
    <x v="2"/>
    <x v="0"/>
    <n v="281.422317660197"/>
    <n v="305.67780624398199"/>
    <n v="257.166829076412"/>
    <n v="529"/>
  </r>
  <r>
    <x v="9"/>
    <x v="0"/>
    <x v="2"/>
    <x v="1"/>
    <n v="237.87197323224601"/>
    <n v="260.24678400251997"/>
    <n v="215.49716246197201"/>
    <n v="446"/>
  </r>
  <r>
    <x v="9"/>
    <x v="0"/>
    <x v="2"/>
    <x v="2"/>
    <n v="1581.0711798136001"/>
    <n v="1634.7810501266999"/>
    <n v="1527.3613095004901"/>
    <n v="3061"/>
  </r>
  <r>
    <x v="10"/>
    <x v="1"/>
    <x v="0"/>
    <x v="0"/>
    <n v="392.42639866206002"/>
    <n v="410.40368245139501"/>
    <n v="374.44911487272498"/>
    <n v="1775"/>
  </r>
  <r>
    <x v="10"/>
    <x v="1"/>
    <x v="0"/>
    <x v="1"/>
    <n v="343.10042332780699"/>
    <n v="359.95483989329"/>
    <n v="326.24600676232399"/>
    <n v="1551"/>
  </r>
  <r>
    <x v="10"/>
    <x v="1"/>
    <x v="0"/>
    <x v="2"/>
    <n v="1477.4282808837199"/>
    <n v="1510.69265425963"/>
    <n v="1444.1639075078101"/>
    <n v="6681"/>
  </r>
  <r>
    <x v="10"/>
    <x v="1"/>
    <x v="1"/>
    <x v="0"/>
    <n v="333.38480429013902"/>
    <n v="355.080888594567"/>
    <n v="311.68871998571097"/>
    <n v="880"/>
  </r>
  <r>
    <x v="10"/>
    <x v="1"/>
    <x v="1"/>
    <x v="1"/>
    <n v="285.612455136302"/>
    <n v="305.72050718427101"/>
    <n v="265.50440308833299"/>
    <n v="755"/>
  </r>
  <r>
    <x v="10"/>
    <x v="1"/>
    <x v="1"/>
    <x v="2"/>
    <n v="1273.7796727289899"/>
    <n v="1314.57969663622"/>
    <n v="1232.9796488217601"/>
    <n v="3341"/>
  </r>
  <r>
    <x v="10"/>
    <x v="1"/>
    <x v="2"/>
    <x v="0"/>
    <n v="471.657985419959"/>
    <n v="502.61075035734399"/>
    <n v="440.70522048257402"/>
    <n v="895"/>
  </r>
  <r>
    <x v="10"/>
    <x v="1"/>
    <x v="2"/>
    <x v="1"/>
    <n v="420.38931408672698"/>
    <n v="449.72241678660703"/>
    <n v="391.056211386847"/>
    <n v="796"/>
  </r>
  <r>
    <x v="10"/>
    <x v="1"/>
    <x v="2"/>
    <x v="2"/>
    <n v="1737.5033345433999"/>
    <n v="1793.09709306122"/>
    <n v="1681.90957602558"/>
    <n v="3340"/>
  </r>
  <r>
    <x v="11"/>
    <x v="1"/>
    <x v="0"/>
    <x v="0"/>
    <n v="261.060229622961"/>
    <n v="276.58582186693297"/>
    <n v="245.534637378989"/>
    <n v="1073"/>
  </r>
  <r>
    <x v="11"/>
    <x v="1"/>
    <x v="0"/>
    <x v="1"/>
    <n v="216.84702033345701"/>
    <n v="231.02191964748599"/>
    <n v="202.672121019428"/>
    <n v="892"/>
  </r>
  <r>
    <x v="11"/>
    <x v="1"/>
    <x v="0"/>
    <x v="2"/>
    <n v="1324.3958257972799"/>
    <n v="1357.90823596467"/>
    <n v="1290.8834156298999"/>
    <n v="5437"/>
  </r>
  <r>
    <x v="11"/>
    <x v="1"/>
    <x v="1"/>
    <x v="0"/>
    <n v="221.91444176028099"/>
    <n v="240.67261591047"/>
    <n v="203.15626761009301"/>
    <n v="531"/>
  </r>
  <r>
    <x v="11"/>
    <x v="1"/>
    <x v="1"/>
    <x v="1"/>
    <n v="187.506281438212"/>
    <n v="204.794856654059"/>
    <n v="170.217706222365"/>
    <n v="448"/>
  </r>
  <r>
    <x v="11"/>
    <x v="1"/>
    <x v="1"/>
    <x v="2"/>
    <n v="1146.01059586768"/>
    <n v="1187.2545589514"/>
    <n v="1104.7666327839599"/>
    <n v="2716"/>
  </r>
  <r>
    <x v="11"/>
    <x v="1"/>
    <x v="2"/>
    <x v="0"/>
    <n v="312.03453770057303"/>
    <n v="338.63666714250002"/>
    <n v="285.43240825864598"/>
    <n v="542"/>
  </r>
  <r>
    <x v="11"/>
    <x v="1"/>
    <x v="2"/>
    <x v="1"/>
    <n v="254.88390344366599"/>
    <n v="278.95768167709599"/>
    <n v="230.81012521023499"/>
    <n v="444"/>
  </r>
  <r>
    <x v="11"/>
    <x v="1"/>
    <x v="2"/>
    <x v="2"/>
    <n v="1550.6784491557801"/>
    <n v="1606.5432944499801"/>
    <n v="1494.8136038615901"/>
    <n v="2721"/>
  </r>
  <r>
    <x v="0"/>
    <x v="1"/>
    <x v="0"/>
    <x v="0"/>
    <n v="70.568687086885902"/>
    <n v="78.263443920244995"/>
    <n v="62.8739302535269"/>
    <n v="325"/>
  </r>
  <r>
    <x v="0"/>
    <x v="1"/>
    <x v="0"/>
    <x v="1"/>
    <n v="52.466720001491403"/>
    <n v="59.115311305908598"/>
    <n v="45.818128697074201"/>
    <n v="241"/>
  </r>
  <r>
    <x v="0"/>
    <x v="1"/>
    <x v="0"/>
    <x v="2"/>
    <n v="1085.9233865581"/>
    <n v="1115.09494637034"/>
    <n v="1056.7518267458599"/>
    <n v="4940"/>
  </r>
  <r>
    <x v="0"/>
    <x v="1"/>
    <x v="1"/>
    <x v="0"/>
    <n v="62.648536241657297"/>
    <n v="72.254101931091697"/>
    <n v="53.042970552222897"/>
    <n v="164"/>
  </r>
  <r>
    <x v="0"/>
    <x v="1"/>
    <x v="1"/>
    <x v="1"/>
    <n v="48.387253654287697"/>
    <n v="56.822393577603101"/>
    <n v="39.9521137309723"/>
    <n v="127"/>
  </r>
  <r>
    <x v="0"/>
    <x v="1"/>
    <x v="1"/>
    <x v="2"/>
    <n v="932.11765184479702"/>
    <n v="967.85773250466696"/>
    <n v="896.377571184928"/>
    <n v="2443"/>
  </r>
  <r>
    <x v="0"/>
    <x v="1"/>
    <x v="2"/>
    <x v="0"/>
    <n v="81.512247377426903"/>
    <n v="94.446683350938201"/>
    <n v="68.577811403915504"/>
    <n v="161"/>
  </r>
  <r>
    <x v="0"/>
    <x v="1"/>
    <x v="2"/>
    <x v="1"/>
    <n v="57.755397672956299"/>
    <n v="68.688331792321307"/>
    <n v="46.822463553591398"/>
    <n v="114"/>
  </r>
  <r>
    <x v="0"/>
    <x v="1"/>
    <x v="2"/>
    <x v="2"/>
    <n v="1279.586152869"/>
    <n v="1328.42322022799"/>
    <n v="1230.74908551001"/>
    <n v="2497"/>
  </r>
  <r>
    <x v="1"/>
    <x v="1"/>
    <x v="0"/>
    <x v="0"/>
    <n v="20.628084570522301"/>
    <n v="24.887225182365299"/>
    <n v="16.368943958679399"/>
    <n v="91"/>
  </r>
  <r>
    <x v="1"/>
    <x v="1"/>
    <x v="0"/>
    <x v="1"/>
    <n v="12.300610675221201"/>
    <n v="15.568141649528799"/>
    <n v="9.0330797009136905"/>
    <n v="55"/>
  </r>
  <r>
    <x v="1"/>
    <x v="1"/>
    <x v="0"/>
    <x v="2"/>
    <n v="1009.77420162337"/>
    <n v="1038.4282182532299"/>
    <n v="981.12018499350802"/>
    <n v="4459"/>
  </r>
  <r>
    <x v="1"/>
    <x v="1"/>
    <x v="1"/>
    <x v="0"/>
    <n v="17.338905144131601"/>
    <n v="22.480373888073402"/>
    <n v="12.1974364001897"/>
    <n v="44"/>
  </r>
  <r>
    <x v="1"/>
    <x v="1"/>
    <x v="1"/>
    <x v="1"/>
    <n v="11.112945163462401"/>
    <n v="15.2464465593686"/>
    <n v="6.9794437675561696"/>
    <n v="28"/>
  </r>
  <r>
    <x v="1"/>
    <x v="1"/>
    <x v="1"/>
    <x v="2"/>
    <n v="873.19355773009499"/>
    <n v="908.39275838526498"/>
    <n v="837.99435707492501"/>
    <n v="2223"/>
  </r>
  <r>
    <x v="1"/>
    <x v="1"/>
    <x v="2"/>
    <x v="0"/>
    <n v="25.0128657106129"/>
    <n v="32.370032923270998"/>
    <n v="17.655698497954901"/>
    <n v="47"/>
  </r>
  <r>
    <x v="1"/>
    <x v="1"/>
    <x v="2"/>
    <x v="1"/>
    <n v="13.6269710514363"/>
    <n v="18.8854633738617"/>
    <n v="8.3684787290108797"/>
    <n v="27"/>
  </r>
  <r>
    <x v="1"/>
    <x v="1"/>
    <x v="2"/>
    <x v="2"/>
    <n v="1178.53788159543"/>
    <n v="1226.32071710321"/>
    <n v="1130.75504608765"/>
    <n v="2236"/>
  </r>
  <r>
    <x v="2"/>
    <x v="1"/>
    <x v="0"/>
    <x v="0"/>
    <n v="6.0631218397942197"/>
    <n v="8.3202836586303892"/>
    <n v="3.80596002095804"/>
    <n v="28"/>
  </r>
  <r>
    <x v="2"/>
    <x v="1"/>
    <x v="0"/>
    <x v="1"/>
    <n v="3.95230778500795"/>
    <n v="5.7908457358129297"/>
    <n v="2.11376983420298"/>
    <n v="18"/>
  </r>
  <r>
    <x v="2"/>
    <x v="1"/>
    <x v="0"/>
    <x v="2"/>
    <n v="1031.9701817371699"/>
    <n v="1060.42973982745"/>
    <n v="1003.5106236468999"/>
    <n v="4720"/>
  </r>
  <r>
    <x v="2"/>
    <x v="1"/>
    <x v="1"/>
    <x v="0"/>
    <n v="6.3735532494915104"/>
    <n v="9.4151257410418996"/>
    <n v="3.3319807579411198"/>
    <n v="17"/>
  </r>
  <r>
    <x v="2"/>
    <x v="1"/>
    <x v="1"/>
    <x v="1"/>
    <n v="4.6620001950281198"/>
    <n v="7.3076621843571203"/>
    <n v="2.0163382056991099"/>
    <n v="12"/>
  </r>
  <r>
    <x v="2"/>
    <x v="1"/>
    <x v="1"/>
    <x v="2"/>
    <n v="883.23624820642101"/>
    <n v="918.06154011854198"/>
    <n v="848.41095629430004"/>
    <n v="2319"/>
  </r>
  <r>
    <x v="2"/>
    <x v="1"/>
    <x v="2"/>
    <x v="0"/>
    <n v="5.6129382216769397"/>
    <n v="9.0011022278387305"/>
    <n v="2.22477421551516"/>
    <n v="11"/>
  </r>
  <r>
    <x v="2"/>
    <x v="1"/>
    <x v="2"/>
    <x v="1"/>
    <n v="3.0752734531247699"/>
    <n v="5.63029990602959"/>
    <n v="0.52024700021994097"/>
    <n v="6"/>
  </r>
  <r>
    <x v="2"/>
    <x v="1"/>
    <x v="2"/>
    <x v="2"/>
    <n v="1212.40383869627"/>
    <n v="1259.8869759715301"/>
    <n v="1164.9207014210201"/>
    <n v="2401"/>
  </r>
  <r>
    <x v="3"/>
    <x v="1"/>
    <x v="0"/>
    <x v="0"/>
    <n v="14.7242291683405"/>
    <n v="18.288533692906199"/>
    <n v="11.159924643774801"/>
    <n v="66"/>
  </r>
  <r>
    <x v="3"/>
    <x v="1"/>
    <x v="0"/>
    <x v="1"/>
    <n v="11.771365360339701"/>
    <n v="14.9509909890735"/>
    <n v="8.5917397316058608"/>
    <n v="53"/>
  </r>
  <r>
    <x v="3"/>
    <x v="1"/>
    <x v="0"/>
    <x v="2"/>
    <n v="1053.6869018879499"/>
    <n v="1082.8677674268199"/>
    <n v="1024.50603634908"/>
    <n v="4667"/>
  </r>
  <r>
    <x v="3"/>
    <x v="1"/>
    <x v="1"/>
    <x v="0"/>
    <n v="10.570858343251199"/>
    <n v="14.655689722325199"/>
    <n v="6.4860269641772499"/>
    <n v="26"/>
  </r>
  <r>
    <x v="3"/>
    <x v="1"/>
    <x v="1"/>
    <x v="1"/>
    <n v="7.41282401621483"/>
    <n v="10.8592614622857"/>
    <n v="3.96638657014398"/>
    <n v="18"/>
  </r>
  <r>
    <x v="3"/>
    <x v="1"/>
    <x v="1"/>
    <x v="2"/>
    <n v="933.37659515279597"/>
    <n v="969.62724054651596"/>
    <n v="897.12594975907598"/>
    <n v="2379"/>
  </r>
  <r>
    <x v="3"/>
    <x v="1"/>
    <x v="2"/>
    <x v="0"/>
    <n v="20.8585554640166"/>
    <n v="27.440760876757899"/>
    <n v="14.2763500512752"/>
    <n v="40"/>
  </r>
  <r>
    <x v="3"/>
    <x v="1"/>
    <x v="2"/>
    <x v="1"/>
    <n v="18.303659273292698"/>
    <n v="24.492020479194998"/>
    <n v="12.115298067390301"/>
    <n v="35"/>
  </r>
  <r>
    <x v="3"/>
    <x v="1"/>
    <x v="2"/>
    <x v="2"/>
    <n v="1193.1679955017501"/>
    <n v="1241.0776516620699"/>
    <n v="1145.25833934143"/>
    <n v="2288"/>
  </r>
  <r>
    <x v="4"/>
    <x v="1"/>
    <x v="0"/>
    <x v="0"/>
    <n v="45.179841063710697"/>
    <n v="51.325652731754197"/>
    <n v="39.034029395667098"/>
    <n v="209"/>
  </r>
  <r>
    <x v="4"/>
    <x v="1"/>
    <x v="0"/>
    <x v="1"/>
    <n v="37.614075379512599"/>
    <n v="43.207171724769502"/>
    <n v="32.020979034255802"/>
    <n v="175"/>
  </r>
  <r>
    <x v="4"/>
    <x v="1"/>
    <x v="0"/>
    <x v="2"/>
    <n v="1089.6804563181399"/>
    <n v="1118.77092373396"/>
    <n v="1060.5899889023301"/>
    <n v="4986"/>
  </r>
  <r>
    <x v="4"/>
    <x v="1"/>
    <x v="1"/>
    <x v="0"/>
    <n v="30.172177321874798"/>
    <n v="36.896155112035203"/>
    <n v="23.448199531714501"/>
    <n v="78"/>
  </r>
  <r>
    <x v="4"/>
    <x v="1"/>
    <x v="1"/>
    <x v="1"/>
    <n v="25.0638593903413"/>
    <n v="31.186436786540298"/>
    <n v="18.9412819941424"/>
    <n v="65"/>
  </r>
  <r>
    <x v="4"/>
    <x v="1"/>
    <x v="1"/>
    <x v="2"/>
    <n v="963.40680205312697"/>
    <n v="999.54396945088399"/>
    <n v="927.26963465537006"/>
    <n v="2541"/>
  </r>
  <r>
    <x v="4"/>
    <x v="1"/>
    <x v="2"/>
    <x v="0"/>
    <n v="66.128840584648103"/>
    <n v="77.737001350663206"/>
    <n v="54.520679818633099"/>
    <n v="131"/>
  </r>
  <r>
    <x v="4"/>
    <x v="1"/>
    <x v="2"/>
    <x v="1"/>
    <n v="55.1396605828105"/>
    <n v="65.706746748686896"/>
    <n v="44.572574416934103"/>
    <n v="110"/>
  </r>
  <r>
    <x v="4"/>
    <x v="1"/>
    <x v="2"/>
    <x v="2"/>
    <n v="1243.13230681252"/>
    <n v="1291.11320829991"/>
    <n v="1195.1514053251401"/>
    <n v="2445"/>
  </r>
  <r>
    <x v="5"/>
    <x v="1"/>
    <x v="0"/>
    <x v="0"/>
    <n v="45.974657897941"/>
    <n v="52.153637194198801"/>
    <n v="39.7956786016831"/>
    <n v="214"/>
  </r>
  <r>
    <x v="5"/>
    <x v="1"/>
    <x v="0"/>
    <x v="1"/>
    <n v="38.5278931591019"/>
    <n v="44.192179754010603"/>
    <n v="32.863606564193198"/>
    <n v="179"/>
  </r>
  <r>
    <x v="5"/>
    <x v="1"/>
    <x v="0"/>
    <x v="2"/>
    <n v="1084.52388253909"/>
    <n v="1113.51798835356"/>
    <n v="1055.52977672462"/>
    <n v="4973"/>
  </r>
  <r>
    <x v="5"/>
    <x v="1"/>
    <x v="1"/>
    <x v="0"/>
    <n v="33.723818576652199"/>
    <n v="40.755702156537801"/>
    <n v="26.691934996766499"/>
    <n v="89"/>
  </r>
  <r>
    <x v="5"/>
    <x v="1"/>
    <x v="1"/>
    <x v="1"/>
    <n v="27.942035385004498"/>
    <n v="34.332331468351697"/>
    <n v="21.5517393016573"/>
    <n v="74"/>
  </r>
  <r>
    <x v="5"/>
    <x v="1"/>
    <x v="1"/>
    <x v="2"/>
    <n v="926.64930320185204"/>
    <n v="962.06152238038499"/>
    <n v="891.23708402331897"/>
    <n v="2448"/>
  </r>
  <r>
    <x v="5"/>
    <x v="1"/>
    <x v="2"/>
    <x v="0"/>
    <n v="61.688869491359497"/>
    <n v="72.740270100108205"/>
    <n v="50.637468882610797"/>
    <n v="125"/>
  </r>
  <r>
    <x v="5"/>
    <x v="1"/>
    <x v="2"/>
    <x v="1"/>
    <n v="52.017903334012203"/>
    <n v="62.201691458967701"/>
    <n v="41.834115209056797"/>
    <n v="105"/>
  </r>
  <r>
    <x v="5"/>
    <x v="1"/>
    <x v="2"/>
    <x v="2"/>
    <n v="1278.50127261127"/>
    <n v="1326.9986818878599"/>
    <n v="1230.0038633346801"/>
    <n v="2525"/>
  </r>
  <r>
    <x v="6"/>
    <x v="1"/>
    <x v="0"/>
    <x v="0"/>
    <n v="131.05760110953699"/>
    <n v="141.649704033928"/>
    <n v="120.465498185146"/>
    <n v="588"/>
  </r>
  <r>
    <x v="6"/>
    <x v="1"/>
    <x v="0"/>
    <x v="1"/>
    <n v="111.645023221145"/>
    <n v="121.427103252625"/>
    <n v="101.86294318966399"/>
    <n v="501"/>
  </r>
  <r>
    <x v="6"/>
    <x v="1"/>
    <x v="0"/>
    <x v="2"/>
    <n v="1205.64717774364"/>
    <n v="1236.5663192458501"/>
    <n v="1174.7280362414201"/>
    <n v="5373"/>
  </r>
  <r>
    <x v="6"/>
    <x v="1"/>
    <x v="1"/>
    <x v="0"/>
    <n v="99.907570672783706"/>
    <n v="112.15632953981201"/>
    <n v="87.658811805755406"/>
    <n v="256"/>
  </r>
  <r>
    <x v="6"/>
    <x v="1"/>
    <x v="1"/>
    <x v="1"/>
    <n v="83.595963982554494"/>
    <n v="94.811512047367899"/>
    <n v="72.380415917741104"/>
    <n v="214"/>
  </r>
  <r>
    <x v="6"/>
    <x v="1"/>
    <x v="1"/>
    <x v="2"/>
    <n v="1057.2667906818299"/>
    <n v="1095.5645229240799"/>
    <n v="1018.96905843958"/>
    <n v="2709"/>
  </r>
  <r>
    <x v="6"/>
    <x v="1"/>
    <x v="2"/>
    <x v="0"/>
    <n v="173.06268546099801"/>
    <n v="191.996700913198"/>
    <n v="154.12867000879899"/>
    <n v="332"/>
  </r>
  <r>
    <x v="6"/>
    <x v="1"/>
    <x v="2"/>
    <x v="1"/>
    <n v="149.88362784879101"/>
    <n v="167.53959730266601"/>
    <n v="132.22765839491601"/>
    <n v="287"/>
  </r>
  <r>
    <x v="6"/>
    <x v="1"/>
    <x v="2"/>
    <x v="2"/>
    <n v="1383.9922064764201"/>
    <n v="1434.9659130495199"/>
    <n v="1333.0184999033199"/>
    <n v="2664"/>
  </r>
  <r>
    <x v="7"/>
    <x v="1"/>
    <x v="0"/>
    <x v="0"/>
    <n v="127.728611035706"/>
    <n v="138.02323051155699"/>
    <n v="117.43399155985399"/>
    <n v="591"/>
  </r>
  <r>
    <x v="7"/>
    <x v="1"/>
    <x v="0"/>
    <x v="1"/>
    <n v="107.686168361041"/>
    <n v="117.13746635717401"/>
    <n v="98.234870364908105"/>
    <n v="499"/>
  </r>
  <r>
    <x v="7"/>
    <x v="1"/>
    <x v="0"/>
    <x v="2"/>
    <n v="1274.80167635568"/>
    <n v="1305.9351955944901"/>
    <n v="1243.6681571168699"/>
    <n v="5877"/>
  </r>
  <r>
    <x v="7"/>
    <x v="1"/>
    <x v="1"/>
    <x v="0"/>
    <n v="96.897350013418006"/>
    <n v="108.73921003843699"/>
    <n v="85.055489988398904"/>
    <n v="257"/>
  </r>
  <r>
    <x v="7"/>
    <x v="1"/>
    <x v="1"/>
    <x v="1"/>
    <n v="80.849206096447404"/>
    <n v="91.657681186920001"/>
    <n v="70.040731005974806"/>
    <n v="215"/>
  </r>
  <r>
    <x v="7"/>
    <x v="1"/>
    <x v="1"/>
    <x v="2"/>
    <n v="1086.5514925125401"/>
    <n v="1124.5617220793999"/>
    <n v="1048.54126294568"/>
    <n v="2888"/>
  </r>
  <r>
    <x v="7"/>
    <x v="1"/>
    <x v="2"/>
    <x v="0"/>
    <n v="167.75174228153"/>
    <n v="186.04049235456799"/>
    <n v="149.46299220849099"/>
    <n v="334"/>
  </r>
  <r>
    <x v="7"/>
    <x v="1"/>
    <x v="2"/>
    <x v="1"/>
    <n v="142.43079276923001"/>
    <n v="159.27638291268701"/>
    <n v="125.585202625774"/>
    <n v="284"/>
  </r>
  <r>
    <x v="7"/>
    <x v="1"/>
    <x v="2"/>
    <x v="2"/>
    <n v="1507.4656046054399"/>
    <n v="1559.4861447799999"/>
    <n v="1455.4450644308899"/>
    <n v="2989"/>
  </r>
  <r>
    <x v="8"/>
    <x v="1"/>
    <x v="0"/>
    <x v="0"/>
    <n v="97.871792458447104"/>
    <n v="106.995743427989"/>
    <n v="88.747841488905607"/>
    <n v="443"/>
  </r>
  <r>
    <x v="8"/>
    <x v="1"/>
    <x v="0"/>
    <x v="1"/>
    <n v="74.986942827644398"/>
    <n v="82.985117450053707"/>
    <n v="66.988768205235203"/>
    <n v="339"/>
  </r>
  <r>
    <x v="8"/>
    <x v="1"/>
    <x v="0"/>
    <x v="2"/>
    <n v="1241.3886754380101"/>
    <n v="1272.6540616544501"/>
    <n v="1210.1232892215601"/>
    <n v="5534"/>
  </r>
  <r>
    <x v="8"/>
    <x v="1"/>
    <x v="1"/>
    <x v="0"/>
    <n v="81.391851469209598"/>
    <n v="92.470487408156302"/>
    <n v="70.313215530262994"/>
    <n v="208"/>
  </r>
  <r>
    <x v="8"/>
    <x v="1"/>
    <x v="1"/>
    <x v="1"/>
    <n v="61.640376905083102"/>
    <n v="71.305877770278798"/>
    <n v="51.974876039887299"/>
    <n v="157"/>
  </r>
  <r>
    <x v="8"/>
    <x v="1"/>
    <x v="1"/>
    <x v="2"/>
    <n v="1100.26181650649"/>
    <n v="1139.16482871774"/>
    <n v="1061.3588042952399"/>
    <n v="2822"/>
  </r>
  <r>
    <x v="8"/>
    <x v="1"/>
    <x v="2"/>
    <x v="0"/>
    <n v="119.572728510441"/>
    <n v="135.150643947199"/>
    <n v="103.994813073684"/>
    <n v="235"/>
  </r>
  <r>
    <x v="8"/>
    <x v="1"/>
    <x v="2"/>
    <x v="1"/>
    <n v="91.002825433173498"/>
    <n v="104.475489853808"/>
    <n v="77.530161012538699"/>
    <n v="182"/>
  </r>
  <r>
    <x v="8"/>
    <x v="1"/>
    <x v="2"/>
    <x v="2"/>
    <n v="1409.6732277477199"/>
    <n v="1460.99247025514"/>
    <n v="1358.3539852403101"/>
    <n v="2712"/>
  </r>
  <r>
    <x v="9"/>
    <x v="1"/>
    <x v="0"/>
    <x v="0"/>
    <n v="68.107606330088302"/>
    <n v="75.635490919278496"/>
    <n v="60.579721740898101"/>
    <n v="316"/>
  </r>
  <r>
    <x v="9"/>
    <x v="1"/>
    <x v="0"/>
    <x v="1"/>
    <n v="51.896999914794897"/>
    <n v="58.454659443294403"/>
    <n v="45.339340386295298"/>
    <n v="242"/>
  </r>
  <r>
    <x v="9"/>
    <x v="1"/>
    <x v="0"/>
    <x v="2"/>
    <n v="1285.14399680735"/>
    <n v="1316.2575994850099"/>
    <n v="1254.03039412969"/>
    <n v="5930"/>
  </r>
  <r>
    <x v="9"/>
    <x v="1"/>
    <x v="1"/>
    <x v="0"/>
    <n v="58.953336829122101"/>
    <n v="68.248991145341506"/>
    <n v="49.657682512902703"/>
    <n v="155"/>
  </r>
  <r>
    <x v="9"/>
    <x v="1"/>
    <x v="1"/>
    <x v="1"/>
    <n v="46.035622325678702"/>
    <n v="54.254909590488303"/>
    <n v="37.816335060869001"/>
    <n v="121"/>
  </r>
  <r>
    <x v="9"/>
    <x v="1"/>
    <x v="1"/>
    <x v="2"/>
    <n v="1119.8863942109299"/>
    <n v="1158.344149001"/>
    <n v="1081.42863942085"/>
    <n v="2983"/>
  </r>
  <r>
    <x v="9"/>
    <x v="1"/>
    <x v="2"/>
    <x v="0"/>
    <n v="81.080179067139795"/>
    <n v="93.935254965612003"/>
    <n v="68.225103168667601"/>
    <n v="161"/>
  </r>
  <r>
    <x v="9"/>
    <x v="1"/>
    <x v="2"/>
    <x v="1"/>
    <n v="60.504382775077701"/>
    <n v="71.564347585563098"/>
    <n v="49.444417964592297"/>
    <n v="121"/>
  </r>
  <r>
    <x v="9"/>
    <x v="1"/>
    <x v="2"/>
    <x v="2"/>
    <n v="1497.2303180142101"/>
    <n v="1548.8846583745101"/>
    <n v="1445.5759776539101"/>
    <n v="2947"/>
  </r>
  <r>
    <x v="10"/>
    <x v="2"/>
    <x v="0"/>
    <x v="0"/>
    <n v="116.465679911808"/>
    <n v="126.35191426647501"/>
    <n v="106.579445557141"/>
    <n v="531"/>
  </r>
  <r>
    <x v="10"/>
    <x v="2"/>
    <x v="0"/>
    <x v="1"/>
    <n v="77.643827185426602"/>
    <n v="85.744338098618002"/>
    <n v="69.543316272235302"/>
    <n v="353"/>
  </r>
  <r>
    <x v="10"/>
    <x v="2"/>
    <x v="0"/>
    <x v="2"/>
    <n v="1235.01404321972"/>
    <n v="1265.57984044822"/>
    <n v="1204.4482459912099"/>
    <n v="5690"/>
  </r>
  <r>
    <x v="10"/>
    <x v="2"/>
    <x v="1"/>
    <x v="0"/>
    <n v="98.662225118507607"/>
    <n v="110.54425661567799"/>
    <n v="86.780193621337403"/>
    <n v="264"/>
  </r>
  <r>
    <x v="10"/>
    <x v="2"/>
    <x v="1"/>
    <x v="1"/>
    <n v="62.909362113248498"/>
    <n v="72.391832440704107"/>
    <n v="53.426891785792897"/>
    <n v="169"/>
  </r>
  <r>
    <x v="10"/>
    <x v="2"/>
    <x v="1"/>
    <x v="2"/>
    <n v="1082.70007516495"/>
    <n v="1120.45682098516"/>
    <n v="1044.94332934473"/>
    <n v="2879"/>
  </r>
  <r>
    <x v="10"/>
    <x v="2"/>
    <x v="2"/>
    <x v="0"/>
    <n v="143.65100072865999"/>
    <n v="161.21341284420001"/>
    <n v="126.08858861312"/>
    <n v="267"/>
  </r>
  <r>
    <x v="10"/>
    <x v="2"/>
    <x v="2"/>
    <x v="1"/>
    <n v="99.763471612816403"/>
    <n v="114.499693891406"/>
    <n v="85.027249334227207"/>
    <n v="184"/>
  </r>
  <r>
    <x v="10"/>
    <x v="2"/>
    <x v="2"/>
    <x v="2"/>
    <n v="1416.0570768847699"/>
    <n v="1466.52371626184"/>
    <n v="1365.59043750771"/>
    <n v="2811"/>
  </r>
  <r>
    <x v="11"/>
    <x v="2"/>
    <x v="0"/>
    <x v="0"/>
    <n v="82.741918484987295"/>
    <n v="91.510724990542499"/>
    <n v="73.973111979432105"/>
    <n v="342"/>
  </r>
  <r>
    <x v="11"/>
    <x v="2"/>
    <x v="0"/>
    <x v="1"/>
    <n v="47.375690776672897"/>
    <n v="54.0559787829174"/>
    <n v="40.695402770428402"/>
    <n v="194"/>
  </r>
  <r>
    <x v="11"/>
    <x v="2"/>
    <x v="0"/>
    <x v="2"/>
    <n v="1137.55568710646"/>
    <n v="1168.55680024512"/>
    <n v="1106.5545739678"/>
    <n v="4767"/>
  </r>
  <r>
    <x v="11"/>
    <x v="2"/>
    <x v="1"/>
    <x v="0"/>
    <n v="66.327713325780095"/>
    <n v="76.524011307228605"/>
    <n v="56.1314153443316"/>
    <n v="162"/>
  </r>
  <r>
    <x v="11"/>
    <x v="2"/>
    <x v="1"/>
    <x v="1"/>
    <n v="37.563414180671103"/>
    <n v="45.233880439699298"/>
    <n v="29.892947921642801"/>
    <n v="92"/>
  </r>
  <r>
    <x v="11"/>
    <x v="2"/>
    <x v="1"/>
    <x v="2"/>
    <n v="992.76575780853204"/>
    <n v="1031.17862385904"/>
    <n v="954.35289175802097"/>
    <n v="2386"/>
  </r>
  <r>
    <x v="11"/>
    <x v="2"/>
    <x v="2"/>
    <x v="0"/>
    <n v="103.39526245955599"/>
    <n v="118.804422333757"/>
    <n v="87.986102585354502"/>
    <n v="180"/>
  </r>
  <r>
    <x v="11"/>
    <x v="2"/>
    <x v="2"/>
    <x v="1"/>
    <n v="60.280178570495899"/>
    <n v="72.289596513095603"/>
    <n v="48.270760627896202"/>
    <n v="102"/>
  </r>
  <r>
    <x v="11"/>
    <x v="2"/>
    <x v="2"/>
    <x v="2"/>
    <n v="1319.3819418097701"/>
    <n v="1370.70582971723"/>
    <n v="1268.0580539022999"/>
    <n v="2381"/>
  </r>
  <r>
    <x v="0"/>
    <x v="2"/>
    <x v="0"/>
    <x v="0"/>
    <n v="147.81583582308099"/>
    <n v="158.908570744158"/>
    <n v="136.72310090200301"/>
    <n v="676"/>
  </r>
  <r>
    <x v="0"/>
    <x v="2"/>
    <x v="0"/>
    <x v="1"/>
    <n v="87.614805907910196"/>
    <n v="96.219626650208099"/>
    <n v="79.009985165612406"/>
    <n v="397"/>
  </r>
  <r>
    <x v="0"/>
    <x v="2"/>
    <x v="0"/>
    <x v="2"/>
    <n v="1205.8020236807599"/>
    <n v="1235.9136433568699"/>
    <n v="1175.69040400465"/>
    <n v="5562"/>
  </r>
  <r>
    <x v="0"/>
    <x v="2"/>
    <x v="1"/>
    <x v="0"/>
    <n v="121.36523713630299"/>
    <n v="134.47819505776201"/>
    <n v="108.25227921484399"/>
    <n v="326"/>
  </r>
  <r>
    <x v="0"/>
    <x v="2"/>
    <x v="1"/>
    <x v="1"/>
    <n v="66.884575726196204"/>
    <n v="76.604284881196904"/>
    <n v="57.164866571195503"/>
    <n v="181"/>
  </r>
  <r>
    <x v="0"/>
    <x v="2"/>
    <x v="1"/>
    <x v="2"/>
    <n v="1033.3620054053799"/>
    <n v="1070.09611574631"/>
    <n v="996.62789506445097"/>
    <n v="2762"/>
  </r>
  <r>
    <x v="0"/>
    <x v="2"/>
    <x v="2"/>
    <x v="0"/>
    <n v="187.802975565857"/>
    <n v="207.74915461683901"/>
    <n v="167.85679651487499"/>
    <n v="350"/>
  </r>
  <r>
    <x v="0"/>
    <x v="2"/>
    <x v="2"/>
    <x v="1"/>
    <n v="118.77723355411101"/>
    <n v="134.904374195022"/>
    <n v="102.6500929132"/>
    <n v="216"/>
  </r>
  <r>
    <x v="0"/>
    <x v="2"/>
    <x v="2"/>
    <x v="2"/>
    <n v="1416.6891454434301"/>
    <n v="1466.9920182327"/>
    <n v="1366.3862726541599"/>
    <n v="2800"/>
  </r>
  <r>
    <x v="1"/>
    <x v="2"/>
    <x v="0"/>
    <x v="0"/>
    <n v="111.985795739861"/>
    <n v="121.817884190919"/>
    <n v="102.153707288804"/>
    <n v="496"/>
  </r>
  <r>
    <x v="1"/>
    <x v="2"/>
    <x v="0"/>
    <x v="1"/>
    <n v="63.814728815959903"/>
    <n v="71.291839853589394"/>
    <n v="56.337617778330497"/>
    <n v="280"/>
  </r>
  <r>
    <x v="1"/>
    <x v="2"/>
    <x v="0"/>
    <x v="2"/>
    <n v="1154.9068858302101"/>
    <n v="1184.95230487699"/>
    <n v="1124.8614667834399"/>
    <n v="5183"/>
  </r>
  <r>
    <x v="1"/>
    <x v="2"/>
    <x v="1"/>
    <x v="0"/>
    <n v="95.119749767169594"/>
    <n v="106.893446961325"/>
    <n v="83.346052573013793"/>
    <n v="249"/>
  </r>
  <r>
    <x v="1"/>
    <x v="2"/>
    <x v="1"/>
    <x v="1"/>
    <n v="55.741234384144001"/>
    <n v="64.767565809723493"/>
    <n v="46.714902958564601"/>
    <n v="146"/>
  </r>
  <r>
    <x v="1"/>
    <x v="2"/>
    <x v="1"/>
    <x v="2"/>
    <n v="1012.66141056123"/>
    <n v="1049.8215950753099"/>
    <n v="975.50122604714898"/>
    <n v="2620"/>
  </r>
  <r>
    <x v="1"/>
    <x v="2"/>
    <x v="2"/>
    <x v="0"/>
    <n v="136.48430800316001"/>
    <n v="153.82888085958399"/>
    <n v="119.139735146736"/>
    <n v="247"/>
  </r>
  <r>
    <x v="1"/>
    <x v="2"/>
    <x v="2"/>
    <x v="1"/>
    <n v="77.029843357110806"/>
    <n v="90.374354891071206"/>
    <n v="63.685331823150399"/>
    <n v="134"/>
  </r>
  <r>
    <x v="1"/>
    <x v="2"/>
    <x v="2"/>
    <x v="2"/>
    <n v="1328.01097011859"/>
    <n v="1377.6667355198099"/>
    <n v="1278.35520471736"/>
    <n v="2563"/>
  </r>
  <r>
    <x v="2"/>
    <x v="2"/>
    <x v="0"/>
    <x v="0"/>
    <n v="46.421117974502501"/>
    <n v="52.624879465671697"/>
    <n v="40.217356483333297"/>
    <n v="216"/>
  </r>
  <r>
    <x v="2"/>
    <x v="2"/>
    <x v="0"/>
    <x v="1"/>
    <n v="25.162093815273099"/>
    <n v="29.757038389020298"/>
    <n v="20.5671492415259"/>
    <n v="116"/>
  </r>
  <r>
    <x v="2"/>
    <x v="2"/>
    <x v="0"/>
    <x v="2"/>
    <n v="1068.65945413237"/>
    <n v="1097.2588730162399"/>
    <n v="1040.0600352485001"/>
    <n v="4967"/>
  </r>
  <r>
    <x v="2"/>
    <x v="2"/>
    <x v="1"/>
    <x v="0"/>
    <n v="35.275370012575998"/>
    <n v="42.339818831215702"/>
    <n v="28.210921193936301"/>
    <n v="96"/>
  </r>
  <r>
    <x v="2"/>
    <x v="2"/>
    <x v="1"/>
    <x v="1"/>
    <n v="18.621006810771298"/>
    <n v="23.741846283563302"/>
    <n v="13.500167337979301"/>
    <n v="51"/>
  </r>
  <r>
    <x v="2"/>
    <x v="2"/>
    <x v="1"/>
    <x v="2"/>
    <n v="932.73874427819896"/>
    <n v="968.11434963974398"/>
    <n v="897.36313891665395"/>
    <n v="2488"/>
  </r>
  <r>
    <x v="2"/>
    <x v="2"/>
    <x v="2"/>
    <x v="0"/>
    <n v="61.670792313326501"/>
    <n v="72.929609138655096"/>
    <n v="50.4119754879979"/>
    <n v="120"/>
  </r>
  <r>
    <x v="2"/>
    <x v="2"/>
    <x v="2"/>
    <x v="1"/>
    <n v="33.961634206348002"/>
    <n v="42.431987486409902"/>
    <n v="25.491280926286102"/>
    <n v="65"/>
  </r>
  <r>
    <x v="2"/>
    <x v="2"/>
    <x v="2"/>
    <x v="2"/>
    <n v="1233.6827978174299"/>
    <n v="1280.93006571"/>
    <n v="1186.43552992486"/>
    <n v="2479"/>
  </r>
  <r>
    <x v="3"/>
    <x v="2"/>
    <x v="0"/>
    <x v="0"/>
    <n v="46.737380525533702"/>
    <n v="53.042071938540701"/>
    <n v="40.432689112526703"/>
    <n v="212"/>
  </r>
  <r>
    <x v="3"/>
    <x v="2"/>
    <x v="0"/>
    <x v="1"/>
    <n v="29.5203654540122"/>
    <n v="34.552702373553302"/>
    <n v="24.488028534471098"/>
    <n v="133"/>
  </r>
  <r>
    <x v="3"/>
    <x v="2"/>
    <x v="0"/>
    <x v="2"/>
    <n v="1027.2596692970401"/>
    <n v="1055.7016159093801"/>
    <n v="998.81772268469103"/>
    <n v="4625"/>
  </r>
  <r>
    <x v="3"/>
    <x v="2"/>
    <x v="1"/>
    <x v="0"/>
    <n v="37.330700456524703"/>
    <n v="44.816671948547501"/>
    <n v="29.8447289645019"/>
    <n v="96"/>
  </r>
  <r>
    <x v="3"/>
    <x v="2"/>
    <x v="1"/>
    <x v="1"/>
    <n v="25.296344938367401"/>
    <n v="31.4599507631638"/>
    <n v="19.132739113570899"/>
    <n v="65"/>
  </r>
  <r>
    <x v="3"/>
    <x v="2"/>
    <x v="1"/>
    <x v="2"/>
    <n v="910.28465422542104"/>
    <n v="945.69054590741598"/>
    <n v="874.87876254342598"/>
    <n v="2358"/>
  </r>
  <r>
    <x v="3"/>
    <x v="2"/>
    <x v="2"/>
    <x v="0"/>
    <n v="61.5465805078248"/>
    <n v="72.9638642301164"/>
    <n v="50.1292967855331"/>
    <n v="116"/>
  </r>
  <r>
    <x v="3"/>
    <x v="2"/>
    <x v="2"/>
    <x v="1"/>
    <n v="37.920330763195601"/>
    <n v="47.160401173341903"/>
    <n v="28.680260353049398"/>
    <n v="68"/>
  </r>
  <r>
    <x v="3"/>
    <x v="2"/>
    <x v="2"/>
    <x v="2"/>
    <n v="1171.98602918961"/>
    <n v="1218.8358771511"/>
    <n v="1125.13618122812"/>
    <n v="2267"/>
  </r>
  <r>
    <x v="12"/>
    <x v="3"/>
    <x v="0"/>
    <x v="0"/>
    <n v="112.706925905085"/>
    <n v="114.507207697582"/>
    <n v="110.906644112588"/>
    <n v="15047"/>
  </r>
  <r>
    <x v="12"/>
    <x v="3"/>
    <x v="0"/>
    <x v="1"/>
    <n v="92.954567685581594"/>
    <n v="94.592043195091506"/>
    <n v="91.317092176071696"/>
    <n v="12394"/>
  </r>
  <r>
    <x v="12"/>
    <x v="3"/>
    <x v="0"/>
    <x v="2"/>
    <n v="1107.63191696384"/>
    <n v="1113.04277051443"/>
    <n v="1102.22106341325"/>
    <n v="148311"/>
  </r>
  <r>
    <x v="12"/>
    <x v="3"/>
    <x v="1"/>
    <x v="0"/>
    <n v="92.841057680459997"/>
    <n v="94.975935207764294"/>
    <n v="90.7061801531556"/>
    <n v="7246"/>
  </r>
  <r>
    <x v="12"/>
    <x v="3"/>
    <x v="1"/>
    <x v="1"/>
    <n v="76.011019751037793"/>
    <n v="77.9430862908699"/>
    <n v="74.0789532112057"/>
    <n v="5938"/>
  </r>
  <r>
    <x v="12"/>
    <x v="3"/>
    <x v="1"/>
    <x v="2"/>
    <n v="958.14436358758496"/>
    <n v="964.784280886744"/>
    <n v="951.50444628842695"/>
    <n v="74123"/>
  </r>
  <r>
    <x v="12"/>
    <x v="3"/>
    <x v="2"/>
    <x v="0"/>
    <n v="139.611576759305"/>
    <n v="142.77417939660401"/>
    <n v="136.448974122007"/>
    <n v="7801"/>
  </r>
  <r>
    <x v="12"/>
    <x v="3"/>
    <x v="2"/>
    <x v="1"/>
    <n v="115.88706127522001"/>
    <n v="118.776881385984"/>
    <n v="112.99724116445699"/>
    <n v="6456"/>
  </r>
  <r>
    <x v="12"/>
    <x v="3"/>
    <x v="2"/>
    <x v="2"/>
    <n v="1291.84550619742"/>
    <n v="1300.8733052361699"/>
    <n v="1282.8177071586699"/>
    <n v="74188"/>
  </r>
</pivotCacheRecords>
</file>

<file path=xl/pivotCache/pivotCacheRecords2.xml><?xml version="1.0" encoding="utf-8"?>
<pivotCacheRecords xmlns="http://schemas.openxmlformats.org/spreadsheetml/2006/main" xmlns:r="http://schemas.openxmlformats.org/officeDocument/2006/relationships" count="63">
  <r>
    <x v="0"/>
    <x v="0"/>
    <x v="0"/>
    <n v="728"/>
    <n v="1"/>
  </r>
  <r>
    <x v="0"/>
    <x v="0"/>
    <x v="1"/>
    <n v="134"/>
    <n v="0.18406593406593408"/>
  </r>
  <r>
    <x v="0"/>
    <x v="0"/>
    <x v="2"/>
    <n v="90"/>
    <n v="0.12362637362637363"/>
  </r>
  <r>
    <x v="0"/>
    <x v="0"/>
    <x v="3"/>
    <n v="67"/>
    <n v="9.2032967032967039E-2"/>
  </r>
  <r>
    <x v="0"/>
    <x v="0"/>
    <x v="4"/>
    <n v="60"/>
    <n v="8.2417582417582416E-2"/>
  </r>
  <r>
    <x v="0"/>
    <x v="0"/>
    <x v="5"/>
    <n v="52"/>
    <n v="7.1428571428571425E-2"/>
  </r>
  <r>
    <x v="0"/>
    <x v="0"/>
    <x v="6"/>
    <n v="47"/>
    <n v="6.4560439560439567E-2"/>
  </r>
  <r>
    <x v="0"/>
    <x v="1"/>
    <x v="0"/>
    <n v="6518"/>
    <n v="1"/>
  </r>
  <r>
    <x v="0"/>
    <x v="1"/>
    <x v="7"/>
    <n v="2052"/>
    <n v="0.31482049708499538"/>
  </r>
  <r>
    <x v="0"/>
    <x v="1"/>
    <x v="1"/>
    <n v="850"/>
    <n v="0.13040810064436945"/>
  </r>
  <r>
    <x v="0"/>
    <x v="1"/>
    <x v="4"/>
    <n v="563"/>
    <n v="8.6376189015035285E-2"/>
  </r>
  <r>
    <x v="0"/>
    <x v="1"/>
    <x v="5"/>
    <n v="461"/>
    <n v="7.072721693771096E-2"/>
  </r>
  <r>
    <x v="0"/>
    <x v="1"/>
    <x v="8"/>
    <n v="431"/>
    <n v="6.6124578091439096E-2"/>
  </r>
  <r>
    <x v="0"/>
    <x v="1"/>
    <x v="2"/>
    <n v="377"/>
    <n v="5.783982816814974E-2"/>
  </r>
  <r>
    <x v="0"/>
    <x v="2"/>
    <x v="0"/>
    <n v="7246"/>
    <n v="1"/>
  </r>
  <r>
    <x v="0"/>
    <x v="2"/>
    <x v="7"/>
    <n v="2055"/>
    <n v="0.28360474744686726"/>
  </r>
  <r>
    <x v="0"/>
    <x v="2"/>
    <x v="1"/>
    <n v="984"/>
    <n v="0.13579906155120067"/>
  </r>
  <r>
    <x v="0"/>
    <x v="2"/>
    <x v="4"/>
    <n v="623"/>
    <n v="8.5978470880485783E-2"/>
  </r>
  <r>
    <x v="0"/>
    <x v="2"/>
    <x v="5"/>
    <n v="513"/>
    <n v="7.0797681479436936E-2"/>
  </r>
  <r>
    <x v="0"/>
    <x v="2"/>
    <x v="2"/>
    <n v="467"/>
    <n v="6.4449351366271043E-2"/>
  </r>
  <r>
    <x v="0"/>
    <x v="2"/>
    <x v="8"/>
    <n v="450"/>
    <n v="6.2103229367927129E-2"/>
  </r>
  <r>
    <x v="1"/>
    <x v="0"/>
    <x v="0"/>
    <n v="1151"/>
    <n v="1"/>
  </r>
  <r>
    <x v="1"/>
    <x v="0"/>
    <x v="2"/>
    <n v="183"/>
    <n v="0.15899218071242399"/>
  </r>
  <r>
    <x v="1"/>
    <x v="0"/>
    <x v="3"/>
    <n v="141"/>
    <n v="0.12250217202432667"/>
  </r>
  <r>
    <x v="1"/>
    <x v="0"/>
    <x v="4"/>
    <n v="125"/>
    <n v="0.10860121633362294"/>
  </r>
  <r>
    <x v="1"/>
    <x v="0"/>
    <x v="1"/>
    <n v="107"/>
    <n v="9.2962641181581235E-2"/>
  </r>
  <r>
    <x v="1"/>
    <x v="0"/>
    <x v="6"/>
    <n v="102"/>
    <n v="8.8618592528236312E-2"/>
  </r>
  <r>
    <x v="1"/>
    <x v="0"/>
    <x v="5"/>
    <n v="72"/>
    <n v="6.2554300608166816E-2"/>
  </r>
  <r>
    <x v="1"/>
    <x v="1"/>
    <x v="0"/>
    <n v="6650"/>
    <n v="1"/>
  </r>
  <r>
    <x v="1"/>
    <x v="1"/>
    <x v="7"/>
    <n v="1320"/>
    <n v="0.19849624060150375"/>
  </r>
  <r>
    <x v="1"/>
    <x v="1"/>
    <x v="4"/>
    <n v="1290"/>
    <n v="0.19398496240601504"/>
  </r>
  <r>
    <x v="1"/>
    <x v="1"/>
    <x v="1"/>
    <n v="699"/>
    <n v="0.10511278195488721"/>
  </r>
  <r>
    <x v="1"/>
    <x v="1"/>
    <x v="8"/>
    <n v="470"/>
    <n v="7.067669172932331E-2"/>
  </r>
  <r>
    <x v="1"/>
    <x v="1"/>
    <x v="5"/>
    <n v="436"/>
    <n v="6.5563909774436088E-2"/>
  </r>
  <r>
    <x v="1"/>
    <x v="1"/>
    <x v="2"/>
    <n v="375"/>
    <n v="5.6390977443609019E-2"/>
  </r>
  <r>
    <x v="1"/>
    <x v="2"/>
    <x v="0"/>
    <n v="7801"/>
    <n v="1"/>
  </r>
  <r>
    <x v="1"/>
    <x v="2"/>
    <x v="4"/>
    <n v="1415"/>
    <n v="0.18138700166645302"/>
  </r>
  <r>
    <x v="1"/>
    <x v="2"/>
    <x v="7"/>
    <n v="1324"/>
    <n v="0.16972183053454684"/>
  </r>
  <r>
    <x v="1"/>
    <x v="2"/>
    <x v="1"/>
    <n v="806"/>
    <n v="0.10332008716831176"/>
  </r>
  <r>
    <x v="1"/>
    <x v="2"/>
    <x v="2"/>
    <n v="558"/>
    <n v="7.1529291116523522E-2"/>
  </r>
  <r>
    <x v="1"/>
    <x v="2"/>
    <x v="8"/>
    <n v="522"/>
    <n v="6.6914498141263934E-2"/>
  </r>
  <r>
    <x v="1"/>
    <x v="2"/>
    <x v="5"/>
    <n v="508"/>
    <n v="6.5119856428662998E-2"/>
  </r>
  <r>
    <x v="2"/>
    <x v="0"/>
    <x v="0"/>
    <n v="1879"/>
    <n v="1"/>
  </r>
  <r>
    <x v="2"/>
    <x v="0"/>
    <x v="2"/>
    <n v="273"/>
    <n v="0.14529004789781799"/>
  </r>
  <r>
    <x v="2"/>
    <x v="0"/>
    <x v="1"/>
    <n v="241"/>
    <n v="0.12825971261309208"/>
  </r>
  <r>
    <x v="2"/>
    <x v="0"/>
    <x v="3"/>
    <n v="208"/>
    <n v="0.11069717935071846"/>
  </r>
  <r>
    <x v="2"/>
    <x v="0"/>
    <x v="4"/>
    <n v="185"/>
    <n v="9.845662586482172E-2"/>
  </r>
  <r>
    <x v="2"/>
    <x v="0"/>
    <x v="6"/>
    <n v="149"/>
    <n v="7.9297498669505057E-2"/>
  </r>
  <r>
    <x v="2"/>
    <x v="0"/>
    <x v="5"/>
    <n v="124"/>
    <n v="6.5992549228312936E-2"/>
  </r>
  <r>
    <x v="2"/>
    <x v="1"/>
    <x v="0"/>
    <n v="13168"/>
    <n v="1"/>
  </r>
  <r>
    <x v="2"/>
    <x v="1"/>
    <x v="7"/>
    <n v="3372"/>
    <n v="0.25607533414337791"/>
  </r>
  <r>
    <x v="2"/>
    <x v="1"/>
    <x v="4"/>
    <n v="1853"/>
    <n v="0.14071992709599027"/>
  </r>
  <r>
    <x v="2"/>
    <x v="1"/>
    <x v="1"/>
    <n v="1549"/>
    <n v="0.11763365735115432"/>
  </r>
  <r>
    <x v="2"/>
    <x v="1"/>
    <x v="8"/>
    <n v="901"/>
    <n v="6.8423450789793436E-2"/>
  </r>
  <r>
    <x v="2"/>
    <x v="1"/>
    <x v="5"/>
    <n v="897"/>
    <n v="6.8119684082624546E-2"/>
  </r>
  <r>
    <x v="2"/>
    <x v="1"/>
    <x v="2"/>
    <n v="752"/>
    <n v="5.7108140947752128E-2"/>
  </r>
  <r>
    <x v="2"/>
    <x v="2"/>
    <x v="0"/>
    <n v="15047"/>
    <n v="1"/>
  </r>
  <r>
    <x v="2"/>
    <x v="2"/>
    <x v="7"/>
    <n v="3379"/>
    <n v="0.22456303582109391"/>
  </r>
  <r>
    <x v="2"/>
    <x v="2"/>
    <x v="4"/>
    <n v="2038"/>
    <n v="0.13544228085332624"/>
  </r>
  <r>
    <x v="2"/>
    <x v="2"/>
    <x v="1"/>
    <n v="1790"/>
    <n v="0.11896059015086063"/>
  </r>
  <r>
    <x v="2"/>
    <x v="2"/>
    <x v="2"/>
    <n v="1025"/>
    <n v="6.8119891008174394E-2"/>
  </r>
  <r>
    <x v="2"/>
    <x v="2"/>
    <x v="5"/>
    <n v="1021"/>
    <n v="6.7854057287166883E-2"/>
  </r>
  <r>
    <x v="2"/>
    <x v="2"/>
    <x v="8"/>
    <n v="972"/>
    <n v="6.4597594204824887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O7:S40" firstHeaderRow="1" firstDataRow="2" firstDataCol="1" rowPageCount="1" colPageCount="1"/>
  <pivotFields count="8">
    <pivotField axis="axisRow" showAll="0">
      <items count="14">
        <item x="10"/>
        <item x="11"/>
        <item x="0"/>
        <item x="1"/>
        <item x="2"/>
        <item x="3"/>
        <item x="4"/>
        <item x="5"/>
        <item x="6"/>
        <item x="7"/>
        <item x="8"/>
        <item x="9"/>
        <item h="1" x="12"/>
        <item t="default"/>
      </items>
    </pivotField>
    <pivotField axis="axisRow" showAll="0">
      <items count="5">
        <item x="0"/>
        <item x="1"/>
        <item x="2"/>
        <item x="3"/>
        <item t="default"/>
      </items>
    </pivotField>
    <pivotField axis="axisCol" showAll="0">
      <items count="4">
        <item x="1"/>
        <item x="2"/>
        <item x="0"/>
        <item t="default"/>
      </items>
    </pivotField>
    <pivotField axis="axisPage" showAll="0">
      <items count="6">
        <item m="1" x="4"/>
        <item x="0"/>
        <item m="1" x="3"/>
        <item x="1"/>
        <item x="2"/>
        <item t="default"/>
      </items>
    </pivotField>
    <pivotField dataField="1" showAll="0"/>
    <pivotField showAll="0"/>
    <pivotField showAll="0"/>
    <pivotField showAll="0"/>
  </pivotFields>
  <rowFields count="2">
    <field x="1"/>
    <field x="0"/>
  </rowFields>
  <rowItems count="32">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t="grand">
      <x/>
    </i>
  </rowItems>
  <colFields count="1">
    <field x="2"/>
  </colFields>
  <colItems count="4">
    <i>
      <x/>
    </i>
    <i>
      <x v="1"/>
    </i>
    <i>
      <x v="2"/>
    </i>
    <i t="grand">
      <x/>
    </i>
  </colItems>
  <pageFields count="1">
    <pageField fld="3" item="1" hier="-1"/>
  </pageFields>
  <dataFields count="1">
    <dataField name="Sum of Age-Standardised Rate of Mortality (ASMR)" fld="4" baseField="0" baseItem="0"/>
  </dataFields>
  <chartFormats count="3">
    <chartFormat chart="0" format="220" series="1">
      <pivotArea type="data" outline="0" fieldPosition="0">
        <references count="2">
          <reference field="4294967294" count="1" selected="0">
            <x v="0"/>
          </reference>
          <reference field="2" count="1" selected="0">
            <x v="0"/>
          </reference>
        </references>
      </pivotArea>
    </chartFormat>
    <chartFormat chart="0" format="221" series="1">
      <pivotArea type="data" outline="0" fieldPosition="0">
        <references count="2">
          <reference field="4294967294" count="1" selected="0">
            <x v="0"/>
          </reference>
          <reference field="2" count="1" selected="0">
            <x v="1"/>
          </reference>
        </references>
      </pivotArea>
    </chartFormat>
    <chartFormat chart="0" format="222"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createdVersion="6" indent="0" outline="1" outlineData="1" multipleFieldFilters="0" chartFormat="3">
  <location ref="O4:P39" firstHeaderRow="1" firstDataRow="1" firstDataCol="1"/>
  <pivotFields count="5">
    <pivotField axis="axisRow" showAll="0">
      <items count="5">
        <item x="0"/>
        <item h="1" m="1" x="3"/>
        <item x="1"/>
        <item h="1" x="2"/>
        <item t="default"/>
      </items>
    </pivotField>
    <pivotField axis="axisRow" showAll="0">
      <items count="4">
        <item x="0"/>
        <item x="1"/>
        <item h="1" x="2"/>
        <item t="default"/>
      </items>
    </pivotField>
    <pivotField axis="axisRow" showAll="0">
      <items count="11">
        <item x="0"/>
        <item x="8"/>
        <item x="1"/>
        <item x="6"/>
        <item x="7"/>
        <item m="1" x="9"/>
        <item x="5"/>
        <item x="4"/>
        <item x="2"/>
        <item x="3"/>
        <item t="default"/>
      </items>
    </pivotField>
    <pivotField dataField="1" showAll="0"/>
    <pivotField showAll="0"/>
  </pivotFields>
  <rowFields count="3">
    <field x="0"/>
    <field x="1"/>
    <field x="2"/>
  </rowFields>
  <rowItems count="35">
    <i>
      <x/>
    </i>
    <i r="1">
      <x/>
    </i>
    <i r="2">
      <x/>
    </i>
    <i r="2">
      <x v="2"/>
    </i>
    <i r="2">
      <x v="3"/>
    </i>
    <i r="2">
      <x v="6"/>
    </i>
    <i r="2">
      <x v="7"/>
    </i>
    <i r="2">
      <x v="8"/>
    </i>
    <i r="2">
      <x v="9"/>
    </i>
    <i r="1">
      <x v="1"/>
    </i>
    <i r="2">
      <x/>
    </i>
    <i r="2">
      <x v="1"/>
    </i>
    <i r="2">
      <x v="2"/>
    </i>
    <i r="2">
      <x v="4"/>
    </i>
    <i r="2">
      <x v="6"/>
    </i>
    <i r="2">
      <x v="7"/>
    </i>
    <i r="2">
      <x v="8"/>
    </i>
    <i>
      <x v="2"/>
    </i>
    <i r="1">
      <x/>
    </i>
    <i r="2">
      <x/>
    </i>
    <i r="2">
      <x v="2"/>
    </i>
    <i r="2">
      <x v="3"/>
    </i>
    <i r="2">
      <x v="6"/>
    </i>
    <i r="2">
      <x v="7"/>
    </i>
    <i r="2">
      <x v="8"/>
    </i>
    <i r="2">
      <x v="9"/>
    </i>
    <i r="1">
      <x v="1"/>
    </i>
    <i r="2">
      <x/>
    </i>
    <i r="2">
      <x v="1"/>
    </i>
    <i r="2">
      <x v="2"/>
    </i>
    <i r="2">
      <x v="4"/>
    </i>
    <i r="2">
      <x v="6"/>
    </i>
    <i r="2">
      <x v="7"/>
    </i>
    <i r="2">
      <x v="8"/>
    </i>
    <i t="grand">
      <x/>
    </i>
  </rowItems>
  <colItems count="1">
    <i/>
  </colItems>
  <dataFields count="1">
    <dataField name="Sum of Deaths involving COVID-19"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_of_contents" displayName="Table_of_contents" ref="A4:B17" totalsRowShown="0" headerRowDxfId="187" dataDxfId="186">
  <autoFilter ref="A4:B17">
    <filterColumn colId="0" hiddenButton="1"/>
    <filterColumn colId="1" hiddenButton="1"/>
  </autoFilter>
  <tableColumns count="2">
    <tableColumn id="1" name="Worksheet name" dataDxfId="185"/>
    <tableColumn id="2" name="Worksheet title" dataDxfId="184" dataCellStyle="Hyperlink"/>
  </tableColumns>
  <tableStyleInfo name="TableStyleLight15" showFirstColumn="0" showLastColumn="0" showRowStripes="0" showColumnStripes="0"/>
</table>
</file>

<file path=xl/tables/table10.xml><?xml version="1.0" encoding="utf-8"?>
<table xmlns="http://schemas.openxmlformats.org/spreadsheetml/2006/main" id="9" name="tab_m8_intermediate_zone_deaths" displayName="tab_m8_intermediate_zone_deaths" ref="A5:F1285" totalsRowShown="0" headerRowDxfId="76" dataDxfId="74" headerRowBorderDxfId="75" tableBorderDxfId="73">
  <autoFilter ref="A5:F1285"/>
  <sortState ref="A6:F1285">
    <sortCondition descending="1" ref="F5:F1285"/>
  </sortState>
  <tableColumns count="6">
    <tableColumn id="24" name="Intermediate Zone code" dataDxfId="72"/>
    <tableColumn id="1" name="Name of Intermediate Zone" dataDxfId="71"/>
    <tableColumn id="2" name="Local authority" dataDxfId="70"/>
    <tableColumn id="7" name="Population (mid-2020)" dataDxfId="69"/>
    <tableColumn id="3" name="Deaths" dataDxfId="68"/>
    <tableColumn id="4" name="Crude rate of mortality per 100,000 population" dataDxfId="67"/>
  </tableColumns>
  <tableStyleInfo showFirstColumn="0" showLastColumn="0" showRowStripes="1" showColumnStripes="0"/>
</table>
</file>

<file path=xl/tables/table11.xml><?xml version="1.0" encoding="utf-8"?>
<table xmlns="http://schemas.openxmlformats.org/spreadsheetml/2006/main" id="10" name="tab_m9_wider_covid_related_WHO_codes" displayName="tab_m9_wider_covid_related_WHO_codes" ref="A5:P34" totalsRowCount="1" headerRowDxfId="66" dataDxfId="64" totalsRowDxfId="62" headerRowBorderDxfId="65" tableBorderDxfId="63" totalsRowBorderDxfId="61">
  <autoFilter ref="A5:P33"/>
  <tableColumns count="16">
    <tableColumn id="24" name="Month of death_x000a__x000a_" totalsRowLabel="Total" dataDxfId="60" totalsRowDxfId="59"/>
    <tableColumn id="13" name="Year of death_x000a__x000a_" totalsRowLabel="Total" dataDxfId="58" totalsRowDxfId="57"/>
    <tableColumn id="3" name="COVID-19, virus identified (U07.1)_x000a__x000a__x000a__x000a__x000a__x000a__x000a_Mentioned" totalsRowFunction="sum" dataDxfId="56" totalsRowDxfId="55"/>
    <tableColumn id="4" name="COVID-19, virus identified (U07.1)_x000a__x000a__x000a__x000a__x000a__x000a__x000a_Underlying cause" totalsRowFunction="sum" dataDxfId="54" totalsRowDxfId="53"/>
    <tableColumn id="5" name="COVID-19, virus not identified (U07.2)_x000a__x000a__x000a__x000a__x000a__x000a_Mentioned" totalsRowFunction="sum" dataDxfId="52" totalsRowDxfId="51"/>
    <tableColumn id="11" name="COVID-19, virus not identified (U07.2)_x000a__x000a__x000a__x000a__x000a__x000a_Underlying cause" totalsRowFunction="sum" dataDxfId="50" totalsRowDxfId="49"/>
    <tableColumn id="10" name="Personal history of COVID-19, unspecified (U08.9)_x000a__x000a__x000a__x000a__x000a_Mentioned" totalsRowFunction="sum" dataDxfId="48" totalsRowDxfId="47"/>
    <tableColumn id="9" name="Personal history of COVID-19, unspecified (U08.9)_x000a__x000a__x000a__x000a__x000a_Underlying cause" totalsRowLabel="not applicable" dataDxfId="46" totalsRowDxfId="45"/>
    <tableColumn id="14" name="Post COVID-19 condition, unspecified (U09.9)_x000a__x000a__x000a__x000a__x000a_Mentioned" totalsRowFunction="sum" dataDxfId="44" totalsRowDxfId="43"/>
    <tableColumn id="15" name="Post COVID-19 condition, unspecified (U09.9)_x000a__x000a__x000a__x000a__x000a_Underlying cause" totalsRowLabel="not applicable" dataDxfId="42" totalsRowDxfId="41"/>
    <tableColumn id="8" name="Multisystem inflammatory syndrome associated with COVID-19, unspecified (U10.9)_x000a__x000a_Mentioned" totalsRowFunction="sum" dataDxfId="40" totalsRowDxfId="39"/>
    <tableColumn id="7" name="Multisystem inflammatory syndrome associated with COVID-19, unspecified (U10.9)_x000a__x000a_Underlying cause" totalsRowLabel="not applicable" dataDxfId="38" totalsRowDxfId="37"/>
    <tableColumn id="2" name="Need for immunisation against COVID-19, unspecified (U11.9)_x000a__x000a__x000a__x000a_Mentioned" totalsRowFunction="sum" dataDxfId="36" totalsRowDxfId="35"/>
    <tableColumn id="1" name="Need for immunisation against COVID-19, unspecified (U11.9)_x000a__x000a__x000a__x000a_Underlying cause" totalsRowLabel="not applicable" dataDxfId="34" totalsRowDxfId="33"/>
    <tableColumn id="12" name="COVID-19vaccines causing adverse effects in therapeutic use, unspecified (U12.9)_x000a__x000a_Mentioned" totalsRowFunction="sum" dataDxfId="32" totalsRowDxfId="31"/>
    <tableColumn id="6" name="COVID-19vaccines causing adverse effects in therapeutic use, unspecified (U12.9)_x000a__x000a_Underlying cause" totalsRowFunction="sum" dataDxfId="30" totalsRowDxfId="29"/>
  </tableColumns>
  <tableStyleInfo showFirstColumn="0" showLastColumn="0" showRowStripes="1" showColumnStripes="0"/>
</table>
</file>

<file path=xl/tables/table12.xml><?xml version="1.0" encoding="utf-8"?>
<table xmlns="http://schemas.openxmlformats.org/spreadsheetml/2006/main" id="11" name="tab_m10_leading_cause_month" displayName="tab_m10_leading_cause_month" ref="A5:G150" totalsRowShown="0" headerRowDxfId="28" dataDxfId="26" headerRowBorderDxfId="27" tableBorderDxfId="25">
  <autoFilter ref="A5:G150"/>
  <sortState ref="A6:G425">
    <sortCondition ref="B6:B425"/>
    <sortCondition ref="A6:A425" customList="January,February,March,April,May,June,July,August,September,October,November,December"/>
    <sortCondition descending="1" ref="F6:F425"/>
  </sortState>
  <tableColumns count="7">
    <tableColumn id="24" name="Month of death" dataDxfId="24"/>
    <tableColumn id="1" name="Year of death" dataDxfId="23"/>
    <tableColumn id="2" name="Rank" dataDxfId="22"/>
    <tableColumn id="3" name="ICD-10 codes" dataDxfId="21"/>
    <tableColumn id="6" name="Cause" dataDxfId="20"/>
    <tableColumn id="4" name="Deaths" dataDxfId="19"/>
    <tableColumn id="5" name="Percentage of all deaths that month" dataDxfId="18"/>
  </tableColumns>
  <tableStyleInfo showFirstColumn="0" showLastColumn="0" showRowStripes="1" showColumnStripes="0"/>
</table>
</file>

<file path=xl/tables/table13.xml><?xml version="1.0" encoding="utf-8"?>
<table xmlns="http://schemas.openxmlformats.org/spreadsheetml/2006/main" id="12" name="tab_m11_preexisting_condition" displayName="tab_m11_preexisting_condition" ref="A5:E207" totalsRowShown="0" headerRowDxfId="17" dataDxfId="15" headerRowBorderDxfId="16" tableBorderDxfId="14">
  <autoFilter ref="A5:E207"/>
  <sortState ref="A6:E207">
    <sortCondition ref="B6:B207"/>
    <sortCondition ref="A6:A207" customList="January,February,March,April,May,June,July,August,September,October,November,December"/>
    <sortCondition descending="1" ref="D6:D207"/>
  </sortState>
  <tableColumns count="5">
    <tableColumn id="24" name="Month of death" dataDxfId="13"/>
    <tableColumn id="1" name="Year of death" dataDxfId="12"/>
    <tableColumn id="2" name="Pre-existing condition" dataDxfId="11"/>
    <tableColumn id="3" name="Deaths involving COVID-19" dataDxfId="10"/>
    <tableColumn id="6" name="Percentage of all COVID-19 deaths that month" dataDxfId="9"/>
  </tableColumns>
  <tableStyleInfo showFirstColumn="0" showLastColumn="0" showRowStripes="1" showColumnStripes="0"/>
</table>
</file>

<file path=xl/tables/table14.xml><?xml version="1.0" encoding="utf-8"?>
<table xmlns="http://schemas.openxmlformats.org/spreadsheetml/2006/main" id="13" name="tab_m12_preexisting_condition_age_sex" displayName="tab_m12_preexisting_condition_age_sex" ref="A5:E68" totalsRowShown="0" headerRowDxfId="8" dataDxfId="6" headerRowBorderDxfId="7" tableBorderDxfId="5">
  <autoFilter ref="A5:E68"/>
  <sortState ref="A6:E68">
    <sortCondition ref="A6:A68"/>
    <sortCondition ref="B6:B68"/>
    <sortCondition descending="1" ref="D6:D68"/>
  </sortState>
  <tableColumns count="5">
    <tableColumn id="24" name="Sex" dataDxfId="4"/>
    <tableColumn id="1" name="Age Group" dataDxfId="3"/>
    <tableColumn id="2" name="Pre-existing condition" dataDxfId="2"/>
    <tableColumn id="3" name="Deaths involving COVID-19" dataDxfId="1"/>
    <tableColumn id="5" name="Percentage of all COVID-19 deaths in age/sex group that month" dataDxfId="0"/>
  </tableColumns>
  <tableStyleInfo showFirstColumn="0" showLastColumn="0" showRowStripes="1" showColumnStripes="0"/>
</table>
</file>

<file path=xl/tables/table2.xml><?xml version="1.0" encoding="utf-8"?>
<table xmlns="http://schemas.openxmlformats.org/spreadsheetml/2006/main" id="3" name="Notes" displayName="Notes" ref="A5:D25" totalsRowShown="0" headerRowDxfId="183" dataDxfId="182">
  <autoFilter ref="A5:D25">
    <filterColumn colId="0" hiddenButton="1"/>
    <filterColumn colId="1" hiddenButton="1"/>
    <filterColumn colId="2" hiddenButton="1"/>
    <filterColumn colId="3" hiddenButton="1"/>
  </autoFilter>
  <tableColumns count="4">
    <tableColumn id="1" name="Note number" dataDxfId="181"/>
    <tableColumn id="2" name="Note text" dataDxfId="180"/>
    <tableColumn id="3" name="Related tables" dataDxfId="179"/>
    <tableColumn id="4" name="Link for more information" dataDxfId="178"/>
  </tableColumns>
  <tableStyleInfo name="TableStyleLight15" showFirstColumn="0" showLastColumn="0" showRowStripes="0" showColumnStripes="0"/>
</table>
</file>

<file path=xl/tables/table3.xml><?xml version="1.0" encoding="utf-8"?>
<table xmlns="http://schemas.openxmlformats.org/spreadsheetml/2006/main" id="26" name="tab_m1_asmr_rates_of_mortality_scotland_cause" displayName="tab_m1_asmr_rates_of_mortality_scotland_cause" ref="A5:H266" totalsRowShown="0" headerRowDxfId="177" dataDxfId="175" headerRowBorderDxfId="176" tableBorderDxfId="174">
  <autoFilter ref="A5:H266"/>
  <sortState ref="A6:H257">
    <sortCondition ref="D6:D257"/>
    <sortCondition ref="C6:C257"/>
    <sortCondition ref="B6:B257"/>
    <sortCondition ref="A6:A257" customList="January,February,March,April,May,June,July,August,September,October,November,December"/>
  </sortState>
  <tableColumns count="8">
    <tableColumn id="24" name="Month of occurrence" dataDxfId="173"/>
    <tableColumn id="7" name="Year of occurrence" dataDxfId="172"/>
    <tableColumn id="1" name="Sex" dataDxfId="171"/>
    <tableColumn id="2" name="Cause" dataDxfId="170"/>
    <tableColumn id="3" name="Age-Standardised Rate of Mortality (ASMR)" dataDxfId="169"/>
    <tableColumn id="4" name="Upper Confidence Interval" dataDxfId="168"/>
    <tableColumn id="5" name="Lower Confidence Interval" dataDxfId="167"/>
    <tableColumn id="6" name="Deaths" dataDxfId="166" dataCellStyle="Comma"/>
  </tableColumns>
  <tableStyleInfo showFirstColumn="0" showLastColumn="0" showRowStripes="1" showColumnStripes="0"/>
</table>
</file>

<file path=xl/tables/table4.xml><?xml version="1.0" encoding="utf-8"?>
<table xmlns="http://schemas.openxmlformats.org/spreadsheetml/2006/main" id="1" name="tab_m2_age_specific_rates_of_mortality_scotland" displayName="tab_m2_age_specific_rates_of_mortality_scotland" ref="A5:Y527" totalsRowShown="0" headerRowDxfId="165" dataDxfId="163" headerRowBorderDxfId="164" tableBorderDxfId="162">
  <autoFilter ref="A5:Y527"/>
  <sortState ref="A6:Y509">
    <sortCondition ref="A6:A509"/>
  </sortState>
  <tableColumns count="25">
    <tableColumn id="24" name="Month of occurrence" dataDxfId="161"/>
    <tableColumn id="23" name="Year of occurrence" dataDxfId="160"/>
    <tableColumn id="1" name="Sex" dataDxfId="159"/>
    <tableColumn id="2" name="Cause" dataDxfId="158"/>
    <tableColumn id="7" name="Measure" dataDxfId="157"/>
    <tableColumn id="3" name="Age 0" dataDxfId="156"/>
    <tableColumn id="25" name="Age 1-4" dataDxfId="155"/>
    <tableColumn id="4" name="Age 5-9" dataDxfId="154"/>
    <tableColumn id="5" name="Age 10-14" dataDxfId="153"/>
    <tableColumn id="6" name="Age 15-19" dataDxfId="152"/>
    <tableColumn id="8" name="Age 20-24" dataDxfId="151"/>
    <tableColumn id="9" name="Age 25-29" dataDxfId="150"/>
    <tableColumn id="10" name="Age 30-34" dataDxfId="149"/>
    <tableColumn id="11" name="Age 35-39" dataDxfId="148"/>
    <tableColumn id="12" name="Age 40-44" dataDxfId="147"/>
    <tableColumn id="13" name="Age 45-49" dataDxfId="146"/>
    <tableColumn id="14" name="Age 50-54" dataDxfId="145"/>
    <tableColumn id="15" name="Age 55-59" dataDxfId="144"/>
    <tableColumn id="16" name="Age 60-64" dataDxfId="143"/>
    <tableColumn id="17" name="Age 65-69" dataDxfId="142"/>
    <tableColumn id="18" name="Age 70-74" dataDxfId="141"/>
    <tableColumn id="19" name="Age 75-79" dataDxfId="140"/>
    <tableColumn id="20" name="Age 80-84" dataDxfId="139"/>
    <tableColumn id="21" name="Age 85-89" dataDxfId="138"/>
    <tableColumn id="22" name="Age 90 or more" dataDxfId="137"/>
  </tableColumns>
  <tableStyleInfo showFirstColumn="0" showLastColumn="0" showRowStripes="1" showColumnStripes="0"/>
</table>
</file>

<file path=xl/tables/table5.xml><?xml version="1.0" encoding="utf-8"?>
<table xmlns="http://schemas.openxmlformats.org/spreadsheetml/2006/main" id="4" name="tab_m3_simd_deprivation" displayName="tab_m3_simd_deprivation" ref="A5:I35" totalsRowShown="0" headerRowDxfId="136" dataDxfId="134" headerRowBorderDxfId="135" tableBorderDxfId="133">
  <autoFilter ref="A5:I35"/>
  <sortState ref="A6:I35">
    <sortCondition descending="1" ref="C6:C35"/>
    <sortCondition ref="D6:D35"/>
    <sortCondition ref="A6:A35"/>
  </sortState>
  <tableColumns count="9">
    <tableColumn id="24" name="SIMD quintile" dataDxfId="132"/>
    <tableColumn id="9" name="Quintile description" dataDxfId="131"/>
    <tableColumn id="1" name="Sex" dataDxfId="130"/>
    <tableColumn id="2" name="Cause" dataDxfId="129"/>
    <tableColumn id="3" name="Age-Standardised Rate of Mortality (ASMR)" dataDxfId="128"/>
    <tableColumn id="4" name="Upper Confidence Interval Limit" dataDxfId="127"/>
    <tableColumn id="5" name="Lower Confidence Interval Limit" dataDxfId="126"/>
    <tableColumn id="7" name="Confidence interval" dataDxfId="125"/>
    <tableColumn id="6" name="Deaths" dataDxfId="124"/>
  </tableColumns>
  <tableStyleInfo showFirstColumn="0" showLastColumn="0" showRowStripes="1" showColumnStripes="0"/>
</table>
</file>

<file path=xl/tables/table6.xml><?xml version="1.0" encoding="utf-8"?>
<table xmlns="http://schemas.openxmlformats.org/spreadsheetml/2006/main" id="5" name="tab_m4_urban_rural" displayName="tab_m4_urban_rural" ref="A5:I41" totalsRowShown="0" headerRowDxfId="123" dataDxfId="121" headerRowBorderDxfId="122" tableBorderDxfId="120">
  <autoFilter ref="A5:I41"/>
  <sortState ref="A6:I41">
    <sortCondition descending="1" ref="C6:C41"/>
    <sortCondition ref="D6:D41"/>
    <sortCondition ref="A6:A41"/>
  </sortState>
  <tableColumns count="9">
    <tableColumn id="24" name="Urban Rural Classification" dataDxfId="119"/>
    <tableColumn id="8" name="Urban Rural Description" dataDxfId="118"/>
    <tableColumn id="1" name="Sex" dataDxfId="117"/>
    <tableColumn id="2" name="Cause" dataDxfId="116"/>
    <tableColumn id="3" name="Age-Standardised Rate of Mortality (ASMR)" dataDxfId="115"/>
    <tableColumn id="4" name="Upper Confidence Interval Limit" dataDxfId="114"/>
    <tableColumn id="5" name="Lower Confidence Interval Limit" dataDxfId="113"/>
    <tableColumn id="7" name="Confidence interval" dataDxfId="112"/>
    <tableColumn id="6" name="Deaths" dataDxfId="111"/>
  </tableColumns>
  <tableStyleInfo showFirstColumn="0" showLastColumn="0" showRowStripes="1" showColumnStripes="0"/>
</table>
</file>

<file path=xl/tables/table7.xml><?xml version="1.0" encoding="utf-8"?>
<table xmlns="http://schemas.openxmlformats.org/spreadsheetml/2006/main" id="7" name="tab_m5_health_boards" displayName="tab_m5_health_boards" ref="A5:H302" totalsRowShown="0" headerRowDxfId="110" dataDxfId="108" headerRowBorderDxfId="109" tableBorderDxfId="107">
  <autoFilter ref="A5:H302"/>
  <sortState ref="A6:H302">
    <sortCondition descending="1" ref="B6:B302"/>
  </sortState>
  <tableColumns count="8">
    <tableColumn id="24" name="Council area" dataDxfId="106"/>
    <tableColumn id="1" name="Sex" dataDxfId="105"/>
    <tableColumn id="2" name="Cause" dataDxfId="104"/>
    <tableColumn id="3" name="Age-Standardised Rate of Mortality (ASMR)" dataDxfId="103"/>
    <tableColumn id="4" name="Upper Confidence Interval Limit" dataDxfId="102"/>
    <tableColumn id="5" name="Lower Confidence Interval Limit" dataDxfId="101"/>
    <tableColumn id="7" name="Confidence interval" dataDxfId="100">
      <calculatedColumnFormula>tab_m5_health_boards[[#This Row],[Age-Standardised Rate of Mortality (ASMR)]]-tab_m5_health_boards[[#This Row],[Lower Confidence Interval Limit]]</calculatedColumnFormula>
    </tableColumn>
    <tableColumn id="6" name="Deaths" dataDxfId="99"/>
  </tableColumns>
  <tableStyleInfo showFirstColumn="0" showLastColumn="0" showRowStripes="1" showColumnStripes="0"/>
</table>
</file>

<file path=xl/tables/table8.xml><?xml version="1.0" encoding="utf-8"?>
<table xmlns="http://schemas.openxmlformats.org/spreadsheetml/2006/main" id="6" name="tab_m6_councils" displayName="tab_m6_councils" ref="A5:H302" totalsRowShown="0" headerRowDxfId="98" dataDxfId="96" headerRowBorderDxfId="97" tableBorderDxfId="95">
  <autoFilter ref="A5:H302"/>
  <sortState ref="A6:H302">
    <sortCondition descending="1" ref="B6:B302"/>
  </sortState>
  <tableColumns count="8">
    <tableColumn id="24" name="Health board" dataDxfId="94"/>
    <tableColumn id="1" name="Sex" dataDxfId="93"/>
    <tableColumn id="2" name="Cause" dataDxfId="92"/>
    <tableColumn id="3" name="Age-Standardised Rate of Mortality (ASMR)" dataDxfId="91"/>
    <tableColumn id="4" name="Upper Confidence Interval Limit" dataDxfId="90"/>
    <tableColumn id="5" name="Lower Confidence Interval Limit" dataDxfId="89"/>
    <tableColumn id="7" name="Confidence interval" dataDxfId="88">
      <calculatedColumnFormula>tab_m6_councils[[#This Row],[Age-Standardised Rate of Mortality (ASMR)]]-tab_m6_councils[[#This Row],[Lower Confidence Interval Limit]]</calculatedColumnFormula>
    </tableColumn>
    <tableColumn id="6" name="Deaths" dataDxfId="87"/>
  </tableColumns>
  <tableStyleInfo showFirstColumn="0" showLastColumn="0" showRowStripes="1" showColumnStripes="0"/>
</table>
</file>

<file path=xl/tables/table9.xml><?xml version="1.0" encoding="utf-8"?>
<table xmlns="http://schemas.openxmlformats.org/spreadsheetml/2006/main" id="8" name="tab_m7_occupation_deaths" displayName="tab_m7_occupation_deaths" ref="A5:F79" totalsRowShown="0" headerRowDxfId="86" dataDxfId="84" headerRowBorderDxfId="85" tableBorderDxfId="83">
  <autoFilter ref="A5:F79"/>
  <tableColumns count="6">
    <tableColumn id="24" name="SOC Group" dataDxfId="82"/>
    <tableColumn id="2" name="Cause" dataDxfId="81"/>
    <tableColumn id="3" name="Age-Standardised Rate of Mortality (ASMR)" dataDxfId="80"/>
    <tableColumn id="4" name="Lower Confidence Limit" dataDxfId="79"/>
    <tableColumn id="5" name="Upper Confidence Limit" dataDxfId="78"/>
    <tableColumn id="6" name="Deaths" dataDxfId="7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gov.scot/publications/scottish-government-urban-rural-classification-2016/"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6640625" style="5" customWidth="1"/>
    <col min="2" max="16384" width="8.6640625" style="5"/>
  </cols>
  <sheetData>
    <row r="1" spans="1:1" ht="15.6" x14ac:dyDescent="0.3">
      <c r="A1" s="34" t="s">
        <v>40</v>
      </c>
    </row>
    <row r="2" spans="1:1" s="4" customFormat="1" x14ac:dyDescent="0.25">
      <c r="A2" s="5" t="s">
        <v>2851</v>
      </c>
    </row>
    <row r="3" spans="1:1" s="4" customFormat="1" ht="25.2" customHeight="1" x14ac:dyDescent="0.3">
      <c r="A3" s="35" t="s">
        <v>1</v>
      </c>
    </row>
    <row r="4" spans="1:1" s="4" customFormat="1" x14ac:dyDescent="0.25">
      <c r="A4" s="24" t="s">
        <v>2852</v>
      </c>
    </row>
    <row r="5" spans="1:1" s="4" customFormat="1" ht="25.2" customHeight="1" x14ac:dyDescent="0.3">
      <c r="A5" s="35" t="s">
        <v>8</v>
      </c>
    </row>
    <row r="6" spans="1:1" s="4" customFormat="1" x14ac:dyDescent="0.25">
      <c r="A6" s="24" t="s">
        <v>2839</v>
      </c>
    </row>
    <row r="7" spans="1:1" s="4" customFormat="1" ht="25.2" customHeight="1" x14ac:dyDescent="0.3">
      <c r="A7" s="35" t="s">
        <v>14</v>
      </c>
    </row>
    <row r="8" spans="1:1" s="4" customFormat="1" x14ac:dyDescent="0.25">
      <c r="A8" s="16" t="s">
        <v>41</v>
      </c>
    </row>
    <row r="9" spans="1:1" s="4" customFormat="1" ht="25.2" customHeight="1" x14ac:dyDescent="0.3">
      <c r="A9" s="35" t="s">
        <v>9</v>
      </c>
    </row>
    <row r="10" spans="1:1" s="4" customFormat="1" x14ac:dyDescent="0.25">
      <c r="A10" s="24" t="s">
        <v>0</v>
      </c>
    </row>
    <row r="11" spans="1:1" s="4" customFormat="1" ht="25.2" customHeight="1" x14ac:dyDescent="0.3">
      <c r="A11" s="35" t="s">
        <v>10</v>
      </c>
    </row>
    <row r="12" spans="1:1" s="4" customFormat="1" x14ac:dyDescent="0.25">
      <c r="A12" s="24" t="s">
        <v>21</v>
      </c>
    </row>
    <row r="13" spans="1:1" s="4" customFormat="1" ht="25.2" customHeight="1" x14ac:dyDescent="0.3">
      <c r="A13" s="35" t="s">
        <v>2</v>
      </c>
    </row>
    <row r="14" spans="1:1" s="4" customFormat="1" x14ac:dyDescent="0.25">
      <c r="A14" s="24" t="s">
        <v>33</v>
      </c>
    </row>
    <row r="15" spans="1:1" s="4" customFormat="1" ht="30" x14ac:dyDescent="0.25">
      <c r="A15" s="28" t="s">
        <v>37</v>
      </c>
    </row>
    <row r="16" spans="1:1" s="4" customFormat="1" x14ac:dyDescent="0.25">
      <c r="A16" s="24" t="s">
        <v>32</v>
      </c>
    </row>
    <row r="17" spans="1:1" s="4" customFormat="1" x14ac:dyDescent="0.25">
      <c r="A17" s="24" t="s">
        <v>34</v>
      </c>
    </row>
    <row r="18" spans="1:1" s="4" customFormat="1" ht="30" x14ac:dyDescent="0.25">
      <c r="A18" s="24" t="s">
        <v>35</v>
      </c>
    </row>
    <row r="19" spans="1:1" x14ac:dyDescent="0.25">
      <c r="A19" s="5" t="s">
        <v>22</v>
      </c>
    </row>
    <row r="20" spans="1:1" ht="25.2" customHeight="1" x14ac:dyDescent="0.3">
      <c r="A20" s="33" t="s">
        <v>36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heetViews>
  <sheetFormatPr defaultColWidth="9.33203125" defaultRowHeight="15.6" x14ac:dyDescent="0.3"/>
  <cols>
    <col min="1" max="1" width="74.6640625" style="7" customWidth="1"/>
    <col min="2" max="2" width="26" style="7" customWidth="1"/>
    <col min="3" max="3" width="16.6640625" style="7" customWidth="1"/>
    <col min="4" max="4" width="16.6640625" style="42" customWidth="1"/>
    <col min="5" max="5" width="16.6640625" style="41" customWidth="1"/>
    <col min="6" max="6" width="16.6640625" style="7" customWidth="1"/>
    <col min="7" max="16384" width="9.33203125" style="7"/>
  </cols>
  <sheetData>
    <row r="1" spans="1:6" s="4" customFormat="1" x14ac:dyDescent="0.3">
      <c r="A1" s="3" t="s">
        <v>2803</v>
      </c>
      <c r="D1" s="36"/>
      <c r="E1" s="13"/>
    </row>
    <row r="2" spans="1:6" s="4" customFormat="1" ht="15" x14ac:dyDescent="0.25">
      <c r="A2" s="5" t="s">
        <v>2853</v>
      </c>
      <c r="D2" s="36"/>
      <c r="E2" s="13"/>
    </row>
    <row r="3" spans="1:6" s="4" customFormat="1" ht="15" x14ac:dyDescent="0.25">
      <c r="A3" s="5" t="s">
        <v>16</v>
      </c>
      <c r="D3" s="36"/>
      <c r="E3" s="13"/>
    </row>
    <row r="4" spans="1:6" s="4" customFormat="1" ht="30" customHeight="1" x14ac:dyDescent="0.25">
      <c r="A4" s="6" t="s">
        <v>20</v>
      </c>
      <c r="D4" s="36"/>
      <c r="E4" s="13"/>
    </row>
    <row r="5" spans="1:6" ht="95.1" customHeight="1" thickBot="1" x14ac:dyDescent="0.35">
      <c r="A5" s="85" t="s">
        <v>71</v>
      </c>
      <c r="B5" s="86" t="s">
        <v>47</v>
      </c>
      <c r="C5" s="44" t="s">
        <v>43</v>
      </c>
      <c r="D5" s="88" t="s">
        <v>2825</v>
      </c>
      <c r="E5" s="89" t="s">
        <v>2824</v>
      </c>
      <c r="F5" s="89" t="s">
        <v>42</v>
      </c>
    </row>
    <row r="6" spans="1:6" ht="30" customHeight="1" x14ac:dyDescent="0.3">
      <c r="A6" s="10" t="s">
        <v>2678</v>
      </c>
      <c r="B6" s="12" t="s">
        <v>2713</v>
      </c>
      <c r="C6" s="55">
        <v>223.926391124589</v>
      </c>
      <c r="D6" s="56">
        <v>210.816683948536</v>
      </c>
      <c r="E6" s="57">
        <v>237.03609830064099</v>
      </c>
      <c r="F6" s="1">
        <v>1242</v>
      </c>
    </row>
    <row r="7" spans="1:6" ht="16.2" customHeight="1" x14ac:dyDescent="0.3">
      <c r="A7" s="10" t="s">
        <v>2679</v>
      </c>
      <c r="B7" s="12" t="s">
        <v>2713</v>
      </c>
      <c r="C7" s="58">
        <v>115.00898709860699</v>
      </c>
      <c r="D7" s="59">
        <v>108.513858109403</v>
      </c>
      <c r="E7" s="57">
        <v>121.504116087811</v>
      </c>
      <c r="F7" s="2">
        <v>1311</v>
      </c>
    </row>
    <row r="8" spans="1:6" ht="16.2" customHeight="1" x14ac:dyDescent="0.3">
      <c r="A8" s="10" t="s">
        <v>2680</v>
      </c>
      <c r="B8" s="12" t="s">
        <v>2713</v>
      </c>
      <c r="C8" s="58">
        <v>188.17912663300399</v>
      </c>
      <c r="D8" s="59">
        <v>176.84791986102601</v>
      </c>
      <c r="E8" s="57">
        <v>199.51033340498299</v>
      </c>
      <c r="F8" s="2">
        <v>1207</v>
      </c>
    </row>
    <row r="9" spans="1:6" ht="16.2" customHeight="1" x14ac:dyDescent="0.3">
      <c r="A9" s="10" t="s">
        <v>2681</v>
      </c>
      <c r="B9" s="12" t="s">
        <v>2713</v>
      </c>
      <c r="C9" s="58">
        <v>209.121061233945</v>
      </c>
      <c r="D9" s="59">
        <v>196.75992026397</v>
      </c>
      <c r="E9" s="57">
        <v>221.48220220392</v>
      </c>
      <c r="F9" s="2">
        <v>1132</v>
      </c>
    </row>
    <row r="10" spans="1:6" ht="16.2" customHeight="1" x14ac:dyDescent="0.3">
      <c r="A10" s="10" t="s">
        <v>2682</v>
      </c>
      <c r="B10" s="12" t="s">
        <v>2713</v>
      </c>
      <c r="C10" s="58">
        <v>533.33666152395494</v>
      </c>
      <c r="D10" s="59">
        <v>515.11093457586696</v>
      </c>
      <c r="E10" s="57">
        <v>551.56238847204304</v>
      </c>
      <c r="F10" s="2">
        <v>3309</v>
      </c>
    </row>
    <row r="11" spans="1:6" ht="16.2" customHeight="1" x14ac:dyDescent="0.3">
      <c r="A11" s="10" t="s">
        <v>2683</v>
      </c>
      <c r="B11" s="12" t="s">
        <v>2713</v>
      </c>
      <c r="C11" s="58">
        <v>319.24935805739801</v>
      </c>
      <c r="D11" s="59">
        <v>304.10094190367698</v>
      </c>
      <c r="E11" s="57">
        <v>334.39777421111899</v>
      </c>
      <c r="F11" s="2">
        <v>1732</v>
      </c>
    </row>
    <row r="12" spans="1:6" ht="16.2" customHeight="1" x14ac:dyDescent="0.3">
      <c r="A12" s="10" t="s">
        <v>2684</v>
      </c>
      <c r="B12" s="12" t="s">
        <v>2713</v>
      </c>
      <c r="C12" s="58">
        <v>323.20909837896102</v>
      </c>
      <c r="D12" s="59">
        <v>303.06882769776098</v>
      </c>
      <c r="E12" s="57">
        <v>343.34936906015997</v>
      </c>
      <c r="F12" s="2">
        <v>1041</v>
      </c>
    </row>
    <row r="13" spans="1:6" ht="16.2" customHeight="1" x14ac:dyDescent="0.3">
      <c r="A13" s="10" t="s">
        <v>2685</v>
      </c>
      <c r="B13" s="12" t="s">
        <v>2713</v>
      </c>
      <c r="C13" s="58">
        <v>595.04368879740798</v>
      </c>
      <c r="D13" s="59">
        <v>570.47100463160405</v>
      </c>
      <c r="E13" s="57">
        <v>619.61637296321101</v>
      </c>
      <c r="F13" s="2">
        <v>2307</v>
      </c>
    </row>
    <row r="14" spans="1:6" ht="16.2" customHeight="1" x14ac:dyDescent="0.3">
      <c r="A14" s="10" t="s">
        <v>2686</v>
      </c>
      <c r="B14" s="12" t="s">
        <v>2713</v>
      </c>
      <c r="C14" s="58">
        <v>543.56507521897095</v>
      </c>
      <c r="D14" s="59">
        <v>523.58955147175004</v>
      </c>
      <c r="E14" s="57">
        <v>563.54059896619196</v>
      </c>
      <c r="F14" s="2">
        <v>2914</v>
      </c>
    </row>
    <row r="15" spans="1:6" ht="16.2" customHeight="1" x14ac:dyDescent="0.3">
      <c r="A15" s="10" t="s">
        <v>2687</v>
      </c>
      <c r="B15" s="12" t="s">
        <v>2713</v>
      </c>
      <c r="C15" s="58">
        <v>179.477379968636</v>
      </c>
      <c r="D15" s="59">
        <v>165.13627329426899</v>
      </c>
      <c r="E15" s="57">
        <v>193.81848664300199</v>
      </c>
      <c r="F15" s="2">
        <v>689</v>
      </c>
    </row>
    <row r="16" spans="1:6" ht="16.2" customHeight="1" x14ac:dyDescent="0.3">
      <c r="A16" s="10" t="s">
        <v>2688</v>
      </c>
      <c r="B16" s="12" t="s">
        <v>2713</v>
      </c>
      <c r="C16" s="58">
        <v>322.18825517236201</v>
      </c>
      <c r="D16" s="59">
        <v>294.44175468030699</v>
      </c>
      <c r="E16" s="57">
        <v>349.934755664416</v>
      </c>
      <c r="F16" s="2">
        <v>553</v>
      </c>
    </row>
    <row r="17" spans="1:6" ht="16.2" customHeight="1" x14ac:dyDescent="0.3">
      <c r="A17" s="10" t="s">
        <v>2689</v>
      </c>
      <c r="B17" s="12" t="s">
        <v>2713</v>
      </c>
      <c r="C17" s="58">
        <v>122.99116398609399</v>
      </c>
      <c r="D17" s="59">
        <v>108.914552133211</v>
      </c>
      <c r="E17" s="57">
        <v>137.06777583897701</v>
      </c>
      <c r="F17" s="2">
        <v>323</v>
      </c>
    </row>
    <row r="18" spans="1:6" ht="16.2" customHeight="1" x14ac:dyDescent="0.3">
      <c r="A18" s="10" t="s">
        <v>2690</v>
      </c>
      <c r="B18" s="12" t="s">
        <v>2713</v>
      </c>
      <c r="C18" s="58">
        <v>126.698225310357</v>
      </c>
      <c r="D18" s="59">
        <v>112.711510286584</v>
      </c>
      <c r="E18" s="57">
        <v>140.68494033413</v>
      </c>
      <c r="F18" s="2">
        <v>362</v>
      </c>
    </row>
    <row r="19" spans="1:6" ht="16.2" customHeight="1" x14ac:dyDescent="0.3">
      <c r="A19" s="10" t="s">
        <v>2691</v>
      </c>
      <c r="B19" s="12" t="s">
        <v>2713</v>
      </c>
      <c r="C19" s="58">
        <v>104.59838156857199</v>
      </c>
      <c r="D19" s="57">
        <v>91.324842515284899</v>
      </c>
      <c r="E19" s="57">
        <v>117.87192062186</v>
      </c>
      <c r="F19" s="17">
        <v>268</v>
      </c>
    </row>
    <row r="20" spans="1:6" ht="16.2" customHeight="1" x14ac:dyDescent="0.3">
      <c r="A20" s="10" t="s">
        <v>2692</v>
      </c>
      <c r="B20" s="12" t="s">
        <v>2713</v>
      </c>
      <c r="C20" s="58">
        <v>110.202621375581</v>
      </c>
      <c r="D20" s="60">
        <v>98.532412459114099</v>
      </c>
      <c r="E20" s="57">
        <v>121.872830292047</v>
      </c>
      <c r="F20" s="14">
        <v>358</v>
      </c>
    </row>
    <row r="21" spans="1:6" ht="16.2" customHeight="1" x14ac:dyDescent="0.3">
      <c r="A21" s="10" t="s">
        <v>2693</v>
      </c>
      <c r="B21" s="12" t="s">
        <v>2713</v>
      </c>
      <c r="C21" s="58">
        <v>169.17249932270201</v>
      </c>
      <c r="D21" s="60">
        <v>143.13699583572699</v>
      </c>
      <c r="E21" s="57">
        <v>195.20800280967799</v>
      </c>
      <c r="F21" s="14">
        <v>168</v>
      </c>
    </row>
    <row r="22" spans="1:6" ht="16.2" customHeight="1" x14ac:dyDescent="0.3">
      <c r="A22" s="10" t="s">
        <v>2694</v>
      </c>
      <c r="B22" s="12" t="s">
        <v>2713</v>
      </c>
      <c r="C22" s="58">
        <v>166.52969247341699</v>
      </c>
      <c r="D22" s="60">
        <v>138.96384286666401</v>
      </c>
      <c r="E22" s="57">
        <v>194.09554208017099</v>
      </c>
      <c r="F22" s="14">
        <v>158</v>
      </c>
    </row>
    <row r="23" spans="1:6" ht="16.2" customHeight="1" x14ac:dyDescent="0.3">
      <c r="A23" s="10" t="s">
        <v>2695</v>
      </c>
      <c r="B23" s="12" t="s">
        <v>2713</v>
      </c>
      <c r="C23" s="61">
        <v>266.89507420059999</v>
      </c>
      <c r="D23" s="60">
        <v>209.65735832877201</v>
      </c>
      <c r="E23" s="57">
        <v>324.13279007242801</v>
      </c>
      <c r="F23" s="14">
        <v>123</v>
      </c>
    </row>
    <row r="24" spans="1:6" ht="16.2" customHeight="1" x14ac:dyDescent="0.3">
      <c r="A24" s="10" t="s">
        <v>2696</v>
      </c>
      <c r="B24" s="12" t="s">
        <v>2713</v>
      </c>
      <c r="C24" s="61">
        <v>352.81900266137598</v>
      </c>
      <c r="D24" s="60">
        <v>308.11706801958798</v>
      </c>
      <c r="E24" s="57">
        <v>397.52093730316301</v>
      </c>
      <c r="F24" s="14">
        <v>268</v>
      </c>
    </row>
    <row r="25" spans="1:6" ht="16.2" customHeight="1" x14ac:dyDescent="0.3">
      <c r="A25" s="10" t="s">
        <v>2697</v>
      </c>
      <c r="B25" s="12" t="s">
        <v>2713</v>
      </c>
      <c r="C25" s="61">
        <v>158.51004441119599</v>
      </c>
      <c r="D25" s="60">
        <v>143.226109130759</v>
      </c>
      <c r="E25" s="57">
        <v>173.79397969163199</v>
      </c>
      <c r="F25" s="14">
        <v>490</v>
      </c>
    </row>
    <row r="26" spans="1:6" ht="16.2" customHeight="1" x14ac:dyDescent="0.3">
      <c r="A26" s="10" t="s">
        <v>2698</v>
      </c>
      <c r="B26" s="12" t="s">
        <v>2713</v>
      </c>
      <c r="C26" s="61">
        <v>221.22390003607299</v>
      </c>
      <c r="D26" s="60">
        <v>206.39122652611701</v>
      </c>
      <c r="E26" s="57">
        <v>236.056573546029</v>
      </c>
      <c r="F26" s="14">
        <v>900</v>
      </c>
    </row>
    <row r="27" spans="1:6" ht="16.2" customHeight="1" x14ac:dyDescent="0.3">
      <c r="A27" s="10" t="s">
        <v>2699</v>
      </c>
      <c r="B27" s="12" t="s">
        <v>2713</v>
      </c>
      <c r="C27" s="62">
        <v>202.237218791391</v>
      </c>
      <c r="D27" s="60">
        <v>173.627446501474</v>
      </c>
      <c r="E27" s="57">
        <v>230.846991081308</v>
      </c>
      <c r="F27" s="14">
        <v>232</v>
      </c>
    </row>
    <row r="28" spans="1:6" ht="16.2" customHeight="1" x14ac:dyDescent="0.3">
      <c r="A28" s="10" t="s">
        <v>2700</v>
      </c>
      <c r="B28" s="12" t="s">
        <v>2713</v>
      </c>
      <c r="C28" s="61">
        <v>539.28095198406095</v>
      </c>
      <c r="D28" s="60">
        <v>486.25361058822602</v>
      </c>
      <c r="E28" s="57">
        <v>592.30829337989701</v>
      </c>
      <c r="F28" s="14">
        <v>418</v>
      </c>
    </row>
    <row r="29" spans="1:6" ht="16.2" customHeight="1" x14ac:dyDescent="0.3">
      <c r="A29" s="10" t="s">
        <v>2701</v>
      </c>
      <c r="B29" s="12" t="s">
        <v>2713</v>
      </c>
      <c r="C29" s="61">
        <v>479.753676129263</v>
      </c>
      <c r="D29" s="60">
        <v>448.65694194539901</v>
      </c>
      <c r="E29" s="57">
        <v>510.85041031312699</v>
      </c>
      <c r="F29" s="14">
        <v>935</v>
      </c>
    </row>
    <row r="30" spans="1:6" ht="16.2" customHeight="1" x14ac:dyDescent="0.3">
      <c r="A30" s="10" t="s">
        <v>2702</v>
      </c>
      <c r="B30" s="12" t="s">
        <v>2713</v>
      </c>
      <c r="C30" s="61">
        <v>590.42436389338604</v>
      </c>
      <c r="D30" s="60">
        <v>557.18315388882502</v>
      </c>
      <c r="E30" s="57">
        <v>623.66557389794798</v>
      </c>
      <c r="F30" s="14">
        <v>1211</v>
      </c>
    </row>
    <row r="31" spans="1:6" ht="16.2" customHeight="1" x14ac:dyDescent="0.3">
      <c r="A31" s="10" t="s">
        <v>2703</v>
      </c>
      <c r="B31" s="12" t="s">
        <v>2713</v>
      </c>
      <c r="C31" s="58">
        <v>567.87393429994995</v>
      </c>
      <c r="D31" s="60">
        <v>525.800391463148</v>
      </c>
      <c r="E31" s="57">
        <v>609.94747713675099</v>
      </c>
      <c r="F31" s="14">
        <v>745</v>
      </c>
    </row>
    <row r="32" spans="1:6" ht="16.2" customHeight="1" x14ac:dyDescent="0.3">
      <c r="A32" s="10" t="s">
        <v>2704</v>
      </c>
      <c r="B32" s="12" t="s">
        <v>2713</v>
      </c>
      <c r="C32" s="61">
        <v>305.64865526449898</v>
      </c>
      <c r="D32" s="60">
        <v>289.09729226972303</v>
      </c>
      <c r="E32" s="57">
        <v>322.200018259275</v>
      </c>
      <c r="F32" s="14">
        <v>1336</v>
      </c>
    </row>
    <row r="33" spans="1:6" ht="16.2" customHeight="1" x14ac:dyDescent="0.3">
      <c r="A33" s="10" t="s">
        <v>2705</v>
      </c>
      <c r="B33" s="12" t="s">
        <v>2713</v>
      </c>
      <c r="C33" s="61">
        <v>374.66687675866098</v>
      </c>
      <c r="D33" s="60">
        <v>337.35625062007699</v>
      </c>
      <c r="E33" s="57">
        <v>411.97750289724399</v>
      </c>
      <c r="F33" s="14">
        <v>396</v>
      </c>
    </row>
    <row r="34" spans="1:6" ht="16.2" customHeight="1" x14ac:dyDescent="0.3">
      <c r="A34" s="10" t="s">
        <v>2706</v>
      </c>
      <c r="B34" s="12" t="s">
        <v>2713</v>
      </c>
      <c r="C34" s="58">
        <v>361.08348746632299</v>
      </c>
      <c r="D34" s="60">
        <v>335.56533325004199</v>
      </c>
      <c r="E34" s="57">
        <v>386.601641682604</v>
      </c>
      <c r="F34" s="14">
        <v>808</v>
      </c>
    </row>
    <row r="35" spans="1:6" ht="16.2" customHeight="1" x14ac:dyDescent="0.3">
      <c r="A35" s="10" t="s">
        <v>2707</v>
      </c>
      <c r="B35" s="12" t="s">
        <v>2713</v>
      </c>
      <c r="C35" s="58">
        <v>241.02372710850801</v>
      </c>
      <c r="D35" s="60">
        <v>209.12972114601101</v>
      </c>
      <c r="E35" s="57">
        <v>272.91773307100601</v>
      </c>
      <c r="F35" s="14">
        <v>233</v>
      </c>
    </row>
    <row r="36" spans="1:6" ht="16.2" customHeight="1" x14ac:dyDescent="0.3">
      <c r="A36" s="10" t="s">
        <v>2708</v>
      </c>
      <c r="B36" s="12" t="s">
        <v>2713</v>
      </c>
      <c r="C36" s="61">
        <v>816.97363423225102</v>
      </c>
      <c r="D36" s="60">
        <v>767.83127368108103</v>
      </c>
      <c r="E36" s="57">
        <v>866.11599478341998</v>
      </c>
      <c r="F36" s="14">
        <v>1076</v>
      </c>
    </row>
    <row r="37" spans="1:6" ht="16.2" customHeight="1" x14ac:dyDescent="0.3">
      <c r="A37" s="10" t="s">
        <v>2709</v>
      </c>
      <c r="B37" s="12" t="s">
        <v>2713</v>
      </c>
      <c r="C37" s="61">
        <v>484.80172454389702</v>
      </c>
      <c r="D37" s="60">
        <v>456.82867104713199</v>
      </c>
      <c r="E37" s="57">
        <v>512.774778040662</v>
      </c>
      <c r="F37" s="14">
        <v>1231</v>
      </c>
    </row>
    <row r="38" spans="1:6" ht="16.2" customHeight="1" x14ac:dyDescent="0.3">
      <c r="A38" s="10" t="s">
        <v>2710</v>
      </c>
      <c r="B38" s="12" t="s">
        <v>2713</v>
      </c>
      <c r="C38" s="61">
        <v>1025.2132218494601</v>
      </c>
      <c r="D38" s="60">
        <v>957.88198875376395</v>
      </c>
      <c r="E38" s="57">
        <v>1092.5444549451499</v>
      </c>
      <c r="F38" s="14">
        <v>905</v>
      </c>
    </row>
    <row r="39" spans="1:6" ht="16.2" customHeight="1" x14ac:dyDescent="0.3">
      <c r="A39" s="10" t="s">
        <v>2711</v>
      </c>
      <c r="B39" s="12" t="s">
        <v>2713</v>
      </c>
      <c r="C39" s="61">
        <v>448.76024099202101</v>
      </c>
      <c r="D39" s="60">
        <v>428.87865269802199</v>
      </c>
      <c r="E39" s="57">
        <v>468.64182928602003</v>
      </c>
      <c r="F39" s="14">
        <v>2009</v>
      </c>
    </row>
    <row r="40" spans="1:6" ht="16.2" customHeight="1" x14ac:dyDescent="0.3">
      <c r="A40" s="10" t="s">
        <v>2758</v>
      </c>
      <c r="B40" s="12" t="s">
        <v>2713</v>
      </c>
      <c r="C40" s="61">
        <v>150.228421509963</v>
      </c>
      <c r="D40" s="60">
        <v>138.16363752457599</v>
      </c>
      <c r="E40" s="57">
        <v>162.29320549535001</v>
      </c>
      <c r="F40" s="14">
        <v>664</v>
      </c>
    </row>
    <row r="41" spans="1:6" ht="16.2" customHeight="1" x14ac:dyDescent="0.3">
      <c r="A41" s="10" t="s">
        <v>2759</v>
      </c>
      <c r="B41" s="12" t="s">
        <v>2713</v>
      </c>
      <c r="C41" s="61">
        <v>369.19198526218997</v>
      </c>
      <c r="D41" s="60">
        <v>346.62552597342801</v>
      </c>
      <c r="E41" s="57">
        <v>391.75844455095103</v>
      </c>
      <c r="F41" s="14">
        <v>1047</v>
      </c>
    </row>
    <row r="42" spans="1:6" ht="16.2" customHeight="1" x14ac:dyDescent="0.3">
      <c r="A42" s="10" t="s">
        <v>2712</v>
      </c>
      <c r="B42" s="12" t="s">
        <v>2713</v>
      </c>
      <c r="C42" s="61">
        <v>301.92442752238998</v>
      </c>
      <c r="D42" s="60">
        <v>297.21363827921999</v>
      </c>
      <c r="E42" s="57">
        <v>306.63521676556002</v>
      </c>
      <c r="F42" s="14">
        <v>16195</v>
      </c>
    </row>
    <row r="43" spans="1:6" ht="16.2" customHeight="1" x14ac:dyDescent="0.3">
      <c r="A43" s="10" t="s">
        <v>2678</v>
      </c>
      <c r="B43" s="12" t="s">
        <v>2714</v>
      </c>
      <c r="C43" s="62">
        <v>20.237249851208698</v>
      </c>
      <c r="D43" s="60">
        <v>16.235417568606501</v>
      </c>
      <c r="E43" s="57">
        <v>24.2390821338108</v>
      </c>
      <c r="F43" s="14">
        <v>108</v>
      </c>
    </row>
    <row r="44" spans="1:6" ht="16.2" customHeight="1" x14ac:dyDescent="0.3">
      <c r="A44" s="10" t="s">
        <v>2679</v>
      </c>
      <c r="B44" s="12" t="s">
        <v>2714</v>
      </c>
      <c r="C44" s="61">
        <v>7.67879545790211</v>
      </c>
      <c r="D44" s="60">
        <v>5.9805908404318702</v>
      </c>
      <c r="E44" s="57">
        <v>9.3770000753723401</v>
      </c>
      <c r="F44" s="14">
        <v>86</v>
      </c>
    </row>
    <row r="45" spans="1:6" ht="16.2" customHeight="1" x14ac:dyDescent="0.3">
      <c r="A45" s="10" t="s">
        <v>2680</v>
      </c>
      <c r="B45" s="12" t="s">
        <v>2714</v>
      </c>
      <c r="C45" s="61">
        <v>13.2048585692669</v>
      </c>
      <c r="D45" s="60">
        <v>10.122439375114901</v>
      </c>
      <c r="E45" s="57">
        <v>16.287277763418999</v>
      </c>
      <c r="F45" s="14">
        <v>81</v>
      </c>
    </row>
    <row r="46" spans="1:6" ht="16.2" customHeight="1" x14ac:dyDescent="0.3">
      <c r="A46" s="10" t="s">
        <v>2681</v>
      </c>
      <c r="B46" s="12" t="s">
        <v>2714</v>
      </c>
      <c r="C46" s="61">
        <v>16.954330867972999</v>
      </c>
      <c r="D46" s="60">
        <v>13.3702514167815</v>
      </c>
      <c r="E46" s="57">
        <v>20.538410319164601</v>
      </c>
      <c r="F46" s="14">
        <v>89</v>
      </c>
    </row>
    <row r="47" spans="1:6" ht="16.2" customHeight="1" x14ac:dyDescent="0.3">
      <c r="A47" s="10" t="s">
        <v>2682</v>
      </c>
      <c r="B47" s="12" t="s">
        <v>2714</v>
      </c>
      <c r="C47" s="61">
        <v>32.155269107924902</v>
      </c>
      <c r="D47" s="60">
        <v>27.687863294942598</v>
      </c>
      <c r="E47" s="57">
        <v>36.622674920907201</v>
      </c>
      <c r="F47" s="14">
        <v>201</v>
      </c>
    </row>
    <row r="48" spans="1:6" ht="16.2" customHeight="1" x14ac:dyDescent="0.3">
      <c r="A48" s="10" t="s">
        <v>2683</v>
      </c>
      <c r="B48" s="12" t="s">
        <v>2714</v>
      </c>
      <c r="C48" s="61">
        <v>25.116620852571799</v>
      </c>
      <c r="D48" s="60">
        <v>20.8400326269463</v>
      </c>
      <c r="E48" s="57">
        <v>29.393209078197302</v>
      </c>
      <c r="F48" s="14">
        <v>135</v>
      </c>
    </row>
    <row r="49" spans="1:6" ht="16.2" customHeight="1" x14ac:dyDescent="0.3">
      <c r="A49" s="10" t="s">
        <v>2684</v>
      </c>
      <c r="B49" s="12" t="s">
        <v>2714</v>
      </c>
      <c r="C49" s="62">
        <v>27.149189090924501</v>
      </c>
      <c r="D49" s="57">
        <v>21.166891341665501</v>
      </c>
      <c r="E49" s="57">
        <v>33.131486840183499</v>
      </c>
      <c r="F49" s="17">
        <v>83</v>
      </c>
    </row>
    <row r="50" spans="1:6" ht="16.2" customHeight="1" x14ac:dyDescent="0.3">
      <c r="A50" s="10" t="s">
        <v>2685</v>
      </c>
      <c r="B50" s="12" t="s">
        <v>2714</v>
      </c>
      <c r="C50" s="61">
        <v>51.004219790059103</v>
      </c>
      <c r="D50" s="60">
        <v>43.883587549137303</v>
      </c>
      <c r="E50" s="57">
        <v>58.124852030980797</v>
      </c>
      <c r="F50" s="14">
        <v>202</v>
      </c>
    </row>
    <row r="51" spans="1:6" ht="16.2" customHeight="1" x14ac:dyDescent="0.3">
      <c r="A51" s="10" t="s">
        <v>2686</v>
      </c>
      <c r="B51" s="12" t="s">
        <v>2714</v>
      </c>
      <c r="C51" s="58">
        <v>33.4744053718073</v>
      </c>
      <c r="D51" s="60">
        <v>28.497081884799101</v>
      </c>
      <c r="E51" s="57">
        <v>38.4517288588154</v>
      </c>
      <c r="F51" s="14">
        <v>179</v>
      </c>
    </row>
    <row r="52" spans="1:6" ht="16.2" customHeight="1" x14ac:dyDescent="0.3">
      <c r="A52" s="10" t="s">
        <v>2687</v>
      </c>
      <c r="B52" s="12" t="s">
        <v>2714</v>
      </c>
      <c r="C52" s="62">
        <v>14.2904398843522</v>
      </c>
      <c r="D52" s="57">
        <v>10.1623263080116</v>
      </c>
      <c r="E52" s="57">
        <v>18.418553460692898</v>
      </c>
      <c r="F52" s="17">
        <v>53</v>
      </c>
    </row>
    <row r="53" spans="1:6" ht="16.2" customHeight="1" x14ac:dyDescent="0.3">
      <c r="A53" s="10" t="s">
        <v>2688</v>
      </c>
      <c r="B53" s="12" t="s">
        <v>2714</v>
      </c>
      <c r="C53" s="62">
        <v>33.301495090505099</v>
      </c>
      <c r="D53" s="63">
        <v>24.311162631136199</v>
      </c>
      <c r="E53" s="57">
        <v>42.291827549874</v>
      </c>
      <c r="F53" s="36">
        <v>55</v>
      </c>
    </row>
    <row r="54" spans="1:6" ht="16.2" customHeight="1" x14ac:dyDescent="0.3">
      <c r="A54" s="10" t="s">
        <v>2689</v>
      </c>
      <c r="B54" s="12" t="s">
        <v>2714</v>
      </c>
      <c r="C54" s="62">
        <v>5.9934028560620396</v>
      </c>
      <c r="D54" s="63">
        <v>2.8220907279032699</v>
      </c>
      <c r="E54" s="57">
        <v>9.1647149842208204</v>
      </c>
      <c r="F54" s="36">
        <v>15</v>
      </c>
    </row>
    <row r="55" spans="1:6" ht="16.2" customHeight="1" x14ac:dyDescent="0.3">
      <c r="A55" s="10" t="s">
        <v>2690</v>
      </c>
      <c r="B55" s="12" t="s">
        <v>2714</v>
      </c>
      <c r="C55" s="62">
        <v>8.6534116383461193</v>
      </c>
      <c r="D55" s="63">
        <v>5.0698813907823803</v>
      </c>
      <c r="E55" s="57">
        <v>12.2369418859099</v>
      </c>
      <c r="F55" s="36">
        <v>26</v>
      </c>
    </row>
    <row r="56" spans="1:6" ht="16.2" customHeight="1" x14ac:dyDescent="0.3">
      <c r="A56" s="10" t="s">
        <v>2691</v>
      </c>
      <c r="B56" s="12" t="s">
        <v>2714</v>
      </c>
      <c r="C56" s="62">
        <v>6.8697310366530502</v>
      </c>
      <c r="D56" s="63">
        <v>3.5024227294580101</v>
      </c>
      <c r="E56" s="57">
        <v>10.2370393438481</v>
      </c>
      <c r="F56" s="36">
        <v>18</v>
      </c>
    </row>
    <row r="57" spans="1:6" ht="16.2" customHeight="1" x14ac:dyDescent="0.3">
      <c r="A57" s="10" t="s">
        <v>2692</v>
      </c>
      <c r="B57" s="12" t="s">
        <v>2714</v>
      </c>
      <c r="C57" s="62">
        <v>8.6134571369071296</v>
      </c>
      <c r="D57" s="63">
        <v>5.2940449104901699</v>
      </c>
      <c r="E57" s="57">
        <v>11.9328693633241</v>
      </c>
      <c r="F57" s="36">
        <v>27</v>
      </c>
    </row>
    <row r="58" spans="1:6" ht="16.2" customHeight="1" x14ac:dyDescent="0.3">
      <c r="A58" s="10" t="s">
        <v>2693</v>
      </c>
      <c r="B58" s="12" t="s">
        <v>2714</v>
      </c>
      <c r="C58" s="62">
        <v>12.246647219309599</v>
      </c>
      <c r="D58" s="63">
        <v>5.2020388606615704</v>
      </c>
      <c r="E58" s="57">
        <v>19.291255577957699</v>
      </c>
      <c r="F58" s="36">
        <v>12</v>
      </c>
    </row>
    <row r="59" spans="1:6" ht="16.2" customHeight="1" x14ac:dyDescent="0.3">
      <c r="A59" s="8" t="s">
        <v>2694</v>
      </c>
      <c r="B59" s="12" t="s">
        <v>2714</v>
      </c>
      <c r="C59" s="129"/>
      <c r="D59" s="130"/>
      <c r="E59" s="130"/>
      <c r="F59" s="36">
        <v>8</v>
      </c>
    </row>
    <row r="60" spans="1:6" ht="16.2" customHeight="1" x14ac:dyDescent="0.3">
      <c r="A60" s="8" t="s">
        <v>2695</v>
      </c>
      <c r="B60" s="12" t="s">
        <v>2714</v>
      </c>
      <c r="C60" s="62">
        <v>25.7751631899601</v>
      </c>
      <c r="D60" s="63">
        <v>7.7826519307113804</v>
      </c>
      <c r="E60" s="57">
        <v>43.767674449208798</v>
      </c>
      <c r="F60" s="36">
        <v>11</v>
      </c>
    </row>
    <row r="61" spans="1:6" ht="16.2" customHeight="1" x14ac:dyDescent="0.3">
      <c r="A61" s="8" t="s">
        <v>2696</v>
      </c>
      <c r="B61" s="12" t="s">
        <v>2714</v>
      </c>
      <c r="C61" s="62">
        <v>25.745120535928798</v>
      </c>
      <c r="D61" s="63">
        <v>13.6765178041161</v>
      </c>
      <c r="E61" s="57">
        <v>37.813723267741501</v>
      </c>
      <c r="F61" s="36">
        <v>19</v>
      </c>
    </row>
    <row r="62" spans="1:6" ht="16.2" customHeight="1" x14ac:dyDescent="0.3">
      <c r="A62" s="8" t="s">
        <v>2697</v>
      </c>
      <c r="B62" s="12" t="s">
        <v>2714</v>
      </c>
      <c r="C62" s="62">
        <v>11.507763891445199</v>
      </c>
      <c r="D62" s="63">
        <v>7.0715861780116303</v>
      </c>
      <c r="E62" s="57">
        <v>15.943941604878701</v>
      </c>
      <c r="F62" s="36">
        <v>31</v>
      </c>
    </row>
    <row r="63" spans="1:6" ht="16.2" customHeight="1" x14ac:dyDescent="0.3">
      <c r="A63" s="8" t="s">
        <v>2698</v>
      </c>
      <c r="B63" s="12" t="s">
        <v>2714</v>
      </c>
      <c r="C63" s="62">
        <v>18.0216148246415</v>
      </c>
      <c r="D63" s="63">
        <v>13.671558259771</v>
      </c>
      <c r="E63" s="57">
        <v>22.371671389511999</v>
      </c>
      <c r="F63" s="36">
        <v>70</v>
      </c>
    </row>
    <row r="64" spans="1:6" ht="16.2" customHeight="1" x14ac:dyDescent="0.3">
      <c r="A64" s="8" t="s">
        <v>2699</v>
      </c>
      <c r="B64" s="12" t="s">
        <v>2714</v>
      </c>
      <c r="C64" s="62">
        <v>15.6617800171935</v>
      </c>
      <c r="D64" s="63">
        <v>8.3123110892022698</v>
      </c>
      <c r="E64" s="57">
        <v>23.0112489451848</v>
      </c>
      <c r="F64" s="36">
        <v>19</v>
      </c>
    </row>
    <row r="65" spans="1:6" ht="16.2" customHeight="1" x14ac:dyDescent="0.3">
      <c r="A65" s="8" t="s">
        <v>2700</v>
      </c>
      <c r="B65" s="12" t="s">
        <v>2714</v>
      </c>
      <c r="C65" s="62">
        <v>29.555247770645501</v>
      </c>
      <c r="D65" s="63">
        <v>17.719436435154901</v>
      </c>
      <c r="E65" s="57">
        <v>41.391059106136197</v>
      </c>
      <c r="F65" s="36">
        <v>25</v>
      </c>
    </row>
    <row r="66" spans="1:6" ht="16.2" customHeight="1" x14ac:dyDescent="0.3">
      <c r="A66" s="8" t="s">
        <v>2701</v>
      </c>
      <c r="B66" s="12" t="s">
        <v>2714</v>
      </c>
      <c r="C66" s="62">
        <v>30.028585324838499</v>
      </c>
      <c r="D66" s="63">
        <v>22.2816112273239</v>
      </c>
      <c r="E66" s="57">
        <v>37.775559422352998</v>
      </c>
      <c r="F66" s="36">
        <v>59</v>
      </c>
    </row>
    <row r="67" spans="1:6" ht="16.2" customHeight="1" x14ac:dyDescent="0.3">
      <c r="A67" s="8" t="s">
        <v>2702</v>
      </c>
      <c r="B67" s="12" t="s">
        <v>2714</v>
      </c>
      <c r="C67" s="62">
        <v>31.0553669871063</v>
      </c>
      <c r="D67" s="63">
        <v>23.4774903308208</v>
      </c>
      <c r="E67" s="57">
        <v>38.6332436433919</v>
      </c>
      <c r="F67" s="36">
        <v>65</v>
      </c>
    </row>
    <row r="68" spans="1:6" ht="16.2" customHeight="1" x14ac:dyDescent="0.3">
      <c r="A68" s="8" t="s">
        <v>2703</v>
      </c>
      <c r="B68" s="12" t="s">
        <v>2714</v>
      </c>
      <c r="C68" s="62">
        <v>40.671934434301697</v>
      </c>
      <c r="D68" s="63">
        <v>29.240551531179101</v>
      </c>
      <c r="E68" s="57">
        <v>52.103317337424301</v>
      </c>
      <c r="F68" s="36">
        <v>52</v>
      </c>
    </row>
    <row r="69" spans="1:6" ht="16.2" customHeight="1" x14ac:dyDescent="0.3">
      <c r="A69" s="8" t="s">
        <v>2704</v>
      </c>
      <c r="B69" s="12" t="s">
        <v>2714</v>
      </c>
      <c r="C69" s="62">
        <v>25.012670360176099</v>
      </c>
      <c r="D69" s="63">
        <v>20.260986640490501</v>
      </c>
      <c r="E69" s="57">
        <v>29.7643540798617</v>
      </c>
      <c r="F69" s="36">
        <v>109</v>
      </c>
    </row>
    <row r="70" spans="1:6" ht="16.2" customHeight="1" x14ac:dyDescent="0.3">
      <c r="A70" s="8" t="s">
        <v>2705</v>
      </c>
      <c r="B70" s="12" t="s">
        <v>2714</v>
      </c>
      <c r="C70" s="62">
        <v>24.811624837102599</v>
      </c>
      <c r="D70" s="63">
        <v>15.1505139107923</v>
      </c>
      <c r="E70" s="57">
        <v>34.472735763412899</v>
      </c>
      <c r="F70" s="36">
        <v>26</v>
      </c>
    </row>
    <row r="71" spans="1:6" ht="16.2" customHeight="1" x14ac:dyDescent="0.3">
      <c r="A71" s="8" t="s">
        <v>2706</v>
      </c>
      <c r="B71" s="12" t="s">
        <v>2714</v>
      </c>
      <c r="C71" s="62">
        <v>28.4691948834522</v>
      </c>
      <c r="D71" s="63">
        <v>21.075981121941901</v>
      </c>
      <c r="E71" s="57">
        <v>35.8624086449625</v>
      </c>
      <c r="F71" s="36">
        <v>59</v>
      </c>
    </row>
    <row r="72" spans="1:6" ht="16.2" customHeight="1" x14ac:dyDescent="0.3">
      <c r="A72" s="8" t="s">
        <v>2707</v>
      </c>
      <c r="B72" s="12" t="s">
        <v>2714</v>
      </c>
      <c r="C72" s="62">
        <v>25.119143851086999</v>
      </c>
      <c r="D72" s="63">
        <v>14.6952335545735</v>
      </c>
      <c r="E72" s="57">
        <v>35.5430541476005</v>
      </c>
      <c r="F72" s="36">
        <v>24</v>
      </c>
    </row>
    <row r="73" spans="1:6" ht="16.2" customHeight="1" x14ac:dyDescent="0.3">
      <c r="A73" s="8" t="s">
        <v>2708</v>
      </c>
      <c r="B73" s="12" t="s">
        <v>2714</v>
      </c>
      <c r="C73" s="62">
        <v>60.493267815531198</v>
      </c>
      <c r="D73" s="63">
        <v>47.0433018531212</v>
      </c>
      <c r="E73" s="57">
        <v>73.943233777941202</v>
      </c>
      <c r="F73" s="36">
        <v>79</v>
      </c>
    </row>
    <row r="74" spans="1:6" ht="16.2" customHeight="1" x14ac:dyDescent="0.3">
      <c r="A74" s="8" t="s">
        <v>2709</v>
      </c>
      <c r="B74" s="12" t="s">
        <v>2714</v>
      </c>
      <c r="C74" s="62">
        <v>47.209758074621902</v>
      </c>
      <c r="D74" s="63">
        <v>38.703855693940397</v>
      </c>
      <c r="E74" s="57">
        <v>55.7156604553034</v>
      </c>
      <c r="F74" s="36">
        <v>123</v>
      </c>
    </row>
    <row r="75" spans="1:6" ht="16.2" customHeight="1" x14ac:dyDescent="0.3">
      <c r="A75" s="8" t="s">
        <v>2710</v>
      </c>
      <c r="B75" s="12" t="s">
        <v>2714</v>
      </c>
      <c r="C75" s="62">
        <v>53.962256911899402</v>
      </c>
      <c r="D75" s="63">
        <v>38.123303716339201</v>
      </c>
      <c r="E75" s="57">
        <v>69.801210107459696</v>
      </c>
      <c r="F75" s="36">
        <v>46</v>
      </c>
    </row>
    <row r="76" spans="1:6" ht="16.2" customHeight="1" x14ac:dyDescent="0.3">
      <c r="A76" s="8" t="s">
        <v>2711</v>
      </c>
      <c r="B76" s="12" t="s">
        <v>2714</v>
      </c>
      <c r="C76" s="62">
        <v>29.678888227435301</v>
      </c>
      <c r="D76" s="63">
        <v>24.5591734787522</v>
      </c>
      <c r="E76" s="57">
        <v>34.798602976118303</v>
      </c>
      <c r="F76" s="36">
        <v>133</v>
      </c>
    </row>
    <row r="77" spans="1:6" ht="16.2" customHeight="1" x14ac:dyDescent="0.3">
      <c r="A77" s="8" t="s">
        <v>2807</v>
      </c>
      <c r="B77" s="12" t="s">
        <v>2714</v>
      </c>
      <c r="C77" s="62">
        <v>11.749294902522401</v>
      </c>
      <c r="D77" s="63">
        <v>8.3528205151014898</v>
      </c>
      <c r="E77" s="57">
        <v>15.1457692899434</v>
      </c>
      <c r="F77" s="36">
        <v>52</v>
      </c>
    </row>
    <row r="78" spans="1:6" ht="16.2" customHeight="1" x14ac:dyDescent="0.3">
      <c r="A78" s="8" t="s">
        <v>2808</v>
      </c>
      <c r="B78" s="12" t="s">
        <v>2714</v>
      </c>
      <c r="C78" s="62">
        <v>30.378415467075801</v>
      </c>
      <c r="D78" s="63">
        <v>23.8903499517669</v>
      </c>
      <c r="E78" s="57">
        <v>36.866480982384601</v>
      </c>
      <c r="F78" s="36">
        <v>86</v>
      </c>
    </row>
    <row r="79" spans="1:6" ht="16.2" customHeight="1" x14ac:dyDescent="0.3">
      <c r="A79" s="8" t="s">
        <v>2712</v>
      </c>
      <c r="B79" s="12" t="s">
        <v>2714</v>
      </c>
      <c r="C79" s="62">
        <v>22.42142838713</v>
      </c>
      <c r="D79" s="63">
        <v>21.111082812328</v>
      </c>
      <c r="E79" s="57">
        <v>23.731773961932099</v>
      </c>
      <c r="F79" s="36">
        <v>1164</v>
      </c>
    </row>
  </sheetData>
  <hyperlinks>
    <hyperlink ref="A4" location="Contents!A1" display="Back to table of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zoomScaleNormal="100" workbookViewId="0"/>
  </sheetViews>
  <sheetFormatPr defaultColWidth="9.33203125" defaultRowHeight="15.6" x14ac:dyDescent="0.3"/>
  <cols>
    <col min="1" max="1" width="16.6640625" style="7" customWidth="1"/>
    <col min="2" max="2" width="59.33203125" style="7" bestFit="1" customWidth="1"/>
    <col min="3" max="3" width="21.33203125" style="7" customWidth="1"/>
    <col min="4" max="4" width="16.6640625" style="41" customWidth="1"/>
    <col min="5" max="5" width="16.6640625" style="7" customWidth="1"/>
    <col min="6" max="6" width="16.6640625" style="42" customWidth="1"/>
    <col min="7" max="7" width="16.6640625" style="41" customWidth="1"/>
    <col min="8" max="8" width="16.6640625" style="7" customWidth="1"/>
    <col min="9" max="16384" width="9.33203125" style="7"/>
  </cols>
  <sheetData>
    <row r="1" spans="1:7" s="4" customFormat="1" x14ac:dyDescent="0.3">
      <c r="A1" s="3" t="s">
        <v>2804</v>
      </c>
      <c r="D1" s="13"/>
      <c r="F1" s="36"/>
      <c r="G1" s="13"/>
    </row>
    <row r="2" spans="1:7" s="4" customFormat="1" ht="15" x14ac:dyDescent="0.25">
      <c r="A2" s="5" t="s">
        <v>2853</v>
      </c>
      <c r="D2" s="13"/>
      <c r="F2" s="36"/>
      <c r="G2" s="13"/>
    </row>
    <row r="3" spans="1:7" s="4" customFormat="1" ht="15" x14ac:dyDescent="0.25">
      <c r="A3" s="5" t="s">
        <v>16</v>
      </c>
      <c r="D3" s="13"/>
      <c r="F3" s="36"/>
      <c r="G3" s="13"/>
    </row>
    <row r="4" spans="1:7" s="4" customFormat="1" ht="30" customHeight="1" x14ac:dyDescent="0.25">
      <c r="A4" s="6" t="s">
        <v>20</v>
      </c>
      <c r="D4" s="13"/>
      <c r="F4" s="36"/>
      <c r="G4" s="13"/>
    </row>
    <row r="5" spans="1:7" s="93" customFormat="1" ht="95.1" customHeight="1" thickBot="1" x14ac:dyDescent="0.35">
      <c r="A5" s="85" t="s">
        <v>72</v>
      </c>
      <c r="B5" s="86" t="s">
        <v>73</v>
      </c>
      <c r="C5" s="86" t="s">
        <v>74</v>
      </c>
      <c r="D5" s="92" t="s">
        <v>75</v>
      </c>
      <c r="E5" s="44" t="s">
        <v>42</v>
      </c>
      <c r="F5" s="88" t="s">
        <v>2677</v>
      </c>
    </row>
    <row r="6" spans="1:7" ht="30" customHeight="1" x14ac:dyDescent="0.3">
      <c r="A6" s="8" t="s">
        <v>117</v>
      </c>
      <c r="B6" s="11" t="s">
        <v>118</v>
      </c>
      <c r="C6" s="119" t="s">
        <v>119</v>
      </c>
      <c r="D6" s="17">
        <v>4763</v>
      </c>
      <c r="E6" s="67">
        <v>6</v>
      </c>
      <c r="F6" s="113">
        <v>125.97102666386699</v>
      </c>
      <c r="G6" s="7"/>
    </row>
    <row r="7" spans="1:7" ht="16.2" customHeight="1" x14ac:dyDescent="0.3">
      <c r="A7" s="8" t="s">
        <v>120</v>
      </c>
      <c r="B7" s="11" t="s">
        <v>121</v>
      </c>
      <c r="C7" s="119" t="s">
        <v>119</v>
      </c>
      <c r="D7" s="17">
        <v>5147</v>
      </c>
      <c r="E7" s="40">
        <v>25</v>
      </c>
      <c r="F7" s="50">
        <v>485.71983679813502</v>
      </c>
      <c r="G7" s="7"/>
    </row>
    <row r="8" spans="1:7" ht="16.2" customHeight="1" x14ac:dyDescent="0.3">
      <c r="A8" s="8" t="s">
        <v>122</v>
      </c>
      <c r="B8" s="11" t="s">
        <v>123</v>
      </c>
      <c r="C8" s="119" t="s">
        <v>119</v>
      </c>
      <c r="D8" s="17">
        <v>6935</v>
      </c>
      <c r="E8" s="40">
        <v>23</v>
      </c>
      <c r="F8" s="50">
        <v>331.65104542177397</v>
      </c>
      <c r="G8" s="7"/>
    </row>
    <row r="9" spans="1:7" ht="16.2" customHeight="1" x14ac:dyDescent="0.3">
      <c r="A9" s="8" t="s">
        <v>124</v>
      </c>
      <c r="B9" s="11" t="s">
        <v>125</v>
      </c>
      <c r="C9" s="119" t="s">
        <v>119</v>
      </c>
      <c r="D9" s="17">
        <v>5610</v>
      </c>
      <c r="E9" s="40">
        <v>15</v>
      </c>
      <c r="F9" s="50">
        <v>267.37967914438502</v>
      </c>
      <c r="G9" s="7"/>
    </row>
    <row r="10" spans="1:7" ht="16.2" customHeight="1" x14ac:dyDescent="0.3">
      <c r="A10" s="8" t="s">
        <v>126</v>
      </c>
      <c r="B10" s="11" t="s">
        <v>127</v>
      </c>
      <c r="C10" s="119" t="s">
        <v>119</v>
      </c>
      <c r="D10" s="17">
        <v>4513</v>
      </c>
      <c r="E10" s="40">
        <v>5</v>
      </c>
      <c r="F10" s="50">
        <v>110.791048083315</v>
      </c>
      <c r="G10" s="7"/>
    </row>
    <row r="11" spans="1:7" ht="16.2" customHeight="1" x14ac:dyDescent="0.3">
      <c r="A11" s="8" t="s">
        <v>128</v>
      </c>
      <c r="B11" s="11" t="s">
        <v>129</v>
      </c>
      <c r="C11" s="119" t="s">
        <v>119</v>
      </c>
      <c r="D11" s="17">
        <v>4023</v>
      </c>
      <c r="E11" s="40">
        <v>8</v>
      </c>
      <c r="F11" s="50">
        <v>198.856574695501</v>
      </c>
      <c r="G11" s="7"/>
    </row>
    <row r="12" spans="1:7" ht="16.2" customHeight="1" x14ac:dyDescent="0.3">
      <c r="A12" s="8" t="s">
        <v>130</v>
      </c>
      <c r="B12" s="11" t="s">
        <v>131</v>
      </c>
      <c r="C12" s="119" t="s">
        <v>119</v>
      </c>
      <c r="D12" s="17">
        <v>5021</v>
      </c>
      <c r="E12" s="40">
        <v>15</v>
      </c>
      <c r="F12" s="50">
        <v>298.74526986656002</v>
      </c>
      <c r="G12" s="7"/>
    </row>
    <row r="13" spans="1:7" ht="16.2" customHeight="1" x14ac:dyDescent="0.3">
      <c r="A13" s="8" t="s">
        <v>132</v>
      </c>
      <c r="B13" s="11" t="s">
        <v>133</v>
      </c>
      <c r="C13" s="119" t="s">
        <v>119</v>
      </c>
      <c r="D13" s="17">
        <v>5811</v>
      </c>
      <c r="E13" s="40">
        <v>9</v>
      </c>
      <c r="F13" s="50">
        <v>154.87867836861099</v>
      </c>
      <c r="G13" s="7"/>
    </row>
    <row r="14" spans="1:7" ht="16.2" customHeight="1" x14ac:dyDescent="0.3">
      <c r="A14" s="8" t="s">
        <v>134</v>
      </c>
      <c r="B14" s="11" t="s">
        <v>135</v>
      </c>
      <c r="C14" s="119" t="s">
        <v>119</v>
      </c>
      <c r="D14" s="17">
        <v>3816</v>
      </c>
      <c r="E14" s="40">
        <v>11</v>
      </c>
      <c r="F14" s="50">
        <v>288.25995807127902</v>
      </c>
      <c r="G14" s="7"/>
    </row>
    <row r="15" spans="1:7" ht="16.2" customHeight="1" x14ac:dyDescent="0.3">
      <c r="A15" s="8" t="s">
        <v>136</v>
      </c>
      <c r="B15" s="11" t="s">
        <v>137</v>
      </c>
      <c r="C15" s="119" t="s">
        <v>119</v>
      </c>
      <c r="D15" s="17">
        <v>4523</v>
      </c>
      <c r="E15" s="40">
        <v>11</v>
      </c>
      <c r="F15" s="50">
        <v>243.20141499005101</v>
      </c>
      <c r="G15" s="7"/>
    </row>
    <row r="16" spans="1:7" ht="16.2" customHeight="1" x14ac:dyDescent="0.3">
      <c r="A16" s="8" t="s">
        <v>138</v>
      </c>
      <c r="B16" s="11" t="s">
        <v>139</v>
      </c>
      <c r="C16" s="119" t="s">
        <v>119</v>
      </c>
      <c r="D16" s="17">
        <v>5608</v>
      </c>
      <c r="E16" s="40">
        <v>4</v>
      </c>
      <c r="F16" s="50">
        <v>71.326676176890203</v>
      </c>
      <c r="G16" s="7"/>
    </row>
    <row r="17" spans="1:7" ht="16.2" customHeight="1" x14ac:dyDescent="0.3">
      <c r="A17" s="8" t="s">
        <v>140</v>
      </c>
      <c r="B17" s="11" t="s">
        <v>141</v>
      </c>
      <c r="C17" s="119" t="s">
        <v>119</v>
      </c>
      <c r="D17" s="17">
        <v>3663</v>
      </c>
      <c r="E17" s="40">
        <v>8</v>
      </c>
      <c r="F17" s="50">
        <v>218.40021840021799</v>
      </c>
      <c r="G17" s="7"/>
    </row>
    <row r="18" spans="1:7" ht="16.2" customHeight="1" x14ac:dyDescent="0.3">
      <c r="A18" s="8" t="s">
        <v>142</v>
      </c>
      <c r="B18" s="11" t="s">
        <v>143</v>
      </c>
      <c r="C18" s="119" t="s">
        <v>119</v>
      </c>
      <c r="D18" s="17">
        <v>6230</v>
      </c>
      <c r="E18" s="40">
        <v>5</v>
      </c>
      <c r="F18" s="50">
        <v>80.256821829855497</v>
      </c>
      <c r="G18" s="7"/>
    </row>
    <row r="19" spans="1:7" ht="16.2" customHeight="1" x14ac:dyDescent="0.3">
      <c r="A19" s="8" t="s">
        <v>144</v>
      </c>
      <c r="B19" s="11" t="s">
        <v>145</v>
      </c>
      <c r="C19" s="119" t="s">
        <v>119</v>
      </c>
      <c r="D19" s="17">
        <v>3982</v>
      </c>
      <c r="E19" s="40">
        <v>4</v>
      </c>
      <c r="F19" s="50">
        <v>100.452034153692</v>
      </c>
      <c r="G19" s="7"/>
    </row>
    <row r="20" spans="1:7" ht="16.2" customHeight="1" x14ac:dyDescent="0.3">
      <c r="A20" s="8" t="s">
        <v>146</v>
      </c>
      <c r="B20" s="11" t="s">
        <v>147</v>
      </c>
      <c r="C20" s="119" t="s">
        <v>119</v>
      </c>
      <c r="D20" s="17">
        <v>2605</v>
      </c>
      <c r="E20" s="40">
        <v>3</v>
      </c>
      <c r="F20" s="50">
        <v>115.163147792706</v>
      </c>
      <c r="G20" s="7"/>
    </row>
    <row r="21" spans="1:7" ht="16.2" customHeight="1" x14ac:dyDescent="0.3">
      <c r="A21" s="8" t="s">
        <v>148</v>
      </c>
      <c r="B21" s="11" t="s">
        <v>149</v>
      </c>
      <c r="C21" s="119" t="s">
        <v>119</v>
      </c>
      <c r="D21" s="17">
        <v>4900</v>
      </c>
      <c r="E21" s="40">
        <v>4</v>
      </c>
      <c r="F21" s="50">
        <v>81.632653061224502</v>
      </c>
      <c r="G21" s="7"/>
    </row>
    <row r="22" spans="1:7" ht="16.2" customHeight="1" x14ac:dyDescent="0.3">
      <c r="A22" s="8" t="s">
        <v>150</v>
      </c>
      <c r="B22" s="11" t="s">
        <v>151</v>
      </c>
      <c r="C22" s="119" t="s">
        <v>119</v>
      </c>
      <c r="D22" s="17">
        <v>4960</v>
      </c>
      <c r="E22" s="40">
        <v>7</v>
      </c>
      <c r="F22" s="50">
        <v>141.129032258065</v>
      </c>
      <c r="G22" s="7"/>
    </row>
    <row r="23" spans="1:7" ht="16.2" customHeight="1" x14ac:dyDescent="0.3">
      <c r="A23" s="8" t="s">
        <v>152</v>
      </c>
      <c r="B23" s="11" t="s">
        <v>153</v>
      </c>
      <c r="C23" s="119" t="s">
        <v>119</v>
      </c>
      <c r="D23" s="17">
        <v>3929</v>
      </c>
      <c r="E23" s="40">
        <v>7</v>
      </c>
      <c r="F23" s="50">
        <v>178.16238228556901</v>
      </c>
      <c r="G23" s="7"/>
    </row>
    <row r="24" spans="1:7" ht="16.2" customHeight="1" x14ac:dyDescent="0.3">
      <c r="A24" s="8" t="s">
        <v>154</v>
      </c>
      <c r="B24" s="11" t="s">
        <v>155</v>
      </c>
      <c r="C24" s="119" t="s">
        <v>119</v>
      </c>
      <c r="D24" s="17">
        <v>5211</v>
      </c>
      <c r="E24" s="40">
        <v>9</v>
      </c>
      <c r="F24" s="50">
        <v>172.711571675302</v>
      </c>
      <c r="G24" s="7"/>
    </row>
    <row r="25" spans="1:7" ht="16.2" customHeight="1" x14ac:dyDescent="0.3">
      <c r="A25" s="8" t="s">
        <v>156</v>
      </c>
      <c r="B25" s="11" t="s">
        <v>157</v>
      </c>
      <c r="C25" s="119" t="s">
        <v>119</v>
      </c>
      <c r="D25" s="17">
        <v>3972</v>
      </c>
      <c r="E25" s="40">
        <v>3</v>
      </c>
      <c r="F25" s="50">
        <v>75.528700906344397</v>
      </c>
      <c r="G25" s="7"/>
    </row>
    <row r="26" spans="1:7" ht="16.2" customHeight="1" x14ac:dyDescent="0.3">
      <c r="A26" s="8" t="s">
        <v>158</v>
      </c>
      <c r="B26" s="11" t="s">
        <v>159</v>
      </c>
      <c r="C26" s="119" t="s">
        <v>119</v>
      </c>
      <c r="D26" s="17">
        <v>3475</v>
      </c>
      <c r="E26" s="40">
        <v>2</v>
      </c>
      <c r="F26" s="50">
        <v>57.5539568345324</v>
      </c>
      <c r="G26" s="7"/>
    </row>
    <row r="27" spans="1:7" ht="16.2" customHeight="1" x14ac:dyDescent="0.3">
      <c r="A27" s="8" t="s">
        <v>160</v>
      </c>
      <c r="B27" s="11" t="s">
        <v>161</v>
      </c>
      <c r="C27" s="119" t="s">
        <v>119</v>
      </c>
      <c r="D27" s="17">
        <v>5276</v>
      </c>
      <c r="E27" s="40">
        <v>21</v>
      </c>
      <c r="F27" s="50">
        <v>398.02880970432102</v>
      </c>
      <c r="G27" s="7"/>
    </row>
    <row r="28" spans="1:7" ht="16.2" customHeight="1" x14ac:dyDescent="0.3">
      <c r="A28" s="8" t="s">
        <v>162</v>
      </c>
      <c r="B28" s="11" t="s">
        <v>163</v>
      </c>
      <c r="C28" s="119" t="s">
        <v>119</v>
      </c>
      <c r="D28" s="17">
        <v>4167</v>
      </c>
      <c r="E28" s="40">
        <v>13</v>
      </c>
      <c r="F28" s="50">
        <v>311.97504199664002</v>
      </c>
      <c r="G28" s="7"/>
    </row>
    <row r="29" spans="1:7" ht="16.2" customHeight="1" x14ac:dyDescent="0.3">
      <c r="A29" s="8" t="s">
        <v>164</v>
      </c>
      <c r="B29" s="11" t="s">
        <v>165</v>
      </c>
      <c r="C29" s="119" t="s">
        <v>119</v>
      </c>
      <c r="D29" s="17">
        <v>3208</v>
      </c>
      <c r="E29" s="40">
        <v>1</v>
      </c>
      <c r="F29" s="50">
        <v>31.172069825436399</v>
      </c>
      <c r="G29" s="7"/>
    </row>
    <row r="30" spans="1:7" ht="16.2" customHeight="1" x14ac:dyDescent="0.3">
      <c r="A30" s="8" t="s">
        <v>166</v>
      </c>
      <c r="B30" s="11" t="s">
        <v>167</v>
      </c>
      <c r="C30" s="119" t="s">
        <v>119</v>
      </c>
      <c r="D30" s="17">
        <v>3956</v>
      </c>
      <c r="E30" s="40">
        <v>1</v>
      </c>
      <c r="F30" s="50">
        <v>25.278058645096099</v>
      </c>
      <c r="G30" s="7"/>
    </row>
    <row r="31" spans="1:7" ht="16.2" customHeight="1" x14ac:dyDescent="0.3">
      <c r="A31" s="8" t="s">
        <v>168</v>
      </c>
      <c r="B31" s="11" t="s">
        <v>169</v>
      </c>
      <c r="C31" s="119" t="s">
        <v>119</v>
      </c>
      <c r="D31" s="17">
        <v>6935</v>
      </c>
      <c r="E31" s="40">
        <v>8</v>
      </c>
      <c r="F31" s="50">
        <v>115.35688536409501</v>
      </c>
      <c r="G31" s="7"/>
    </row>
    <row r="32" spans="1:7" ht="16.2" customHeight="1" x14ac:dyDescent="0.3">
      <c r="A32" s="8" t="s">
        <v>170</v>
      </c>
      <c r="B32" s="11" t="s">
        <v>171</v>
      </c>
      <c r="C32" s="119" t="s">
        <v>119</v>
      </c>
      <c r="D32" s="17">
        <v>3856</v>
      </c>
      <c r="E32" s="40">
        <v>4</v>
      </c>
      <c r="F32" s="50">
        <v>103.734439834025</v>
      </c>
      <c r="G32" s="7"/>
    </row>
    <row r="33" spans="1:7" ht="16.2" customHeight="1" x14ac:dyDescent="0.3">
      <c r="A33" s="8" t="s">
        <v>172</v>
      </c>
      <c r="B33" s="11" t="s">
        <v>173</v>
      </c>
      <c r="C33" s="119" t="s">
        <v>119</v>
      </c>
      <c r="D33" s="17">
        <v>5653</v>
      </c>
      <c r="E33" s="40">
        <v>3</v>
      </c>
      <c r="F33" s="50">
        <v>53.069166814081001</v>
      </c>
      <c r="G33" s="7"/>
    </row>
    <row r="34" spans="1:7" ht="16.2" customHeight="1" x14ac:dyDescent="0.3">
      <c r="A34" s="8" t="s">
        <v>174</v>
      </c>
      <c r="B34" s="11" t="s">
        <v>175</v>
      </c>
      <c r="C34" s="119" t="s">
        <v>119</v>
      </c>
      <c r="D34" s="17">
        <v>4712</v>
      </c>
      <c r="E34" s="40">
        <v>3</v>
      </c>
      <c r="F34" s="50">
        <v>63.667232597623098</v>
      </c>
      <c r="G34" s="7"/>
    </row>
    <row r="35" spans="1:7" ht="16.2" customHeight="1" x14ac:dyDescent="0.3">
      <c r="A35" s="8" t="s">
        <v>176</v>
      </c>
      <c r="B35" s="11" t="s">
        <v>177</v>
      </c>
      <c r="C35" s="119" t="s">
        <v>119</v>
      </c>
      <c r="D35" s="17">
        <v>4131</v>
      </c>
      <c r="E35" s="40">
        <v>5</v>
      </c>
      <c r="F35" s="50">
        <v>121.036068748487</v>
      </c>
      <c r="G35" s="7"/>
    </row>
    <row r="36" spans="1:7" ht="16.2" customHeight="1" x14ac:dyDescent="0.3">
      <c r="A36" s="8" t="s">
        <v>178</v>
      </c>
      <c r="B36" s="11" t="s">
        <v>179</v>
      </c>
      <c r="C36" s="119" t="s">
        <v>119</v>
      </c>
      <c r="D36" s="17">
        <v>5441</v>
      </c>
      <c r="E36" s="40">
        <v>5</v>
      </c>
      <c r="F36" s="50">
        <v>91.894872266127507</v>
      </c>
      <c r="G36" s="7"/>
    </row>
    <row r="37" spans="1:7" ht="16.2" customHeight="1" x14ac:dyDescent="0.3">
      <c r="A37" s="8" t="s">
        <v>180</v>
      </c>
      <c r="B37" s="11" t="s">
        <v>181</v>
      </c>
      <c r="C37" s="119" t="s">
        <v>119</v>
      </c>
      <c r="D37" s="17">
        <v>3848</v>
      </c>
      <c r="E37" s="40">
        <v>26</v>
      </c>
      <c r="F37" s="50">
        <v>675.67567567567596</v>
      </c>
      <c r="G37" s="7"/>
    </row>
    <row r="38" spans="1:7" ht="16.2" customHeight="1" x14ac:dyDescent="0.3">
      <c r="A38" s="8" t="s">
        <v>182</v>
      </c>
      <c r="B38" s="11" t="s">
        <v>183</v>
      </c>
      <c r="C38" s="119" t="s">
        <v>119</v>
      </c>
      <c r="D38" s="17">
        <v>6189</v>
      </c>
      <c r="E38" s="40">
        <v>8</v>
      </c>
      <c r="F38" s="50">
        <v>129.26159314913599</v>
      </c>
      <c r="G38" s="7"/>
    </row>
    <row r="39" spans="1:7" ht="16.2" customHeight="1" x14ac:dyDescent="0.3">
      <c r="A39" s="8" t="s">
        <v>184</v>
      </c>
      <c r="B39" s="11" t="s">
        <v>185</v>
      </c>
      <c r="C39" s="119" t="s">
        <v>119</v>
      </c>
      <c r="D39" s="17">
        <v>5198</v>
      </c>
      <c r="E39" s="40">
        <v>15</v>
      </c>
      <c r="F39" s="50">
        <v>288.57252789534402</v>
      </c>
      <c r="G39" s="7"/>
    </row>
    <row r="40" spans="1:7" ht="16.2" customHeight="1" x14ac:dyDescent="0.3">
      <c r="A40" s="8" t="s">
        <v>186</v>
      </c>
      <c r="B40" s="11" t="s">
        <v>187</v>
      </c>
      <c r="C40" s="119" t="s">
        <v>119</v>
      </c>
      <c r="D40" s="17">
        <v>4491</v>
      </c>
      <c r="E40" s="40">
        <v>6</v>
      </c>
      <c r="F40" s="50">
        <v>133.60053440213801</v>
      </c>
      <c r="G40" s="7"/>
    </row>
    <row r="41" spans="1:7" ht="16.2" customHeight="1" x14ac:dyDescent="0.3">
      <c r="A41" s="8" t="s">
        <v>188</v>
      </c>
      <c r="B41" s="11" t="s">
        <v>189</v>
      </c>
      <c r="C41" s="119" t="s">
        <v>119</v>
      </c>
      <c r="D41" s="17">
        <v>4718</v>
      </c>
      <c r="E41" s="40">
        <v>15</v>
      </c>
      <c r="F41" s="50">
        <v>317.931326833404</v>
      </c>
      <c r="G41" s="7"/>
    </row>
    <row r="42" spans="1:7" ht="16.2" customHeight="1" x14ac:dyDescent="0.3">
      <c r="A42" s="8" t="s">
        <v>190</v>
      </c>
      <c r="B42" s="11" t="s">
        <v>191</v>
      </c>
      <c r="C42" s="119" t="s">
        <v>119</v>
      </c>
      <c r="D42" s="17">
        <v>3401</v>
      </c>
      <c r="E42" s="40">
        <v>7</v>
      </c>
      <c r="F42" s="50">
        <v>205.82181711261401</v>
      </c>
      <c r="G42" s="7"/>
    </row>
    <row r="43" spans="1:7" ht="16.2" customHeight="1" x14ac:dyDescent="0.3">
      <c r="A43" s="8" t="s">
        <v>192</v>
      </c>
      <c r="B43" s="11" t="s">
        <v>193</v>
      </c>
      <c r="C43" s="119" t="s">
        <v>119</v>
      </c>
      <c r="D43" s="17">
        <v>5340</v>
      </c>
      <c r="E43" s="40">
        <v>10</v>
      </c>
      <c r="F43" s="50">
        <v>187.26591760299601</v>
      </c>
      <c r="G43" s="7"/>
    </row>
    <row r="44" spans="1:7" ht="16.2" customHeight="1" x14ac:dyDescent="0.3">
      <c r="A44" s="8" t="s">
        <v>194</v>
      </c>
      <c r="B44" s="11" t="s">
        <v>195</v>
      </c>
      <c r="C44" s="119" t="s">
        <v>119</v>
      </c>
      <c r="D44" s="17">
        <v>5032</v>
      </c>
      <c r="E44" s="40">
        <v>9</v>
      </c>
      <c r="F44" s="50">
        <v>178.85532591414901</v>
      </c>
      <c r="G44" s="7"/>
    </row>
    <row r="45" spans="1:7" ht="16.2" customHeight="1" x14ac:dyDescent="0.3">
      <c r="A45" s="8" t="s">
        <v>196</v>
      </c>
      <c r="B45" s="11" t="s">
        <v>197</v>
      </c>
      <c r="C45" s="119" t="s">
        <v>119</v>
      </c>
      <c r="D45" s="17">
        <v>6232</v>
      </c>
      <c r="E45" s="40">
        <v>10</v>
      </c>
      <c r="F45" s="50">
        <v>160.462130937099</v>
      </c>
      <c r="G45" s="7"/>
    </row>
    <row r="46" spans="1:7" ht="16.2" customHeight="1" x14ac:dyDescent="0.3">
      <c r="A46" s="8" t="s">
        <v>198</v>
      </c>
      <c r="B46" s="11" t="s">
        <v>199</v>
      </c>
      <c r="C46" s="119" t="s">
        <v>119</v>
      </c>
      <c r="D46" s="17">
        <v>4634</v>
      </c>
      <c r="E46" s="40">
        <v>4</v>
      </c>
      <c r="F46" s="50">
        <v>86.318515321536495</v>
      </c>
      <c r="G46" s="7"/>
    </row>
    <row r="47" spans="1:7" ht="16.2" customHeight="1" x14ac:dyDescent="0.3">
      <c r="A47" s="8" t="s">
        <v>200</v>
      </c>
      <c r="B47" s="11" t="s">
        <v>201</v>
      </c>
      <c r="C47" s="119" t="s">
        <v>119</v>
      </c>
      <c r="D47" s="17">
        <v>5298</v>
      </c>
      <c r="E47" s="40">
        <v>9</v>
      </c>
      <c r="F47" s="50">
        <v>169.87542468856199</v>
      </c>
      <c r="G47" s="7"/>
    </row>
    <row r="48" spans="1:7" ht="16.2" customHeight="1" x14ac:dyDescent="0.3">
      <c r="A48" s="8" t="s">
        <v>202</v>
      </c>
      <c r="B48" s="11" t="s">
        <v>203</v>
      </c>
      <c r="C48" s="119" t="s">
        <v>119</v>
      </c>
      <c r="D48" s="17">
        <v>5183</v>
      </c>
      <c r="E48" s="40">
        <v>14</v>
      </c>
      <c r="F48" s="50">
        <v>270.11383368705401</v>
      </c>
      <c r="G48" s="7"/>
    </row>
    <row r="49" spans="1:7" ht="16.2" customHeight="1" x14ac:dyDescent="0.3">
      <c r="A49" s="8" t="s">
        <v>204</v>
      </c>
      <c r="B49" s="11" t="s">
        <v>205</v>
      </c>
      <c r="C49" s="119" t="s">
        <v>119</v>
      </c>
      <c r="D49" s="17">
        <v>3919</v>
      </c>
      <c r="E49" s="40">
        <v>25</v>
      </c>
      <c r="F49" s="50">
        <v>637.91783618269994</v>
      </c>
      <c r="G49" s="7"/>
    </row>
    <row r="50" spans="1:7" ht="16.2" customHeight="1" x14ac:dyDescent="0.3">
      <c r="A50" s="8" t="s">
        <v>206</v>
      </c>
      <c r="B50" s="11" t="s">
        <v>207</v>
      </c>
      <c r="C50" s="119" t="s">
        <v>119</v>
      </c>
      <c r="D50" s="17">
        <v>4640</v>
      </c>
      <c r="E50" s="40">
        <v>5</v>
      </c>
      <c r="F50" s="50">
        <v>107.758620689655</v>
      </c>
      <c r="G50" s="7"/>
    </row>
    <row r="51" spans="1:7" ht="16.2" customHeight="1" x14ac:dyDescent="0.3">
      <c r="A51" s="8" t="s">
        <v>208</v>
      </c>
      <c r="B51" s="11" t="s">
        <v>209</v>
      </c>
      <c r="C51" s="119" t="s">
        <v>119</v>
      </c>
      <c r="D51" s="17">
        <v>4752</v>
      </c>
      <c r="E51" s="40">
        <v>5</v>
      </c>
      <c r="F51" s="50">
        <v>105.218855218855</v>
      </c>
      <c r="G51" s="7"/>
    </row>
    <row r="52" spans="1:7" ht="16.2" customHeight="1" x14ac:dyDescent="0.3">
      <c r="A52" s="8" t="s">
        <v>210</v>
      </c>
      <c r="B52" s="11" t="s">
        <v>211</v>
      </c>
      <c r="C52" s="119" t="s">
        <v>119</v>
      </c>
      <c r="D52" s="17">
        <v>3656</v>
      </c>
      <c r="E52" s="40">
        <v>9</v>
      </c>
      <c r="F52" s="50">
        <v>246.17067833697999</v>
      </c>
      <c r="G52" s="7"/>
    </row>
    <row r="53" spans="1:7" ht="16.2" customHeight="1" x14ac:dyDescent="0.3">
      <c r="A53" s="8" t="s">
        <v>212</v>
      </c>
      <c r="B53" s="11" t="s">
        <v>213</v>
      </c>
      <c r="C53" s="119" t="s">
        <v>119</v>
      </c>
      <c r="D53" s="17">
        <v>2598</v>
      </c>
      <c r="E53" s="40">
        <v>6</v>
      </c>
      <c r="F53" s="50">
        <v>230.94688221709001</v>
      </c>
      <c r="G53" s="7"/>
    </row>
    <row r="54" spans="1:7" ht="16.2" customHeight="1" x14ac:dyDescent="0.3">
      <c r="A54" s="8" t="s">
        <v>214</v>
      </c>
      <c r="B54" s="11" t="s">
        <v>215</v>
      </c>
      <c r="C54" s="119" t="s">
        <v>119</v>
      </c>
      <c r="D54" s="17">
        <v>3899</v>
      </c>
      <c r="E54" s="40">
        <v>8</v>
      </c>
      <c r="F54" s="50">
        <v>205.18081559374201</v>
      </c>
      <c r="G54" s="7"/>
    </row>
    <row r="55" spans="1:7" ht="16.2" customHeight="1" x14ac:dyDescent="0.3">
      <c r="A55" s="8" t="s">
        <v>216</v>
      </c>
      <c r="B55" s="11" t="s">
        <v>217</v>
      </c>
      <c r="C55" s="119" t="s">
        <v>218</v>
      </c>
      <c r="D55" s="17">
        <v>3019</v>
      </c>
      <c r="E55" s="40">
        <v>4</v>
      </c>
      <c r="F55" s="50">
        <v>132.49420337860201</v>
      </c>
      <c r="G55" s="7"/>
    </row>
    <row r="56" spans="1:7" ht="16.2" customHeight="1" x14ac:dyDescent="0.3">
      <c r="A56" s="10" t="s">
        <v>219</v>
      </c>
      <c r="B56" s="11" t="s">
        <v>220</v>
      </c>
      <c r="C56" s="119" t="s">
        <v>218</v>
      </c>
      <c r="D56" s="17">
        <v>5266</v>
      </c>
      <c r="E56" s="39">
        <v>2</v>
      </c>
      <c r="F56" s="49">
        <v>37.979491074819599</v>
      </c>
      <c r="G56" s="7"/>
    </row>
    <row r="57" spans="1:7" ht="16.2" customHeight="1" x14ac:dyDescent="0.3">
      <c r="A57" s="8" t="s">
        <v>221</v>
      </c>
      <c r="B57" s="11" t="s">
        <v>222</v>
      </c>
      <c r="C57" s="119" t="s">
        <v>218</v>
      </c>
      <c r="D57" s="17">
        <v>4471</v>
      </c>
      <c r="E57" s="40">
        <v>8</v>
      </c>
      <c r="F57" s="50">
        <v>178.93088794453101</v>
      </c>
      <c r="G57" s="7"/>
    </row>
    <row r="58" spans="1:7" ht="16.2" customHeight="1" x14ac:dyDescent="0.3">
      <c r="A58" s="8" t="s">
        <v>223</v>
      </c>
      <c r="B58" s="11" t="s">
        <v>224</v>
      </c>
      <c r="C58" s="119" t="s">
        <v>218</v>
      </c>
      <c r="D58" s="17">
        <v>4058</v>
      </c>
      <c r="E58" s="40">
        <v>5</v>
      </c>
      <c r="F58" s="50">
        <v>123.213405618531</v>
      </c>
      <c r="G58" s="7"/>
    </row>
    <row r="59" spans="1:7" ht="16.2" customHeight="1" x14ac:dyDescent="0.3">
      <c r="A59" s="8" t="s">
        <v>225</v>
      </c>
      <c r="B59" s="11" t="s">
        <v>226</v>
      </c>
      <c r="C59" s="119" t="s">
        <v>218</v>
      </c>
      <c r="D59" s="17">
        <v>5616</v>
      </c>
      <c r="E59" s="40">
        <v>7</v>
      </c>
      <c r="F59" s="50">
        <v>124.64387464387499</v>
      </c>
      <c r="G59" s="7"/>
    </row>
    <row r="60" spans="1:7" ht="16.2" customHeight="1" x14ac:dyDescent="0.3">
      <c r="A60" s="8" t="s">
        <v>227</v>
      </c>
      <c r="B60" s="11" t="s">
        <v>228</v>
      </c>
      <c r="C60" s="119" t="s">
        <v>218</v>
      </c>
      <c r="D60" s="17">
        <v>4864</v>
      </c>
      <c r="E60" s="40">
        <v>3</v>
      </c>
      <c r="F60" s="50">
        <v>61.677631578947398</v>
      </c>
      <c r="G60" s="7"/>
    </row>
    <row r="61" spans="1:7" ht="16.2" customHeight="1" x14ac:dyDescent="0.3">
      <c r="A61" s="8" t="s">
        <v>229</v>
      </c>
      <c r="B61" s="11" t="s">
        <v>230</v>
      </c>
      <c r="C61" s="119" t="s">
        <v>218</v>
      </c>
      <c r="D61" s="17">
        <v>5139</v>
      </c>
      <c r="E61" s="40">
        <v>18</v>
      </c>
      <c r="F61" s="50">
        <v>350.26269702276699</v>
      </c>
      <c r="G61" s="7"/>
    </row>
    <row r="62" spans="1:7" ht="16.2" customHeight="1" x14ac:dyDescent="0.3">
      <c r="A62" s="8" t="s">
        <v>231</v>
      </c>
      <c r="B62" s="11" t="s">
        <v>232</v>
      </c>
      <c r="C62" s="119" t="s">
        <v>218</v>
      </c>
      <c r="D62" s="17">
        <v>5589</v>
      </c>
      <c r="E62" s="40">
        <v>19</v>
      </c>
      <c r="F62" s="50">
        <v>339.95348005009799</v>
      </c>
      <c r="G62" s="7"/>
    </row>
    <row r="63" spans="1:7" ht="16.2" customHeight="1" x14ac:dyDescent="0.3">
      <c r="A63" s="8" t="s">
        <v>233</v>
      </c>
      <c r="B63" s="11" t="s">
        <v>234</v>
      </c>
      <c r="C63" s="119" t="s">
        <v>218</v>
      </c>
      <c r="D63" s="17">
        <v>2878</v>
      </c>
      <c r="E63" s="40">
        <v>2</v>
      </c>
      <c r="F63" s="50">
        <v>69.492703266157093</v>
      </c>
      <c r="G63" s="7"/>
    </row>
    <row r="64" spans="1:7" ht="16.2" customHeight="1" x14ac:dyDescent="0.3">
      <c r="A64" s="8" t="s">
        <v>235</v>
      </c>
      <c r="B64" s="11" t="s">
        <v>236</v>
      </c>
      <c r="C64" s="119" t="s">
        <v>218</v>
      </c>
      <c r="D64" s="17">
        <v>4208</v>
      </c>
      <c r="E64" s="40">
        <v>8</v>
      </c>
      <c r="F64" s="50">
        <v>190.114068441065</v>
      </c>
      <c r="G64" s="7"/>
    </row>
    <row r="65" spans="1:7" ht="16.2" customHeight="1" x14ac:dyDescent="0.3">
      <c r="A65" s="8" t="s">
        <v>237</v>
      </c>
      <c r="B65" s="11" t="s">
        <v>238</v>
      </c>
      <c r="C65" s="119" t="s">
        <v>218</v>
      </c>
      <c r="D65" s="17">
        <v>5911</v>
      </c>
      <c r="E65" s="40">
        <v>7</v>
      </c>
      <c r="F65" s="50">
        <v>118.423278633057</v>
      </c>
      <c r="G65" s="7"/>
    </row>
    <row r="66" spans="1:7" ht="16.2" customHeight="1" x14ac:dyDescent="0.3">
      <c r="A66" s="8" t="s">
        <v>239</v>
      </c>
      <c r="B66" s="11" t="s">
        <v>240</v>
      </c>
      <c r="C66" s="119" t="s">
        <v>218</v>
      </c>
      <c r="D66" s="17">
        <v>5157</v>
      </c>
      <c r="E66" s="40">
        <v>1</v>
      </c>
      <c r="F66" s="50">
        <v>19.391118867558699</v>
      </c>
      <c r="G66" s="7"/>
    </row>
    <row r="67" spans="1:7" ht="16.2" customHeight="1" x14ac:dyDescent="0.3">
      <c r="A67" s="8" t="s">
        <v>241</v>
      </c>
      <c r="B67" s="11" t="s">
        <v>242</v>
      </c>
      <c r="C67" s="119" t="s">
        <v>218</v>
      </c>
      <c r="D67" s="17">
        <v>4173</v>
      </c>
      <c r="E67" s="40">
        <v>9</v>
      </c>
      <c r="F67" s="50">
        <v>215.67217828900101</v>
      </c>
      <c r="G67" s="7"/>
    </row>
    <row r="68" spans="1:7" ht="16.2" customHeight="1" x14ac:dyDescent="0.3">
      <c r="A68" s="8" t="s">
        <v>243</v>
      </c>
      <c r="B68" s="11" t="s">
        <v>244</v>
      </c>
      <c r="C68" s="119" t="s">
        <v>218</v>
      </c>
      <c r="D68" s="17">
        <v>2851</v>
      </c>
      <c r="E68" s="40">
        <v>6</v>
      </c>
      <c r="F68" s="50">
        <v>210.452472816556</v>
      </c>
      <c r="G68" s="7"/>
    </row>
    <row r="69" spans="1:7" ht="16.2" customHeight="1" x14ac:dyDescent="0.3">
      <c r="A69" s="8" t="s">
        <v>245</v>
      </c>
      <c r="B69" s="11" t="s">
        <v>246</v>
      </c>
      <c r="C69" s="119" t="s">
        <v>218</v>
      </c>
      <c r="D69" s="17">
        <v>4344</v>
      </c>
      <c r="E69" s="40">
        <v>16</v>
      </c>
      <c r="F69" s="50">
        <v>368.32412523020298</v>
      </c>
      <c r="G69" s="7"/>
    </row>
    <row r="70" spans="1:7" ht="16.2" customHeight="1" x14ac:dyDescent="0.3">
      <c r="A70" s="10" t="s">
        <v>247</v>
      </c>
      <c r="B70" s="11" t="s">
        <v>248</v>
      </c>
      <c r="C70" s="119" t="s">
        <v>218</v>
      </c>
      <c r="D70" s="17">
        <v>3903</v>
      </c>
      <c r="E70" s="40">
        <v>7</v>
      </c>
      <c r="F70" s="48">
        <v>179.34921854983301</v>
      </c>
      <c r="G70" s="7"/>
    </row>
    <row r="71" spans="1:7" ht="16.2" customHeight="1" x14ac:dyDescent="0.3">
      <c r="A71" s="8" t="s">
        <v>249</v>
      </c>
      <c r="B71" s="11" t="s">
        <v>250</v>
      </c>
      <c r="C71" s="119" t="s">
        <v>218</v>
      </c>
      <c r="D71" s="17">
        <v>6406</v>
      </c>
      <c r="E71" s="40">
        <v>2</v>
      </c>
      <c r="F71" s="50">
        <v>31.220730565095199</v>
      </c>
      <c r="G71" s="7"/>
    </row>
    <row r="72" spans="1:7" ht="16.2" customHeight="1" x14ac:dyDescent="0.3">
      <c r="A72" s="8" t="s">
        <v>251</v>
      </c>
      <c r="B72" s="11" t="s">
        <v>252</v>
      </c>
      <c r="C72" s="119" t="s">
        <v>218</v>
      </c>
      <c r="D72" s="17">
        <v>3468</v>
      </c>
      <c r="E72" s="40">
        <v>4</v>
      </c>
      <c r="F72" s="50">
        <v>115.340253748558</v>
      </c>
      <c r="G72" s="7"/>
    </row>
    <row r="73" spans="1:7" ht="16.2" customHeight="1" x14ac:dyDescent="0.3">
      <c r="A73" s="8" t="s">
        <v>253</v>
      </c>
      <c r="B73" s="11" t="s">
        <v>254</v>
      </c>
      <c r="C73" s="119" t="s">
        <v>218</v>
      </c>
      <c r="D73" s="17">
        <v>5263</v>
      </c>
      <c r="E73" s="40">
        <v>7</v>
      </c>
      <c r="F73" s="50">
        <v>133.00399011970401</v>
      </c>
      <c r="G73" s="7"/>
    </row>
    <row r="74" spans="1:7" ht="16.2" customHeight="1" x14ac:dyDescent="0.3">
      <c r="A74" s="8" t="s">
        <v>255</v>
      </c>
      <c r="B74" s="11" t="s">
        <v>256</v>
      </c>
      <c r="C74" s="119" t="s">
        <v>218</v>
      </c>
      <c r="D74" s="17">
        <v>5218</v>
      </c>
      <c r="E74" s="40">
        <v>8</v>
      </c>
      <c r="F74" s="50">
        <v>153.315446531238</v>
      </c>
      <c r="G74" s="7"/>
    </row>
    <row r="75" spans="1:7" ht="16.2" customHeight="1" x14ac:dyDescent="0.3">
      <c r="A75" s="8" t="s">
        <v>257</v>
      </c>
      <c r="B75" s="11" t="s">
        <v>258</v>
      </c>
      <c r="C75" s="119" t="s">
        <v>218</v>
      </c>
      <c r="D75" s="17">
        <v>7538</v>
      </c>
      <c r="E75" s="40">
        <v>5</v>
      </c>
      <c r="F75" s="50">
        <v>66.330591668877702</v>
      </c>
      <c r="G75" s="7"/>
    </row>
    <row r="76" spans="1:7" ht="16.2" customHeight="1" x14ac:dyDescent="0.3">
      <c r="A76" s="8" t="s">
        <v>259</v>
      </c>
      <c r="B76" s="11" t="s">
        <v>260</v>
      </c>
      <c r="C76" s="119" t="s">
        <v>218</v>
      </c>
      <c r="D76" s="17">
        <v>5864</v>
      </c>
      <c r="E76" s="40">
        <v>6</v>
      </c>
      <c r="F76" s="50">
        <v>102.31923601637099</v>
      </c>
      <c r="G76" s="7"/>
    </row>
    <row r="77" spans="1:7" ht="16.2" customHeight="1" x14ac:dyDescent="0.3">
      <c r="A77" s="8" t="s">
        <v>261</v>
      </c>
      <c r="B77" s="11" t="s">
        <v>262</v>
      </c>
      <c r="C77" s="119" t="s">
        <v>218</v>
      </c>
      <c r="D77" s="17">
        <v>3430</v>
      </c>
      <c r="E77" s="40"/>
      <c r="F77" s="50"/>
      <c r="G77" s="7"/>
    </row>
    <row r="78" spans="1:7" ht="16.2" customHeight="1" x14ac:dyDescent="0.3">
      <c r="A78" s="8" t="s">
        <v>263</v>
      </c>
      <c r="B78" s="11" t="s">
        <v>264</v>
      </c>
      <c r="C78" s="119" t="s">
        <v>218</v>
      </c>
      <c r="D78" s="17">
        <v>5095</v>
      </c>
      <c r="E78" s="40">
        <v>14</v>
      </c>
      <c r="F78" s="50">
        <v>274.77919528950002</v>
      </c>
      <c r="G78" s="7"/>
    </row>
    <row r="79" spans="1:7" ht="16.2" customHeight="1" x14ac:dyDescent="0.3">
      <c r="A79" s="8" t="s">
        <v>265</v>
      </c>
      <c r="B79" s="11" t="s">
        <v>266</v>
      </c>
      <c r="C79" s="119" t="s">
        <v>218</v>
      </c>
      <c r="D79" s="17">
        <v>3793</v>
      </c>
      <c r="E79" s="40">
        <v>7</v>
      </c>
      <c r="F79" s="50">
        <v>184.55048774057499</v>
      </c>
      <c r="G79" s="7"/>
    </row>
    <row r="80" spans="1:7" ht="16.2" customHeight="1" x14ac:dyDescent="0.3">
      <c r="A80" s="8" t="s">
        <v>267</v>
      </c>
      <c r="B80" s="11" t="s">
        <v>268</v>
      </c>
      <c r="C80" s="119" t="s">
        <v>218</v>
      </c>
      <c r="D80" s="17">
        <v>3881</v>
      </c>
      <c r="E80" s="40"/>
      <c r="F80" s="50"/>
      <c r="G80" s="7"/>
    </row>
    <row r="81" spans="1:7" ht="16.2" customHeight="1" x14ac:dyDescent="0.3">
      <c r="A81" s="8" t="s">
        <v>269</v>
      </c>
      <c r="B81" s="11" t="s">
        <v>270</v>
      </c>
      <c r="C81" s="119" t="s">
        <v>218</v>
      </c>
      <c r="D81" s="17">
        <v>4249</v>
      </c>
      <c r="E81" s="40">
        <v>2</v>
      </c>
      <c r="F81" s="50">
        <v>47.069898799717599</v>
      </c>
      <c r="G81" s="7"/>
    </row>
    <row r="82" spans="1:7" ht="16.2" customHeight="1" x14ac:dyDescent="0.3">
      <c r="A82" s="8" t="s">
        <v>271</v>
      </c>
      <c r="B82" s="11" t="s">
        <v>272</v>
      </c>
      <c r="C82" s="119" t="s">
        <v>218</v>
      </c>
      <c r="D82" s="17">
        <v>5317</v>
      </c>
      <c r="E82" s="40">
        <v>6</v>
      </c>
      <c r="F82" s="50">
        <v>112.84558961820601</v>
      </c>
      <c r="G82" s="7"/>
    </row>
    <row r="83" spans="1:7" ht="16.2" customHeight="1" x14ac:dyDescent="0.3">
      <c r="A83" s="8" t="s">
        <v>273</v>
      </c>
      <c r="B83" s="11" t="s">
        <v>274</v>
      </c>
      <c r="C83" s="119" t="s">
        <v>218</v>
      </c>
      <c r="D83" s="17">
        <v>6064</v>
      </c>
      <c r="E83" s="40">
        <v>14</v>
      </c>
      <c r="F83" s="50">
        <v>230.87071240105499</v>
      </c>
      <c r="G83" s="7"/>
    </row>
    <row r="84" spans="1:7" ht="16.2" customHeight="1" x14ac:dyDescent="0.3">
      <c r="A84" s="8" t="s">
        <v>275</v>
      </c>
      <c r="B84" s="11" t="s">
        <v>276</v>
      </c>
      <c r="C84" s="119" t="s">
        <v>218</v>
      </c>
      <c r="D84" s="17">
        <v>3966</v>
      </c>
      <c r="E84" s="40">
        <v>10</v>
      </c>
      <c r="F84" s="50">
        <v>252.143217347453</v>
      </c>
      <c r="G84" s="7"/>
    </row>
    <row r="85" spans="1:7" ht="16.2" customHeight="1" x14ac:dyDescent="0.3">
      <c r="A85" s="8" t="s">
        <v>277</v>
      </c>
      <c r="B85" s="11" t="s">
        <v>278</v>
      </c>
      <c r="C85" s="119" t="s">
        <v>218</v>
      </c>
      <c r="D85" s="17">
        <v>4761</v>
      </c>
      <c r="E85" s="40">
        <v>3</v>
      </c>
      <c r="F85" s="50">
        <v>63.011972274732202</v>
      </c>
      <c r="G85" s="7"/>
    </row>
    <row r="86" spans="1:7" ht="16.2" customHeight="1" x14ac:dyDescent="0.3">
      <c r="A86" s="8" t="s">
        <v>279</v>
      </c>
      <c r="B86" s="11" t="s">
        <v>280</v>
      </c>
      <c r="C86" s="119" t="s">
        <v>218</v>
      </c>
      <c r="D86" s="17">
        <v>6181</v>
      </c>
      <c r="E86" s="40">
        <v>6</v>
      </c>
      <c r="F86" s="50">
        <v>97.071671250606698</v>
      </c>
      <c r="G86" s="7"/>
    </row>
    <row r="87" spans="1:7" ht="16.2" customHeight="1" x14ac:dyDescent="0.3">
      <c r="A87" s="8" t="s">
        <v>281</v>
      </c>
      <c r="B87" s="11" t="s">
        <v>282</v>
      </c>
      <c r="C87" s="119" t="s">
        <v>218</v>
      </c>
      <c r="D87" s="17">
        <v>5053</v>
      </c>
      <c r="E87" s="40">
        <v>5</v>
      </c>
      <c r="F87" s="50">
        <v>98.9511181476351</v>
      </c>
      <c r="G87" s="7"/>
    </row>
    <row r="88" spans="1:7" ht="16.2" customHeight="1" x14ac:dyDescent="0.3">
      <c r="A88" s="8" t="s">
        <v>283</v>
      </c>
      <c r="B88" s="11" t="s">
        <v>284</v>
      </c>
      <c r="C88" s="119" t="s">
        <v>218</v>
      </c>
      <c r="D88" s="17">
        <v>3951</v>
      </c>
      <c r="E88" s="40">
        <v>6</v>
      </c>
      <c r="F88" s="50">
        <v>151.860288534548</v>
      </c>
      <c r="G88" s="7"/>
    </row>
    <row r="89" spans="1:7" ht="16.2" customHeight="1" x14ac:dyDescent="0.3">
      <c r="A89" s="8" t="s">
        <v>285</v>
      </c>
      <c r="B89" s="11" t="s">
        <v>286</v>
      </c>
      <c r="C89" s="119" t="s">
        <v>218</v>
      </c>
      <c r="D89" s="17">
        <v>5044</v>
      </c>
      <c r="E89" s="40">
        <v>15</v>
      </c>
      <c r="F89" s="50">
        <v>297.383029341792</v>
      </c>
      <c r="G89" s="7"/>
    </row>
    <row r="90" spans="1:7" ht="16.2" customHeight="1" x14ac:dyDescent="0.3">
      <c r="A90" s="8" t="s">
        <v>287</v>
      </c>
      <c r="B90" s="11" t="s">
        <v>288</v>
      </c>
      <c r="C90" s="119" t="s">
        <v>218</v>
      </c>
      <c r="D90" s="17">
        <v>4537</v>
      </c>
      <c r="E90" s="40">
        <v>4</v>
      </c>
      <c r="F90" s="50">
        <v>88.163985012122595</v>
      </c>
      <c r="G90" s="7"/>
    </row>
    <row r="91" spans="1:7" ht="16.2" customHeight="1" x14ac:dyDescent="0.3">
      <c r="A91" s="8" t="s">
        <v>289</v>
      </c>
      <c r="B91" s="11" t="s">
        <v>290</v>
      </c>
      <c r="C91" s="119" t="s">
        <v>218</v>
      </c>
      <c r="D91" s="17">
        <v>4116</v>
      </c>
      <c r="E91" s="40">
        <v>1</v>
      </c>
      <c r="F91" s="50">
        <v>24.2954324586978</v>
      </c>
      <c r="G91" s="7"/>
    </row>
    <row r="92" spans="1:7" ht="16.2" customHeight="1" x14ac:dyDescent="0.3">
      <c r="A92" s="8" t="s">
        <v>291</v>
      </c>
      <c r="B92" s="11" t="s">
        <v>292</v>
      </c>
      <c r="C92" s="119" t="s">
        <v>218</v>
      </c>
      <c r="D92" s="17">
        <v>2843</v>
      </c>
      <c r="E92" s="40">
        <v>3</v>
      </c>
      <c r="F92" s="50">
        <v>105.52233556102701</v>
      </c>
      <c r="G92" s="7"/>
    </row>
    <row r="93" spans="1:7" ht="16.2" customHeight="1" x14ac:dyDescent="0.3">
      <c r="A93" s="8" t="s">
        <v>293</v>
      </c>
      <c r="B93" s="11" t="s">
        <v>294</v>
      </c>
      <c r="C93" s="119" t="s">
        <v>218</v>
      </c>
      <c r="D93" s="17">
        <v>4373</v>
      </c>
      <c r="E93" s="40">
        <v>12</v>
      </c>
      <c r="F93" s="50">
        <v>274.41115938714802</v>
      </c>
      <c r="G93" s="7"/>
    </row>
    <row r="94" spans="1:7" ht="16.2" customHeight="1" x14ac:dyDescent="0.3">
      <c r="A94" s="8" t="s">
        <v>295</v>
      </c>
      <c r="B94" s="11" t="s">
        <v>296</v>
      </c>
      <c r="C94" s="119" t="s">
        <v>218</v>
      </c>
      <c r="D94" s="17">
        <v>3134</v>
      </c>
      <c r="E94" s="40">
        <v>5</v>
      </c>
      <c r="F94" s="50">
        <v>159.54052329291599</v>
      </c>
      <c r="G94" s="7"/>
    </row>
    <row r="95" spans="1:7" ht="16.2" customHeight="1" x14ac:dyDescent="0.3">
      <c r="A95" s="8" t="s">
        <v>297</v>
      </c>
      <c r="B95" s="11" t="s">
        <v>298</v>
      </c>
      <c r="C95" s="119" t="s">
        <v>218</v>
      </c>
      <c r="D95" s="17">
        <v>3765</v>
      </c>
      <c r="E95" s="40">
        <v>3</v>
      </c>
      <c r="F95" s="50">
        <v>79.681274900398407</v>
      </c>
      <c r="G95" s="7"/>
    </row>
    <row r="96" spans="1:7" ht="16.2" customHeight="1" x14ac:dyDescent="0.3">
      <c r="A96" s="8" t="s">
        <v>299</v>
      </c>
      <c r="B96" s="11" t="s">
        <v>300</v>
      </c>
      <c r="C96" s="119" t="s">
        <v>218</v>
      </c>
      <c r="D96" s="17">
        <v>3999</v>
      </c>
      <c r="E96" s="40">
        <v>7</v>
      </c>
      <c r="F96" s="50">
        <v>175.04376094023499</v>
      </c>
      <c r="G96" s="7"/>
    </row>
    <row r="97" spans="1:7" ht="16.2" customHeight="1" x14ac:dyDescent="0.3">
      <c r="A97" s="8" t="s">
        <v>301</v>
      </c>
      <c r="B97" s="11" t="s">
        <v>302</v>
      </c>
      <c r="C97" s="119" t="s">
        <v>218</v>
      </c>
      <c r="D97" s="17">
        <v>3830</v>
      </c>
      <c r="E97" s="40">
        <v>5</v>
      </c>
      <c r="F97" s="50">
        <v>130.548302872063</v>
      </c>
      <c r="G97" s="7"/>
    </row>
    <row r="98" spans="1:7" ht="16.2" customHeight="1" x14ac:dyDescent="0.3">
      <c r="A98" s="8" t="s">
        <v>303</v>
      </c>
      <c r="B98" s="11" t="s">
        <v>304</v>
      </c>
      <c r="C98" s="119" t="s">
        <v>218</v>
      </c>
      <c r="D98" s="17">
        <v>3164</v>
      </c>
      <c r="E98" s="40">
        <v>4</v>
      </c>
      <c r="F98" s="50">
        <v>126.42225031605599</v>
      </c>
      <c r="G98" s="7"/>
    </row>
    <row r="99" spans="1:7" ht="16.2" customHeight="1" x14ac:dyDescent="0.3">
      <c r="A99" s="8" t="s">
        <v>305</v>
      </c>
      <c r="B99" s="11" t="s">
        <v>306</v>
      </c>
      <c r="C99" s="119" t="s">
        <v>218</v>
      </c>
      <c r="D99" s="17">
        <v>2915</v>
      </c>
      <c r="E99" s="40">
        <v>4</v>
      </c>
      <c r="F99" s="50">
        <v>137.22126929674101</v>
      </c>
      <c r="G99" s="7"/>
    </row>
    <row r="100" spans="1:7" ht="16.2" customHeight="1" x14ac:dyDescent="0.3">
      <c r="A100" s="8" t="s">
        <v>307</v>
      </c>
      <c r="B100" s="11" t="s">
        <v>308</v>
      </c>
      <c r="C100" s="119" t="s">
        <v>218</v>
      </c>
      <c r="D100" s="17">
        <v>5026</v>
      </c>
      <c r="E100" s="40">
        <v>11</v>
      </c>
      <c r="F100" s="50">
        <v>218.861918026263</v>
      </c>
      <c r="G100" s="7"/>
    </row>
    <row r="101" spans="1:7" ht="16.2" customHeight="1" x14ac:dyDescent="0.3">
      <c r="A101" s="8" t="s">
        <v>309</v>
      </c>
      <c r="B101" s="11" t="s">
        <v>310</v>
      </c>
      <c r="C101" s="119" t="s">
        <v>218</v>
      </c>
      <c r="D101" s="17">
        <v>2563</v>
      </c>
      <c r="E101" s="40">
        <v>9</v>
      </c>
      <c r="F101" s="50">
        <v>351.150994927819</v>
      </c>
      <c r="G101" s="7"/>
    </row>
    <row r="102" spans="1:7" ht="16.2" customHeight="1" x14ac:dyDescent="0.3">
      <c r="A102" s="8" t="s">
        <v>311</v>
      </c>
      <c r="B102" s="11" t="s">
        <v>312</v>
      </c>
      <c r="C102" s="119" t="s">
        <v>218</v>
      </c>
      <c r="D102" s="17">
        <v>3146</v>
      </c>
      <c r="E102" s="40">
        <v>4</v>
      </c>
      <c r="F102" s="50">
        <v>127.145581691036</v>
      </c>
      <c r="G102" s="7"/>
    </row>
    <row r="103" spans="1:7" ht="16.2" customHeight="1" x14ac:dyDescent="0.3">
      <c r="A103" s="8" t="s">
        <v>313</v>
      </c>
      <c r="B103" s="11" t="s">
        <v>314</v>
      </c>
      <c r="C103" s="119" t="s">
        <v>218</v>
      </c>
      <c r="D103" s="17">
        <v>4378</v>
      </c>
      <c r="E103" s="40">
        <v>5</v>
      </c>
      <c r="F103" s="50">
        <v>114.207400639561</v>
      </c>
      <c r="G103" s="7"/>
    </row>
    <row r="104" spans="1:7" ht="16.2" customHeight="1" x14ac:dyDescent="0.3">
      <c r="A104" s="8" t="s">
        <v>315</v>
      </c>
      <c r="B104" s="11" t="s">
        <v>316</v>
      </c>
      <c r="C104" s="119" t="s">
        <v>218</v>
      </c>
      <c r="D104" s="17">
        <v>4393</v>
      </c>
      <c r="E104" s="40">
        <v>12</v>
      </c>
      <c r="F104" s="50">
        <v>273.16184839517399</v>
      </c>
      <c r="G104" s="7"/>
    </row>
    <row r="105" spans="1:7" ht="16.2" customHeight="1" x14ac:dyDescent="0.3">
      <c r="A105" s="8" t="s">
        <v>317</v>
      </c>
      <c r="B105" s="11" t="s">
        <v>318</v>
      </c>
      <c r="C105" s="119" t="s">
        <v>218</v>
      </c>
      <c r="D105" s="17">
        <v>2361</v>
      </c>
      <c r="E105" s="40">
        <v>4</v>
      </c>
      <c r="F105" s="50">
        <v>169.41973739940701</v>
      </c>
      <c r="G105" s="7"/>
    </row>
    <row r="106" spans="1:7" ht="16.2" customHeight="1" x14ac:dyDescent="0.3">
      <c r="A106" s="8" t="s">
        <v>319</v>
      </c>
      <c r="B106" s="11" t="s">
        <v>320</v>
      </c>
      <c r="C106" s="119" t="s">
        <v>218</v>
      </c>
      <c r="D106" s="17">
        <v>5859</v>
      </c>
      <c r="E106" s="40">
        <v>31</v>
      </c>
      <c r="F106" s="50">
        <v>529.100529100529</v>
      </c>
      <c r="G106" s="7"/>
    </row>
    <row r="107" spans="1:7" ht="16.2" customHeight="1" x14ac:dyDescent="0.3">
      <c r="A107" s="8" t="s">
        <v>321</v>
      </c>
      <c r="B107" s="11" t="s">
        <v>322</v>
      </c>
      <c r="C107" s="119" t="s">
        <v>218</v>
      </c>
      <c r="D107" s="17">
        <v>4120</v>
      </c>
      <c r="E107" s="40">
        <v>10</v>
      </c>
      <c r="F107" s="50">
        <v>242.71844660194199</v>
      </c>
      <c r="G107" s="7"/>
    </row>
    <row r="108" spans="1:7" ht="16.2" customHeight="1" x14ac:dyDescent="0.3">
      <c r="A108" s="8" t="s">
        <v>323</v>
      </c>
      <c r="B108" s="11" t="s">
        <v>324</v>
      </c>
      <c r="C108" s="119" t="s">
        <v>218</v>
      </c>
      <c r="D108" s="17">
        <v>7815</v>
      </c>
      <c r="E108" s="40">
        <v>13</v>
      </c>
      <c r="F108" s="50">
        <v>166.346769033909</v>
      </c>
      <c r="G108" s="7"/>
    </row>
    <row r="109" spans="1:7" ht="16.2" customHeight="1" x14ac:dyDescent="0.3">
      <c r="A109" s="8" t="s">
        <v>325</v>
      </c>
      <c r="B109" s="11" t="s">
        <v>326</v>
      </c>
      <c r="C109" s="119" t="s">
        <v>218</v>
      </c>
      <c r="D109" s="17">
        <v>6359</v>
      </c>
      <c r="E109" s="40">
        <v>10</v>
      </c>
      <c r="F109" s="50">
        <v>157.257430413587</v>
      </c>
      <c r="G109" s="7"/>
    </row>
    <row r="110" spans="1:7" ht="16.2" customHeight="1" x14ac:dyDescent="0.3">
      <c r="A110" s="8" t="s">
        <v>327</v>
      </c>
      <c r="B110" s="11" t="s">
        <v>328</v>
      </c>
      <c r="C110" s="119" t="s">
        <v>218</v>
      </c>
      <c r="D110" s="17">
        <v>4019</v>
      </c>
      <c r="E110" s="40">
        <v>9</v>
      </c>
      <c r="F110" s="50">
        <v>223.936302562827</v>
      </c>
      <c r="G110" s="7"/>
    </row>
    <row r="111" spans="1:7" ht="16.2" customHeight="1" x14ac:dyDescent="0.3">
      <c r="A111" s="8" t="s">
        <v>329</v>
      </c>
      <c r="B111" s="11" t="s">
        <v>330</v>
      </c>
      <c r="C111" s="119" t="s">
        <v>218</v>
      </c>
      <c r="D111" s="17">
        <v>2226</v>
      </c>
      <c r="E111" s="40">
        <v>5</v>
      </c>
      <c r="F111" s="50">
        <v>224.618149146451</v>
      </c>
      <c r="G111" s="7"/>
    </row>
    <row r="112" spans="1:7" ht="16.2" customHeight="1" x14ac:dyDescent="0.3">
      <c r="A112" s="8" t="s">
        <v>331</v>
      </c>
      <c r="B112" s="11" t="s">
        <v>332</v>
      </c>
      <c r="C112" s="119" t="s">
        <v>218</v>
      </c>
      <c r="D112" s="17">
        <v>2479</v>
      </c>
      <c r="E112" s="40">
        <v>5</v>
      </c>
      <c r="F112" s="50">
        <v>201.69423154497801</v>
      </c>
      <c r="G112" s="7"/>
    </row>
    <row r="113" spans="1:7" ht="16.2" customHeight="1" x14ac:dyDescent="0.3">
      <c r="A113" s="8" t="s">
        <v>333</v>
      </c>
      <c r="B113" s="11" t="s">
        <v>334</v>
      </c>
      <c r="C113" s="119" t="s">
        <v>218</v>
      </c>
      <c r="D113" s="17">
        <v>3371</v>
      </c>
      <c r="E113" s="40">
        <v>5</v>
      </c>
      <c r="F113" s="50">
        <v>148.32393948383299</v>
      </c>
      <c r="G113" s="7"/>
    </row>
    <row r="114" spans="1:7" ht="16.2" customHeight="1" x14ac:dyDescent="0.3">
      <c r="A114" s="8" t="s">
        <v>335</v>
      </c>
      <c r="B114" s="11" t="s">
        <v>336</v>
      </c>
      <c r="C114" s="119" t="s">
        <v>337</v>
      </c>
      <c r="D114" s="17">
        <v>5461</v>
      </c>
      <c r="E114" s="40">
        <v>11</v>
      </c>
      <c r="F114" s="50">
        <v>201.42830983336401</v>
      </c>
      <c r="G114" s="7"/>
    </row>
    <row r="115" spans="1:7" ht="16.2" customHeight="1" x14ac:dyDescent="0.3">
      <c r="A115" s="8" t="s">
        <v>338</v>
      </c>
      <c r="B115" s="11" t="s">
        <v>339</v>
      </c>
      <c r="C115" s="119" t="s">
        <v>337</v>
      </c>
      <c r="D115" s="17">
        <v>6688</v>
      </c>
      <c r="E115" s="40">
        <v>20</v>
      </c>
      <c r="F115" s="50">
        <v>299.04306220095702</v>
      </c>
      <c r="G115" s="7"/>
    </row>
    <row r="116" spans="1:7" ht="16.2" customHeight="1" x14ac:dyDescent="0.3">
      <c r="A116" s="8" t="s">
        <v>340</v>
      </c>
      <c r="B116" s="11" t="s">
        <v>341</v>
      </c>
      <c r="C116" s="119" t="s">
        <v>337</v>
      </c>
      <c r="D116" s="17">
        <v>2728</v>
      </c>
      <c r="E116" s="40">
        <v>9</v>
      </c>
      <c r="F116" s="50">
        <v>329.91202346041098</v>
      </c>
      <c r="G116" s="7"/>
    </row>
    <row r="117" spans="1:7" ht="16.2" customHeight="1" x14ac:dyDescent="0.3">
      <c r="A117" s="8" t="s">
        <v>342</v>
      </c>
      <c r="B117" s="11" t="s">
        <v>343</v>
      </c>
      <c r="C117" s="119" t="s">
        <v>337</v>
      </c>
      <c r="D117" s="17">
        <v>5011</v>
      </c>
      <c r="E117" s="40">
        <v>18</v>
      </c>
      <c r="F117" s="50">
        <v>359.20973857513502</v>
      </c>
      <c r="G117" s="7"/>
    </row>
    <row r="118" spans="1:7" ht="16.2" customHeight="1" x14ac:dyDescent="0.3">
      <c r="A118" s="8" t="s">
        <v>344</v>
      </c>
      <c r="B118" s="11" t="s">
        <v>345</v>
      </c>
      <c r="C118" s="119" t="s">
        <v>337</v>
      </c>
      <c r="D118" s="17">
        <v>5317</v>
      </c>
      <c r="E118" s="40">
        <v>17</v>
      </c>
      <c r="F118" s="50">
        <v>319.72917058491601</v>
      </c>
      <c r="G118" s="7"/>
    </row>
    <row r="119" spans="1:7" ht="16.2" customHeight="1" x14ac:dyDescent="0.3">
      <c r="A119" s="8" t="s">
        <v>346</v>
      </c>
      <c r="B119" s="11" t="s">
        <v>347</v>
      </c>
      <c r="C119" s="119" t="s">
        <v>337</v>
      </c>
      <c r="D119" s="17">
        <v>5269</v>
      </c>
      <c r="E119" s="40">
        <v>12</v>
      </c>
      <c r="F119" s="50">
        <v>227.74720060732599</v>
      </c>
      <c r="G119" s="7"/>
    </row>
    <row r="120" spans="1:7" ht="16.2" customHeight="1" x14ac:dyDescent="0.3">
      <c r="A120" s="8" t="s">
        <v>348</v>
      </c>
      <c r="B120" s="11" t="s">
        <v>349</v>
      </c>
      <c r="C120" s="119" t="s">
        <v>337</v>
      </c>
      <c r="D120" s="17">
        <v>3186</v>
      </c>
      <c r="E120" s="40">
        <v>4</v>
      </c>
      <c r="F120" s="50">
        <v>125.549278091651</v>
      </c>
      <c r="G120" s="7"/>
    </row>
    <row r="121" spans="1:7" ht="16.2" customHeight="1" x14ac:dyDescent="0.3">
      <c r="A121" s="8" t="s">
        <v>350</v>
      </c>
      <c r="B121" s="11" t="s">
        <v>351</v>
      </c>
      <c r="C121" s="119" t="s">
        <v>337</v>
      </c>
      <c r="D121" s="17">
        <v>5233</v>
      </c>
      <c r="E121" s="40">
        <v>11</v>
      </c>
      <c r="F121" s="50">
        <v>210.204471622396</v>
      </c>
      <c r="G121" s="7"/>
    </row>
    <row r="122" spans="1:7" ht="16.2" customHeight="1" x14ac:dyDescent="0.3">
      <c r="A122" s="8" t="s">
        <v>352</v>
      </c>
      <c r="B122" s="11" t="s">
        <v>353</v>
      </c>
      <c r="C122" s="119" t="s">
        <v>337</v>
      </c>
      <c r="D122" s="17">
        <v>3540</v>
      </c>
      <c r="E122" s="40">
        <v>8</v>
      </c>
      <c r="F122" s="50">
        <v>225.98870056497199</v>
      </c>
      <c r="G122" s="7"/>
    </row>
    <row r="123" spans="1:7" ht="16.2" customHeight="1" x14ac:dyDescent="0.3">
      <c r="A123" s="8" t="s">
        <v>354</v>
      </c>
      <c r="B123" s="11" t="s">
        <v>355</v>
      </c>
      <c r="C123" s="119" t="s">
        <v>337</v>
      </c>
      <c r="D123" s="17">
        <v>4642</v>
      </c>
      <c r="E123" s="40">
        <v>14</v>
      </c>
      <c r="F123" s="50">
        <v>301.59414045670002</v>
      </c>
      <c r="G123" s="7"/>
    </row>
    <row r="124" spans="1:7" ht="16.2" customHeight="1" x14ac:dyDescent="0.3">
      <c r="A124" s="8" t="s">
        <v>356</v>
      </c>
      <c r="B124" s="11" t="s">
        <v>357</v>
      </c>
      <c r="C124" s="119" t="s">
        <v>337</v>
      </c>
      <c r="D124" s="17">
        <v>5071</v>
      </c>
      <c r="E124" s="40">
        <v>6</v>
      </c>
      <c r="F124" s="50">
        <v>118.31985801617</v>
      </c>
      <c r="G124" s="7"/>
    </row>
    <row r="125" spans="1:7" ht="16.2" customHeight="1" x14ac:dyDescent="0.3">
      <c r="A125" s="8" t="s">
        <v>358</v>
      </c>
      <c r="B125" s="11" t="s">
        <v>359</v>
      </c>
      <c r="C125" s="119" t="s">
        <v>337</v>
      </c>
      <c r="D125" s="17">
        <v>4533</v>
      </c>
      <c r="E125" s="40">
        <v>14</v>
      </c>
      <c r="F125" s="50">
        <v>308.84623869402202</v>
      </c>
      <c r="G125" s="7"/>
    </row>
    <row r="126" spans="1:7" ht="16.2" customHeight="1" x14ac:dyDescent="0.3">
      <c r="A126" s="8" t="s">
        <v>360</v>
      </c>
      <c r="B126" s="11" t="s">
        <v>361</v>
      </c>
      <c r="C126" s="119" t="s">
        <v>337</v>
      </c>
      <c r="D126" s="17">
        <v>2901</v>
      </c>
      <c r="E126" s="40">
        <v>3</v>
      </c>
      <c r="F126" s="50">
        <v>103.41261633919299</v>
      </c>
      <c r="G126" s="7"/>
    </row>
    <row r="127" spans="1:7" ht="16.2" customHeight="1" x14ac:dyDescent="0.3">
      <c r="A127" s="8" t="s">
        <v>362</v>
      </c>
      <c r="B127" s="11" t="s">
        <v>363</v>
      </c>
      <c r="C127" s="119" t="s">
        <v>337</v>
      </c>
      <c r="D127" s="17">
        <v>5447</v>
      </c>
      <c r="E127" s="40">
        <v>26</v>
      </c>
      <c r="F127" s="50">
        <v>477.326968973747</v>
      </c>
      <c r="G127" s="7"/>
    </row>
    <row r="128" spans="1:7" ht="16.2" customHeight="1" x14ac:dyDescent="0.3">
      <c r="A128" s="8" t="s">
        <v>364</v>
      </c>
      <c r="B128" s="11" t="s">
        <v>365</v>
      </c>
      <c r="C128" s="119" t="s">
        <v>337</v>
      </c>
      <c r="D128" s="17">
        <v>4666</v>
      </c>
      <c r="E128" s="40">
        <v>5</v>
      </c>
      <c r="F128" s="50">
        <v>107.158165452207</v>
      </c>
      <c r="G128" s="7"/>
    </row>
    <row r="129" spans="1:7" ht="16.2" customHeight="1" x14ac:dyDescent="0.3">
      <c r="A129" s="8" t="s">
        <v>366</v>
      </c>
      <c r="B129" s="11" t="s">
        <v>367</v>
      </c>
      <c r="C129" s="119" t="s">
        <v>337</v>
      </c>
      <c r="D129" s="17">
        <v>3752</v>
      </c>
      <c r="E129" s="40">
        <v>3</v>
      </c>
      <c r="F129" s="50">
        <v>79.957356076759098</v>
      </c>
      <c r="G129" s="7"/>
    </row>
    <row r="130" spans="1:7" ht="16.2" customHeight="1" x14ac:dyDescent="0.3">
      <c r="A130" s="8" t="s">
        <v>368</v>
      </c>
      <c r="B130" s="11" t="s">
        <v>369</v>
      </c>
      <c r="C130" s="119" t="s">
        <v>337</v>
      </c>
      <c r="D130" s="17">
        <v>3533</v>
      </c>
      <c r="E130" s="40">
        <v>7</v>
      </c>
      <c r="F130" s="50">
        <v>198.13189923577701</v>
      </c>
      <c r="G130" s="7"/>
    </row>
    <row r="131" spans="1:7" ht="16.2" customHeight="1" x14ac:dyDescent="0.3">
      <c r="A131" s="8" t="s">
        <v>370</v>
      </c>
      <c r="B131" s="11" t="s">
        <v>371</v>
      </c>
      <c r="C131" s="119" t="s">
        <v>337</v>
      </c>
      <c r="D131" s="17">
        <v>3444</v>
      </c>
      <c r="E131" s="40">
        <v>7</v>
      </c>
      <c r="F131" s="50">
        <v>203.252032520325</v>
      </c>
      <c r="G131" s="7"/>
    </row>
    <row r="132" spans="1:7" ht="16.2" customHeight="1" x14ac:dyDescent="0.3">
      <c r="A132" s="8" t="s">
        <v>372</v>
      </c>
      <c r="B132" s="11" t="s">
        <v>373</v>
      </c>
      <c r="C132" s="119" t="s">
        <v>337</v>
      </c>
      <c r="D132" s="17">
        <v>3783</v>
      </c>
      <c r="E132" s="40">
        <v>6</v>
      </c>
      <c r="F132" s="50">
        <v>158.60428231562301</v>
      </c>
      <c r="G132" s="7"/>
    </row>
    <row r="133" spans="1:7" ht="16.2" customHeight="1" x14ac:dyDescent="0.3">
      <c r="A133" s="8" t="s">
        <v>374</v>
      </c>
      <c r="B133" s="11" t="s">
        <v>375</v>
      </c>
      <c r="C133" s="119" t="s">
        <v>337</v>
      </c>
      <c r="D133" s="17">
        <v>5429</v>
      </c>
      <c r="E133" s="40">
        <v>17</v>
      </c>
      <c r="F133" s="50">
        <v>313.133173696813</v>
      </c>
      <c r="G133" s="7"/>
    </row>
    <row r="134" spans="1:7" ht="16.2" customHeight="1" x14ac:dyDescent="0.3">
      <c r="A134" s="8" t="s">
        <v>376</v>
      </c>
      <c r="B134" s="11" t="s">
        <v>377</v>
      </c>
      <c r="C134" s="119" t="s">
        <v>337</v>
      </c>
      <c r="D134" s="17">
        <v>4431</v>
      </c>
      <c r="E134" s="40">
        <v>10</v>
      </c>
      <c r="F134" s="50">
        <v>225.68269013766599</v>
      </c>
      <c r="G134" s="7"/>
    </row>
    <row r="135" spans="1:7" ht="16.2" customHeight="1" x14ac:dyDescent="0.3">
      <c r="A135" s="8" t="s">
        <v>378</v>
      </c>
      <c r="B135" s="11" t="s">
        <v>379</v>
      </c>
      <c r="C135" s="119" t="s">
        <v>337</v>
      </c>
      <c r="D135" s="17">
        <v>4739</v>
      </c>
      <c r="E135" s="40">
        <v>12</v>
      </c>
      <c r="F135" s="50">
        <v>253.21797847647201</v>
      </c>
      <c r="G135" s="7"/>
    </row>
    <row r="136" spans="1:7" ht="16.2" customHeight="1" x14ac:dyDescent="0.3">
      <c r="A136" s="8" t="s">
        <v>380</v>
      </c>
      <c r="B136" s="11" t="s">
        <v>381</v>
      </c>
      <c r="C136" s="119" t="s">
        <v>337</v>
      </c>
      <c r="D136" s="17">
        <v>4784</v>
      </c>
      <c r="E136" s="40">
        <v>26</v>
      </c>
      <c r="F136" s="50">
        <v>543.47826086956502</v>
      </c>
      <c r="G136" s="7"/>
    </row>
    <row r="137" spans="1:7" ht="16.2" customHeight="1" x14ac:dyDescent="0.3">
      <c r="A137" s="8" t="s">
        <v>382</v>
      </c>
      <c r="B137" s="11" t="s">
        <v>383</v>
      </c>
      <c r="C137" s="119" t="s">
        <v>337</v>
      </c>
      <c r="D137" s="17">
        <v>2825</v>
      </c>
      <c r="E137" s="40">
        <v>5</v>
      </c>
      <c r="F137" s="50">
        <v>176.99115044247799</v>
      </c>
      <c r="G137" s="7"/>
    </row>
    <row r="138" spans="1:7" ht="16.2" customHeight="1" x14ac:dyDescent="0.3">
      <c r="A138" s="10" t="s">
        <v>384</v>
      </c>
      <c r="B138" s="11" t="s">
        <v>385</v>
      </c>
      <c r="C138" s="119" t="s">
        <v>337</v>
      </c>
      <c r="D138" s="17">
        <v>5900</v>
      </c>
      <c r="E138" s="38">
        <v>27</v>
      </c>
      <c r="F138" s="47">
        <v>457.62711864406799</v>
      </c>
      <c r="G138" s="7"/>
    </row>
    <row r="139" spans="1:7" ht="16.2" customHeight="1" x14ac:dyDescent="0.3">
      <c r="A139" s="8" t="s">
        <v>386</v>
      </c>
      <c r="B139" s="11" t="s">
        <v>387</v>
      </c>
      <c r="C139" s="119" t="s">
        <v>337</v>
      </c>
      <c r="D139" s="17">
        <v>3507</v>
      </c>
      <c r="E139" s="40">
        <v>6</v>
      </c>
      <c r="F139" s="50">
        <v>171.08639863130901</v>
      </c>
      <c r="G139" s="7"/>
    </row>
    <row r="140" spans="1:7" ht="16.2" customHeight="1" x14ac:dyDescent="0.3">
      <c r="A140" s="8" t="s">
        <v>388</v>
      </c>
      <c r="B140" s="11" t="s">
        <v>389</v>
      </c>
      <c r="C140" s="119" t="s">
        <v>390</v>
      </c>
      <c r="D140" s="17">
        <v>3747</v>
      </c>
      <c r="E140" s="40">
        <v>6</v>
      </c>
      <c r="F140" s="50">
        <v>160.12810248198599</v>
      </c>
      <c r="G140" s="7"/>
    </row>
    <row r="141" spans="1:7" ht="16.2" customHeight="1" x14ac:dyDescent="0.3">
      <c r="A141" s="8" t="s">
        <v>391</v>
      </c>
      <c r="B141" s="11" t="s">
        <v>392</v>
      </c>
      <c r="C141" s="119" t="s">
        <v>390</v>
      </c>
      <c r="D141" s="17">
        <v>5660</v>
      </c>
      <c r="E141" s="40">
        <v>9</v>
      </c>
      <c r="F141" s="50">
        <v>159.010600706714</v>
      </c>
      <c r="G141" s="7"/>
    </row>
    <row r="142" spans="1:7" ht="16.2" customHeight="1" x14ac:dyDescent="0.3">
      <c r="A142" s="8" t="s">
        <v>393</v>
      </c>
      <c r="B142" s="11" t="s">
        <v>394</v>
      </c>
      <c r="C142" s="119" t="s">
        <v>390</v>
      </c>
      <c r="D142" s="17">
        <v>2568</v>
      </c>
      <c r="E142" s="40"/>
      <c r="F142" s="50"/>
      <c r="G142" s="7"/>
    </row>
    <row r="143" spans="1:7" ht="16.2" customHeight="1" x14ac:dyDescent="0.3">
      <c r="A143" s="8" t="s">
        <v>395</v>
      </c>
      <c r="B143" s="11" t="s">
        <v>396</v>
      </c>
      <c r="C143" s="119" t="s">
        <v>390</v>
      </c>
      <c r="D143" s="17">
        <v>5606</v>
      </c>
      <c r="E143" s="40">
        <v>6</v>
      </c>
      <c r="F143" s="50">
        <v>107.028184088477</v>
      </c>
      <c r="G143" s="7"/>
    </row>
    <row r="144" spans="1:7" ht="16.2" customHeight="1" x14ac:dyDescent="0.3">
      <c r="A144" s="8" t="s">
        <v>397</v>
      </c>
      <c r="B144" s="11" t="s">
        <v>398</v>
      </c>
      <c r="C144" s="119" t="s">
        <v>390</v>
      </c>
      <c r="D144" s="17">
        <v>2261</v>
      </c>
      <c r="E144" s="40">
        <v>6</v>
      </c>
      <c r="F144" s="50">
        <v>265.36930561698398</v>
      </c>
      <c r="G144" s="7"/>
    </row>
    <row r="145" spans="1:7" ht="16.2" customHeight="1" x14ac:dyDescent="0.3">
      <c r="A145" s="8" t="s">
        <v>399</v>
      </c>
      <c r="B145" s="11" t="s">
        <v>400</v>
      </c>
      <c r="C145" s="119" t="s">
        <v>390</v>
      </c>
      <c r="D145" s="17">
        <v>3095</v>
      </c>
      <c r="E145" s="40">
        <v>4</v>
      </c>
      <c r="F145" s="50">
        <v>129.24071082391001</v>
      </c>
      <c r="G145" s="7"/>
    </row>
    <row r="146" spans="1:7" ht="16.2" customHeight="1" x14ac:dyDescent="0.3">
      <c r="A146" s="8" t="s">
        <v>401</v>
      </c>
      <c r="B146" s="11" t="s">
        <v>402</v>
      </c>
      <c r="C146" s="119" t="s">
        <v>390</v>
      </c>
      <c r="D146" s="17">
        <v>3587</v>
      </c>
      <c r="E146" s="40">
        <v>3</v>
      </c>
      <c r="F146" s="50">
        <v>83.635349874547003</v>
      </c>
      <c r="G146" s="7"/>
    </row>
    <row r="147" spans="1:7" ht="16.2" customHeight="1" x14ac:dyDescent="0.3">
      <c r="A147" s="8" t="s">
        <v>403</v>
      </c>
      <c r="B147" s="11" t="s">
        <v>404</v>
      </c>
      <c r="C147" s="119" t="s">
        <v>390</v>
      </c>
      <c r="D147" s="17">
        <v>2436</v>
      </c>
      <c r="E147" s="40">
        <v>3</v>
      </c>
      <c r="F147" s="50">
        <v>123.15270935960601</v>
      </c>
      <c r="G147" s="7"/>
    </row>
    <row r="148" spans="1:7" ht="16.2" customHeight="1" x14ac:dyDescent="0.3">
      <c r="A148" s="8" t="s">
        <v>405</v>
      </c>
      <c r="B148" s="11" t="s">
        <v>406</v>
      </c>
      <c r="C148" s="119" t="s">
        <v>390</v>
      </c>
      <c r="D148" s="17">
        <v>3380</v>
      </c>
      <c r="E148" s="40">
        <v>2</v>
      </c>
      <c r="F148" s="50">
        <v>59.171597633136102</v>
      </c>
      <c r="G148" s="7"/>
    </row>
    <row r="149" spans="1:7" ht="16.2" customHeight="1" x14ac:dyDescent="0.3">
      <c r="A149" s="8" t="s">
        <v>407</v>
      </c>
      <c r="B149" s="11" t="s">
        <v>408</v>
      </c>
      <c r="C149" s="119" t="s">
        <v>390</v>
      </c>
      <c r="D149" s="17">
        <v>2851</v>
      </c>
      <c r="E149" s="40">
        <v>1</v>
      </c>
      <c r="F149" s="50">
        <v>35.075412136092602</v>
      </c>
      <c r="G149" s="7"/>
    </row>
    <row r="150" spans="1:7" ht="16.2" customHeight="1" x14ac:dyDescent="0.3">
      <c r="A150" s="8" t="s">
        <v>409</v>
      </c>
      <c r="B150" s="11" t="s">
        <v>410</v>
      </c>
      <c r="C150" s="119" t="s">
        <v>390</v>
      </c>
      <c r="D150" s="17">
        <v>4524</v>
      </c>
      <c r="E150" s="40">
        <v>9</v>
      </c>
      <c r="F150" s="50">
        <v>198.93899204243999</v>
      </c>
      <c r="G150" s="7"/>
    </row>
    <row r="151" spans="1:7" ht="16.2" customHeight="1" x14ac:dyDescent="0.3">
      <c r="A151" s="8" t="s">
        <v>411</v>
      </c>
      <c r="B151" s="11" t="s">
        <v>412</v>
      </c>
      <c r="C151" s="119" t="s">
        <v>390</v>
      </c>
      <c r="D151" s="17">
        <v>2424</v>
      </c>
      <c r="E151" s="40">
        <v>3</v>
      </c>
      <c r="F151" s="50">
        <v>123.762376237624</v>
      </c>
      <c r="G151" s="7"/>
    </row>
    <row r="152" spans="1:7" ht="16.2" customHeight="1" x14ac:dyDescent="0.3">
      <c r="A152" s="8" t="s">
        <v>413</v>
      </c>
      <c r="B152" s="11" t="s">
        <v>414</v>
      </c>
      <c r="C152" s="119" t="s">
        <v>390</v>
      </c>
      <c r="D152" s="17">
        <v>3562</v>
      </c>
      <c r="E152" s="40">
        <v>6</v>
      </c>
      <c r="F152" s="50">
        <v>168.44469399213901</v>
      </c>
      <c r="G152" s="7"/>
    </row>
    <row r="153" spans="1:7" ht="16.2" customHeight="1" x14ac:dyDescent="0.3">
      <c r="A153" s="8" t="s">
        <v>415</v>
      </c>
      <c r="B153" s="11" t="s">
        <v>416</v>
      </c>
      <c r="C153" s="119" t="s">
        <v>390</v>
      </c>
      <c r="D153" s="17">
        <v>2590</v>
      </c>
      <c r="E153" s="40">
        <v>4</v>
      </c>
      <c r="F153" s="50">
        <v>154.440154440154</v>
      </c>
      <c r="G153" s="7"/>
    </row>
    <row r="154" spans="1:7" ht="16.2" customHeight="1" x14ac:dyDescent="0.3">
      <c r="A154" s="8" t="s">
        <v>417</v>
      </c>
      <c r="B154" s="11" t="s">
        <v>418</v>
      </c>
      <c r="C154" s="119" t="s">
        <v>390</v>
      </c>
      <c r="D154" s="17">
        <v>3024</v>
      </c>
      <c r="E154" s="40">
        <v>8</v>
      </c>
      <c r="F154" s="50">
        <v>264.55026455026501</v>
      </c>
      <c r="G154" s="7"/>
    </row>
    <row r="155" spans="1:7" ht="16.2" customHeight="1" x14ac:dyDescent="0.3">
      <c r="A155" s="8" t="s">
        <v>419</v>
      </c>
      <c r="B155" s="11" t="s">
        <v>420</v>
      </c>
      <c r="C155" s="119" t="s">
        <v>390</v>
      </c>
      <c r="D155" s="17">
        <v>4995</v>
      </c>
      <c r="E155" s="40">
        <v>31</v>
      </c>
      <c r="F155" s="50">
        <v>620.62062062062103</v>
      </c>
      <c r="G155" s="7"/>
    </row>
    <row r="156" spans="1:7" ht="16.2" customHeight="1" x14ac:dyDescent="0.3">
      <c r="A156" s="8" t="s">
        <v>421</v>
      </c>
      <c r="B156" s="11" t="s">
        <v>422</v>
      </c>
      <c r="C156" s="119" t="s">
        <v>390</v>
      </c>
      <c r="D156" s="17">
        <v>4254</v>
      </c>
      <c r="E156" s="40">
        <v>11</v>
      </c>
      <c r="F156" s="50">
        <v>258.58015984955301</v>
      </c>
      <c r="G156" s="7"/>
    </row>
    <row r="157" spans="1:7" ht="16.2" customHeight="1" x14ac:dyDescent="0.3">
      <c r="A157" s="8" t="s">
        <v>423</v>
      </c>
      <c r="B157" s="11" t="s">
        <v>424</v>
      </c>
      <c r="C157" s="119" t="s">
        <v>390</v>
      </c>
      <c r="D157" s="17">
        <v>6770</v>
      </c>
      <c r="E157" s="40">
        <v>9</v>
      </c>
      <c r="F157" s="50">
        <v>132.939438700148</v>
      </c>
      <c r="G157" s="7"/>
    </row>
    <row r="158" spans="1:7" ht="16.2" customHeight="1" x14ac:dyDescent="0.3">
      <c r="A158" s="8" t="s">
        <v>425</v>
      </c>
      <c r="B158" s="11" t="s">
        <v>426</v>
      </c>
      <c r="C158" s="119" t="s">
        <v>390</v>
      </c>
      <c r="D158" s="17">
        <v>4244</v>
      </c>
      <c r="E158" s="40">
        <v>12</v>
      </c>
      <c r="F158" s="50">
        <v>282.75212064090499</v>
      </c>
      <c r="G158" s="7"/>
    </row>
    <row r="159" spans="1:7" ht="16.2" customHeight="1" x14ac:dyDescent="0.3">
      <c r="A159" s="8" t="s">
        <v>427</v>
      </c>
      <c r="B159" s="11" t="s">
        <v>428</v>
      </c>
      <c r="C159" s="119" t="s">
        <v>390</v>
      </c>
      <c r="D159" s="17">
        <v>4126</v>
      </c>
      <c r="E159" s="40">
        <v>11</v>
      </c>
      <c r="F159" s="50">
        <v>266.60203587009198</v>
      </c>
      <c r="G159" s="7"/>
    </row>
    <row r="160" spans="1:7" ht="16.2" customHeight="1" x14ac:dyDescent="0.3">
      <c r="A160" s="8" t="s">
        <v>429</v>
      </c>
      <c r="B160" s="11" t="s">
        <v>430</v>
      </c>
      <c r="C160" s="119" t="s">
        <v>390</v>
      </c>
      <c r="D160" s="17">
        <v>2855</v>
      </c>
      <c r="E160" s="40">
        <v>3</v>
      </c>
      <c r="F160" s="50">
        <v>105.07880910682999</v>
      </c>
      <c r="G160" s="7"/>
    </row>
    <row r="161" spans="1:7" ht="16.2" customHeight="1" x14ac:dyDescent="0.3">
      <c r="A161" s="8" t="s">
        <v>431</v>
      </c>
      <c r="B161" s="11" t="s">
        <v>432</v>
      </c>
      <c r="C161" s="119" t="s">
        <v>390</v>
      </c>
      <c r="D161" s="17">
        <v>3881</v>
      </c>
      <c r="E161" s="40">
        <v>11</v>
      </c>
      <c r="F161" s="50">
        <v>283.43210512754399</v>
      </c>
      <c r="G161" s="7"/>
    </row>
    <row r="162" spans="1:7" ht="16.2" customHeight="1" x14ac:dyDescent="0.3">
      <c r="A162" s="8" t="s">
        <v>433</v>
      </c>
      <c r="B162" s="11" t="s">
        <v>434</v>
      </c>
      <c r="C162" s="119" t="s">
        <v>390</v>
      </c>
      <c r="D162" s="17">
        <v>2990</v>
      </c>
      <c r="E162" s="40">
        <v>9</v>
      </c>
      <c r="F162" s="50">
        <v>301.00334448160498</v>
      </c>
      <c r="G162" s="7"/>
    </row>
    <row r="163" spans="1:7" x14ac:dyDescent="0.3">
      <c r="A163" s="8" t="s">
        <v>435</v>
      </c>
      <c r="B163" s="11" t="s">
        <v>436</v>
      </c>
      <c r="C163" s="43" t="s">
        <v>437</v>
      </c>
      <c r="D163" s="17">
        <v>4167</v>
      </c>
      <c r="E163" s="40">
        <v>29</v>
      </c>
      <c r="F163" s="50">
        <v>695.94432445404402</v>
      </c>
    </row>
    <row r="164" spans="1:7" x14ac:dyDescent="0.3">
      <c r="A164" s="8" t="s">
        <v>438</v>
      </c>
      <c r="B164" s="11" t="s">
        <v>439</v>
      </c>
      <c r="C164" s="43" t="s">
        <v>437</v>
      </c>
      <c r="D164" s="17">
        <v>5335</v>
      </c>
      <c r="E164" s="40">
        <v>11</v>
      </c>
      <c r="F164" s="50">
        <v>206.185567010309</v>
      </c>
    </row>
    <row r="165" spans="1:7" x14ac:dyDescent="0.3">
      <c r="A165" s="8" t="s">
        <v>440</v>
      </c>
      <c r="B165" s="11" t="s">
        <v>441</v>
      </c>
      <c r="C165" s="43" t="s">
        <v>437</v>
      </c>
      <c r="D165" s="17">
        <v>2869</v>
      </c>
      <c r="E165" s="40">
        <v>11</v>
      </c>
      <c r="F165" s="50">
        <v>383.408853258975</v>
      </c>
    </row>
    <row r="166" spans="1:7" x14ac:dyDescent="0.3">
      <c r="A166" s="8" t="s">
        <v>442</v>
      </c>
      <c r="B166" s="11" t="s">
        <v>443</v>
      </c>
      <c r="C166" s="43" t="s">
        <v>437</v>
      </c>
      <c r="D166" s="17">
        <v>4625</v>
      </c>
      <c r="E166" s="40">
        <v>13</v>
      </c>
      <c r="F166" s="50">
        <v>281.08108108108098</v>
      </c>
    </row>
    <row r="167" spans="1:7" x14ac:dyDescent="0.3">
      <c r="A167" s="8" t="s">
        <v>444</v>
      </c>
      <c r="B167" s="11" t="s">
        <v>445</v>
      </c>
      <c r="C167" s="43" t="s">
        <v>437</v>
      </c>
      <c r="D167" s="17">
        <v>2280</v>
      </c>
      <c r="E167" s="40">
        <v>4</v>
      </c>
      <c r="F167" s="50">
        <v>175.438596491228</v>
      </c>
    </row>
    <row r="168" spans="1:7" x14ac:dyDescent="0.3">
      <c r="A168" s="8" t="s">
        <v>446</v>
      </c>
      <c r="B168" s="11" t="s">
        <v>447</v>
      </c>
      <c r="C168" s="43" t="s">
        <v>437</v>
      </c>
      <c r="D168" s="17">
        <v>4640</v>
      </c>
      <c r="E168" s="40">
        <v>15</v>
      </c>
      <c r="F168" s="50">
        <v>323.27586206896598</v>
      </c>
    </row>
    <row r="169" spans="1:7" x14ac:dyDescent="0.3">
      <c r="A169" s="8" t="s">
        <v>448</v>
      </c>
      <c r="B169" s="11" t="s">
        <v>449</v>
      </c>
      <c r="C169" s="43" t="s">
        <v>437</v>
      </c>
      <c r="D169" s="17">
        <v>3644</v>
      </c>
      <c r="E169" s="40">
        <v>5</v>
      </c>
      <c r="F169" s="50">
        <v>137.211855104281</v>
      </c>
    </row>
    <row r="170" spans="1:7" x14ac:dyDescent="0.3">
      <c r="A170" s="8" t="s">
        <v>450</v>
      </c>
      <c r="B170" s="11" t="s">
        <v>451</v>
      </c>
      <c r="C170" s="43" t="s">
        <v>437</v>
      </c>
      <c r="D170" s="17">
        <v>5087</v>
      </c>
      <c r="E170" s="40">
        <v>17</v>
      </c>
      <c r="F170" s="50">
        <v>334.18517790446202</v>
      </c>
    </row>
    <row r="171" spans="1:7" x14ac:dyDescent="0.3">
      <c r="A171" s="8" t="s">
        <v>452</v>
      </c>
      <c r="B171" s="11" t="s">
        <v>453</v>
      </c>
      <c r="C171" s="43" t="s">
        <v>437</v>
      </c>
      <c r="D171" s="17">
        <v>5115</v>
      </c>
      <c r="E171" s="40">
        <v>35</v>
      </c>
      <c r="F171" s="50">
        <v>684.26197458455499</v>
      </c>
    </row>
    <row r="172" spans="1:7" x14ac:dyDescent="0.3">
      <c r="A172" s="8" t="s">
        <v>454</v>
      </c>
      <c r="B172" s="11" t="s">
        <v>455</v>
      </c>
      <c r="C172" s="43" t="s">
        <v>437</v>
      </c>
      <c r="D172" s="17">
        <v>4443</v>
      </c>
      <c r="E172" s="40">
        <v>10</v>
      </c>
      <c r="F172" s="50">
        <v>225.07314877335099</v>
      </c>
    </row>
    <row r="173" spans="1:7" x14ac:dyDescent="0.3">
      <c r="A173" s="8" t="s">
        <v>456</v>
      </c>
      <c r="B173" s="11" t="s">
        <v>457</v>
      </c>
      <c r="C173" s="43" t="s">
        <v>437</v>
      </c>
      <c r="D173" s="17">
        <v>5704</v>
      </c>
      <c r="E173" s="40">
        <v>12</v>
      </c>
      <c r="F173" s="50">
        <v>210.378681626928</v>
      </c>
    </row>
    <row r="174" spans="1:7" x14ac:dyDescent="0.3">
      <c r="A174" s="8" t="s">
        <v>458</v>
      </c>
      <c r="B174" s="11" t="s">
        <v>459</v>
      </c>
      <c r="C174" s="43" t="s">
        <v>437</v>
      </c>
      <c r="D174" s="17">
        <v>3381</v>
      </c>
      <c r="E174" s="40">
        <v>10</v>
      </c>
      <c r="F174" s="50">
        <v>295.770482105886</v>
      </c>
    </row>
    <row r="175" spans="1:7" x14ac:dyDescent="0.3">
      <c r="A175" s="8" t="s">
        <v>460</v>
      </c>
      <c r="B175" s="11" t="s">
        <v>461</v>
      </c>
      <c r="C175" s="43" t="s">
        <v>462</v>
      </c>
      <c r="D175" s="17">
        <v>3719</v>
      </c>
      <c r="E175" s="40">
        <v>17</v>
      </c>
      <c r="F175" s="50">
        <v>457.11212691583802</v>
      </c>
    </row>
    <row r="176" spans="1:7" x14ac:dyDescent="0.3">
      <c r="A176" s="8" t="s">
        <v>463</v>
      </c>
      <c r="B176" s="11" t="s">
        <v>464</v>
      </c>
      <c r="C176" s="43" t="s">
        <v>462</v>
      </c>
      <c r="D176" s="17">
        <v>2538</v>
      </c>
      <c r="E176" s="40">
        <v>15</v>
      </c>
      <c r="F176" s="50">
        <v>591.01654846335703</v>
      </c>
    </row>
    <row r="177" spans="1:6" x14ac:dyDescent="0.3">
      <c r="A177" s="8" t="s">
        <v>465</v>
      </c>
      <c r="B177" s="11" t="s">
        <v>466</v>
      </c>
      <c r="C177" s="43" t="s">
        <v>462</v>
      </c>
      <c r="D177" s="17">
        <v>3381</v>
      </c>
      <c r="E177" s="40">
        <v>22</v>
      </c>
      <c r="F177" s="50">
        <v>650.69506063294898</v>
      </c>
    </row>
    <row r="178" spans="1:6" x14ac:dyDescent="0.3">
      <c r="A178" s="8" t="s">
        <v>467</v>
      </c>
      <c r="B178" s="11" t="s">
        <v>468</v>
      </c>
      <c r="C178" s="43" t="s">
        <v>462</v>
      </c>
      <c r="D178" s="17">
        <v>3596</v>
      </c>
      <c r="E178" s="40">
        <v>13</v>
      </c>
      <c r="F178" s="50">
        <v>361.51279199110098</v>
      </c>
    </row>
    <row r="179" spans="1:6" x14ac:dyDescent="0.3">
      <c r="A179" s="8" t="s">
        <v>469</v>
      </c>
      <c r="B179" s="11" t="s">
        <v>470</v>
      </c>
      <c r="C179" s="43" t="s">
        <v>462</v>
      </c>
      <c r="D179" s="17">
        <v>2163</v>
      </c>
      <c r="E179" s="40">
        <v>5</v>
      </c>
      <c r="F179" s="50">
        <v>231.16042533518299</v>
      </c>
    </row>
    <row r="180" spans="1:6" x14ac:dyDescent="0.3">
      <c r="A180" s="8" t="s">
        <v>471</v>
      </c>
      <c r="B180" s="11" t="s">
        <v>472</v>
      </c>
      <c r="C180" s="43" t="s">
        <v>462</v>
      </c>
      <c r="D180" s="17">
        <v>2475</v>
      </c>
      <c r="E180" s="40">
        <v>9</v>
      </c>
      <c r="F180" s="50">
        <v>363.63636363636402</v>
      </c>
    </row>
    <row r="181" spans="1:6" x14ac:dyDescent="0.3">
      <c r="A181" s="8" t="s">
        <v>473</v>
      </c>
      <c r="B181" s="11" t="s">
        <v>474</v>
      </c>
      <c r="C181" s="43" t="s">
        <v>462</v>
      </c>
      <c r="D181" s="17">
        <v>4881</v>
      </c>
      <c r="E181" s="40">
        <v>11</v>
      </c>
      <c r="F181" s="50">
        <v>225.36365498873201</v>
      </c>
    </row>
    <row r="182" spans="1:6" x14ac:dyDescent="0.3">
      <c r="A182" s="8" t="s">
        <v>475</v>
      </c>
      <c r="B182" s="11" t="s">
        <v>476</v>
      </c>
      <c r="C182" s="43" t="s">
        <v>462</v>
      </c>
      <c r="D182" s="17">
        <v>5401</v>
      </c>
      <c r="E182" s="40">
        <v>9</v>
      </c>
      <c r="F182" s="50">
        <v>166.63580818367001</v>
      </c>
    </row>
    <row r="183" spans="1:6" x14ac:dyDescent="0.3">
      <c r="A183" s="8" t="s">
        <v>477</v>
      </c>
      <c r="B183" s="11" t="s">
        <v>478</v>
      </c>
      <c r="C183" s="43" t="s">
        <v>462</v>
      </c>
      <c r="D183" s="17">
        <v>3560</v>
      </c>
      <c r="E183" s="40">
        <v>7</v>
      </c>
      <c r="F183" s="50">
        <v>196.629213483146</v>
      </c>
    </row>
    <row r="184" spans="1:6" x14ac:dyDescent="0.3">
      <c r="A184" s="8" t="s">
        <v>479</v>
      </c>
      <c r="B184" s="11" t="s">
        <v>480</v>
      </c>
      <c r="C184" s="43" t="s">
        <v>462</v>
      </c>
      <c r="D184" s="17">
        <v>5241</v>
      </c>
      <c r="E184" s="40">
        <v>4</v>
      </c>
      <c r="F184" s="50">
        <v>76.321312726578896</v>
      </c>
    </row>
    <row r="185" spans="1:6" x14ac:dyDescent="0.3">
      <c r="A185" s="8" t="s">
        <v>481</v>
      </c>
      <c r="B185" s="11" t="s">
        <v>482</v>
      </c>
      <c r="C185" s="43" t="s">
        <v>462</v>
      </c>
      <c r="D185" s="17">
        <v>4739</v>
      </c>
      <c r="E185" s="40">
        <v>8</v>
      </c>
      <c r="F185" s="50">
        <v>168.811985650981</v>
      </c>
    </row>
    <row r="186" spans="1:6" x14ac:dyDescent="0.3">
      <c r="A186" s="8" t="s">
        <v>483</v>
      </c>
      <c r="B186" s="11" t="s">
        <v>484</v>
      </c>
      <c r="C186" s="43" t="s">
        <v>462</v>
      </c>
      <c r="D186" s="17">
        <v>4141</v>
      </c>
      <c r="E186" s="40">
        <v>15</v>
      </c>
      <c r="F186" s="50">
        <v>362.23134508572798</v>
      </c>
    </row>
    <row r="187" spans="1:6" x14ac:dyDescent="0.3">
      <c r="A187" s="8" t="s">
        <v>485</v>
      </c>
      <c r="B187" s="11" t="s">
        <v>486</v>
      </c>
      <c r="C187" s="43" t="s">
        <v>462</v>
      </c>
      <c r="D187" s="17">
        <v>2405</v>
      </c>
      <c r="E187" s="40">
        <v>1</v>
      </c>
      <c r="F187" s="50">
        <v>41.580041580041602</v>
      </c>
    </row>
    <row r="188" spans="1:6" x14ac:dyDescent="0.3">
      <c r="A188" s="8" t="s">
        <v>487</v>
      </c>
      <c r="B188" s="11" t="s">
        <v>488</v>
      </c>
      <c r="C188" s="43" t="s">
        <v>462</v>
      </c>
      <c r="D188" s="17">
        <v>3717</v>
      </c>
      <c r="E188" s="40">
        <v>8</v>
      </c>
      <c r="F188" s="50">
        <v>215.22733387140201</v>
      </c>
    </row>
    <row r="189" spans="1:6" x14ac:dyDescent="0.3">
      <c r="A189" s="8" t="s">
        <v>489</v>
      </c>
      <c r="B189" s="11" t="s">
        <v>490</v>
      </c>
      <c r="C189" s="43" t="s">
        <v>462</v>
      </c>
      <c r="D189" s="17">
        <v>4610</v>
      </c>
      <c r="E189" s="40">
        <v>5</v>
      </c>
      <c r="F189" s="50">
        <v>108.459869848156</v>
      </c>
    </row>
    <row r="190" spans="1:6" x14ac:dyDescent="0.3">
      <c r="A190" s="8" t="s">
        <v>491</v>
      </c>
      <c r="B190" s="11" t="s">
        <v>492</v>
      </c>
      <c r="C190" s="43" t="s">
        <v>462</v>
      </c>
      <c r="D190" s="17">
        <v>4007</v>
      </c>
      <c r="E190" s="40">
        <v>6</v>
      </c>
      <c r="F190" s="50">
        <v>149.737958572498</v>
      </c>
    </row>
    <row r="191" spans="1:6" x14ac:dyDescent="0.3">
      <c r="A191" s="8" t="s">
        <v>493</v>
      </c>
      <c r="B191" s="11" t="s">
        <v>494</v>
      </c>
      <c r="C191" s="43" t="s">
        <v>462</v>
      </c>
      <c r="D191" s="17">
        <v>4465</v>
      </c>
      <c r="E191" s="40">
        <v>7</v>
      </c>
      <c r="F191" s="50">
        <v>156.774916013438</v>
      </c>
    </row>
    <row r="192" spans="1:6" x14ac:dyDescent="0.3">
      <c r="A192" s="8" t="s">
        <v>495</v>
      </c>
      <c r="B192" s="11" t="s">
        <v>496</v>
      </c>
      <c r="C192" s="43" t="s">
        <v>462</v>
      </c>
      <c r="D192" s="17">
        <v>3514</v>
      </c>
      <c r="E192" s="40">
        <v>5</v>
      </c>
      <c r="F192" s="50">
        <v>142.287990893569</v>
      </c>
    </row>
    <row r="193" spans="1:6" x14ac:dyDescent="0.3">
      <c r="A193" s="8" t="s">
        <v>497</v>
      </c>
      <c r="B193" s="11" t="s">
        <v>498</v>
      </c>
      <c r="C193" s="43" t="s">
        <v>462</v>
      </c>
      <c r="D193" s="17">
        <v>5528</v>
      </c>
      <c r="E193" s="40">
        <v>7</v>
      </c>
      <c r="F193" s="50">
        <v>126.628075253256</v>
      </c>
    </row>
    <row r="194" spans="1:6" x14ac:dyDescent="0.3">
      <c r="A194" s="8" t="s">
        <v>499</v>
      </c>
      <c r="B194" s="11" t="s">
        <v>500</v>
      </c>
      <c r="C194" s="43" t="s">
        <v>462</v>
      </c>
      <c r="D194" s="17">
        <v>4619</v>
      </c>
      <c r="E194" s="40">
        <v>7</v>
      </c>
      <c r="F194" s="50">
        <v>151.54795410262</v>
      </c>
    </row>
    <row r="195" spans="1:6" x14ac:dyDescent="0.3">
      <c r="A195" s="8" t="s">
        <v>501</v>
      </c>
      <c r="B195" s="11" t="s">
        <v>502</v>
      </c>
      <c r="C195" s="43" t="s">
        <v>462</v>
      </c>
      <c r="D195" s="17">
        <v>3464</v>
      </c>
      <c r="E195" s="40">
        <v>4</v>
      </c>
      <c r="F195" s="50">
        <v>115.473441108545</v>
      </c>
    </row>
    <row r="196" spans="1:6" x14ac:dyDescent="0.3">
      <c r="A196" s="8" t="s">
        <v>503</v>
      </c>
      <c r="B196" s="11" t="s">
        <v>504</v>
      </c>
      <c r="C196" s="43" t="s">
        <v>462</v>
      </c>
      <c r="D196" s="17">
        <v>3422</v>
      </c>
      <c r="E196" s="40">
        <v>9</v>
      </c>
      <c r="F196" s="50">
        <v>263.00409117475198</v>
      </c>
    </row>
    <row r="197" spans="1:6" x14ac:dyDescent="0.3">
      <c r="A197" s="8" t="s">
        <v>505</v>
      </c>
      <c r="B197" s="11" t="s">
        <v>506</v>
      </c>
      <c r="C197" s="43" t="s">
        <v>462</v>
      </c>
      <c r="D197" s="17">
        <v>3091</v>
      </c>
      <c r="E197" s="40">
        <v>8</v>
      </c>
      <c r="F197" s="50">
        <v>258.815917178907</v>
      </c>
    </row>
    <row r="198" spans="1:6" x14ac:dyDescent="0.3">
      <c r="A198" s="8" t="s">
        <v>507</v>
      </c>
      <c r="B198" s="11" t="s">
        <v>508</v>
      </c>
      <c r="C198" s="43" t="s">
        <v>462</v>
      </c>
      <c r="D198" s="17">
        <v>2694</v>
      </c>
      <c r="E198" s="40">
        <v>3</v>
      </c>
      <c r="F198" s="50">
        <v>111.358574610245</v>
      </c>
    </row>
    <row r="199" spans="1:6" x14ac:dyDescent="0.3">
      <c r="A199" s="8" t="s">
        <v>509</v>
      </c>
      <c r="B199" s="11" t="s">
        <v>510</v>
      </c>
      <c r="C199" s="43" t="s">
        <v>462</v>
      </c>
      <c r="D199" s="17">
        <v>2734</v>
      </c>
      <c r="E199" s="40">
        <v>3</v>
      </c>
      <c r="F199" s="50">
        <v>109.72933430870501</v>
      </c>
    </row>
    <row r="200" spans="1:6" x14ac:dyDescent="0.3">
      <c r="A200" s="8" t="s">
        <v>511</v>
      </c>
      <c r="B200" s="11" t="s">
        <v>512</v>
      </c>
      <c r="C200" s="43" t="s">
        <v>462</v>
      </c>
      <c r="D200" s="17">
        <v>3334</v>
      </c>
      <c r="E200" s="40">
        <v>9</v>
      </c>
      <c r="F200" s="50">
        <v>269.94601079784002</v>
      </c>
    </row>
    <row r="201" spans="1:6" x14ac:dyDescent="0.3">
      <c r="A201" s="8" t="s">
        <v>513</v>
      </c>
      <c r="B201" s="11" t="s">
        <v>514</v>
      </c>
      <c r="C201" s="43" t="s">
        <v>462</v>
      </c>
      <c r="D201" s="17">
        <v>3373</v>
      </c>
      <c r="E201" s="40">
        <v>2</v>
      </c>
      <c r="F201" s="50">
        <v>59.294396679513802</v>
      </c>
    </row>
    <row r="202" spans="1:6" x14ac:dyDescent="0.3">
      <c r="A202" s="8" t="s">
        <v>515</v>
      </c>
      <c r="B202" s="11" t="s">
        <v>516</v>
      </c>
      <c r="C202" s="43" t="s">
        <v>462</v>
      </c>
      <c r="D202" s="17">
        <v>2920</v>
      </c>
      <c r="E202" s="40">
        <v>1</v>
      </c>
      <c r="F202" s="50">
        <v>34.246575342465803</v>
      </c>
    </row>
    <row r="203" spans="1:6" x14ac:dyDescent="0.3">
      <c r="A203" s="8" t="s">
        <v>517</v>
      </c>
      <c r="B203" s="11" t="s">
        <v>518</v>
      </c>
      <c r="C203" s="43" t="s">
        <v>462</v>
      </c>
      <c r="D203" s="17">
        <v>2769</v>
      </c>
      <c r="E203" s="40">
        <v>6</v>
      </c>
      <c r="F203" s="50">
        <v>216.68472372697701</v>
      </c>
    </row>
    <row r="204" spans="1:6" x14ac:dyDescent="0.3">
      <c r="A204" s="8" t="s">
        <v>519</v>
      </c>
      <c r="B204" s="11" t="s">
        <v>520</v>
      </c>
      <c r="C204" s="43" t="s">
        <v>462</v>
      </c>
      <c r="D204" s="17">
        <v>4035</v>
      </c>
      <c r="E204" s="40">
        <v>6</v>
      </c>
      <c r="F204" s="50">
        <v>148.69888475836399</v>
      </c>
    </row>
    <row r="205" spans="1:6" x14ac:dyDescent="0.3">
      <c r="A205" s="8" t="s">
        <v>521</v>
      </c>
      <c r="B205" s="11" t="s">
        <v>522</v>
      </c>
      <c r="C205" s="43" t="s">
        <v>462</v>
      </c>
      <c r="D205" s="17">
        <v>3330</v>
      </c>
      <c r="E205" s="40">
        <v>2</v>
      </c>
      <c r="F205" s="50">
        <v>60.060060060060103</v>
      </c>
    </row>
    <row r="206" spans="1:6" x14ac:dyDescent="0.3">
      <c r="A206" s="8" t="s">
        <v>523</v>
      </c>
      <c r="B206" s="11" t="s">
        <v>524</v>
      </c>
      <c r="C206" s="43" t="s">
        <v>462</v>
      </c>
      <c r="D206" s="17">
        <v>4905</v>
      </c>
      <c r="E206" s="40">
        <v>16</v>
      </c>
      <c r="F206" s="50">
        <v>326.19775739041802</v>
      </c>
    </row>
    <row r="207" spans="1:6" x14ac:dyDescent="0.3">
      <c r="A207" s="8" t="s">
        <v>525</v>
      </c>
      <c r="B207" s="11" t="s">
        <v>526</v>
      </c>
      <c r="C207" s="43" t="s">
        <v>462</v>
      </c>
      <c r="D207" s="17">
        <v>3714</v>
      </c>
      <c r="E207" s="40">
        <v>6</v>
      </c>
      <c r="F207" s="50">
        <v>161.550888529887</v>
      </c>
    </row>
    <row r="208" spans="1:6" x14ac:dyDescent="0.3">
      <c r="A208" s="8" t="s">
        <v>527</v>
      </c>
      <c r="B208" s="11" t="s">
        <v>528</v>
      </c>
      <c r="C208" s="43" t="s">
        <v>462</v>
      </c>
      <c r="D208" s="17">
        <v>3736</v>
      </c>
      <c r="E208" s="40">
        <v>7</v>
      </c>
      <c r="F208" s="50">
        <v>187.36616702355499</v>
      </c>
    </row>
    <row r="209" spans="1:6" x14ac:dyDescent="0.3">
      <c r="A209" s="8" t="s">
        <v>529</v>
      </c>
      <c r="B209" s="11" t="s">
        <v>530</v>
      </c>
      <c r="C209" s="43" t="s">
        <v>462</v>
      </c>
      <c r="D209" s="17">
        <v>3959</v>
      </c>
      <c r="E209" s="40">
        <v>7</v>
      </c>
      <c r="F209" s="50">
        <v>176.81232634503701</v>
      </c>
    </row>
    <row r="210" spans="1:6" x14ac:dyDescent="0.3">
      <c r="A210" s="8" t="s">
        <v>531</v>
      </c>
      <c r="B210" s="11" t="s">
        <v>532</v>
      </c>
      <c r="C210" s="43" t="s">
        <v>462</v>
      </c>
      <c r="D210" s="17">
        <v>2464</v>
      </c>
      <c r="E210" s="40">
        <v>4</v>
      </c>
      <c r="F210" s="50">
        <v>162.33766233766201</v>
      </c>
    </row>
    <row r="211" spans="1:6" x14ac:dyDescent="0.3">
      <c r="A211" s="8" t="s">
        <v>533</v>
      </c>
      <c r="B211" s="11" t="s">
        <v>534</v>
      </c>
      <c r="C211" s="43" t="s">
        <v>462</v>
      </c>
      <c r="D211" s="17">
        <v>3115</v>
      </c>
      <c r="E211" s="40">
        <v>3</v>
      </c>
      <c r="F211" s="50">
        <v>96.308186195826707</v>
      </c>
    </row>
    <row r="212" spans="1:6" x14ac:dyDescent="0.3">
      <c r="A212" s="8" t="s">
        <v>535</v>
      </c>
      <c r="B212" s="11" t="s">
        <v>536</v>
      </c>
      <c r="C212" s="43" t="s">
        <v>462</v>
      </c>
      <c r="D212" s="17">
        <v>5535</v>
      </c>
      <c r="E212" s="40">
        <v>9</v>
      </c>
      <c r="F212" s="50">
        <v>162.60162601626001</v>
      </c>
    </row>
    <row r="213" spans="1:6" x14ac:dyDescent="0.3">
      <c r="A213" s="8" t="s">
        <v>537</v>
      </c>
      <c r="B213" s="11" t="s">
        <v>538</v>
      </c>
      <c r="C213" s="43" t="s">
        <v>462</v>
      </c>
      <c r="D213" s="17">
        <v>2873</v>
      </c>
      <c r="E213" s="40">
        <v>6</v>
      </c>
      <c r="F213" s="50">
        <v>208.840932822833</v>
      </c>
    </row>
    <row r="214" spans="1:6" x14ac:dyDescent="0.3">
      <c r="A214" s="8" t="s">
        <v>539</v>
      </c>
      <c r="B214" s="11" t="s">
        <v>540</v>
      </c>
      <c r="C214" s="43" t="s">
        <v>462</v>
      </c>
      <c r="D214" s="17">
        <v>4123</v>
      </c>
      <c r="E214" s="40">
        <v>5</v>
      </c>
      <c r="F214" s="50">
        <v>121.27091923356799</v>
      </c>
    </row>
    <row r="215" spans="1:6" x14ac:dyDescent="0.3">
      <c r="A215" s="8" t="s">
        <v>541</v>
      </c>
      <c r="B215" s="11" t="s">
        <v>542</v>
      </c>
      <c r="C215" s="43" t="s">
        <v>543</v>
      </c>
      <c r="D215" s="17">
        <v>5784</v>
      </c>
      <c r="E215" s="40">
        <v>8</v>
      </c>
      <c r="F215" s="50">
        <v>138.312586445367</v>
      </c>
    </row>
    <row r="216" spans="1:6" x14ac:dyDescent="0.3">
      <c r="A216" s="8" t="s">
        <v>544</v>
      </c>
      <c r="B216" s="11" t="s">
        <v>545</v>
      </c>
      <c r="C216" s="43" t="s">
        <v>543</v>
      </c>
      <c r="D216" s="17">
        <v>7509</v>
      </c>
      <c r="E216" s="40">
        <v>23</v>
      </c>
      <c r="F216" s="50">
        <v>306.29910773738197</v>
      </c>
    </row>
    <row r="217" spans="1:6" x14ac:dyDescent="0.3">
      <c r="A217" s="8" t="s">
        <v>546</v>
      </c>
      <c r="B217" s="11" t="s">
        <v>547</v>
      </c>
      <c r="C217" s="43" t="s">
        <v>543</v>
      </c>
      <c r="D217" s="17">
        <v>5555</v>
      </c>
      <c r="E217" s="40">
        <v>15</v>
      </c>
      <c r="F217" s="50">
        <v>270.02700270026997</v>
      </c>
    </row>
    <row r="218" spans="1:6" x14ac:dyDescent="0.3">
      <c r="A218" s="8" t="s">
        <v>548</v>
      </c>
      <c r="B218" s="11" t="s">
        <v>549</v>
      </c>
      <c r="C218" s="43" t="s">
        <v>543</v>
      </c>
      <c r="D218" s="17">
        <v>4805</v>
      </c>
      <c r="E218" s="40">
        <v>7</v>
      </c>
      <c r="F218" s="50">
        <v>145.68158168574399</v>
      </c>
    </row>
    <row r="219" spans="1:6" x14ac:dyDescent="0.3">
      <c r="A219" s="8" t="s">
        <v>550</v>
      </c>
      <c r="B219" s="11" t="s">
        <v>551</v>
      </c>
      <c r="C219" s="43" t="s">
        <v>543</v>
      </c>
      <c r="D219" s="17">
        <v>5552</v>
      </c>
      <c r="E219" s="40">
        <v>22</v>
      </c>
      <c r="F219" s="50">
        <v>396.25360230547602</v>
      </c>
    </row>
    <row r="220" spans="1:6" x14ac:dyDescent="0.3">
      <c r="A220" s="8" t="s">
        <v>552</v>
      </c>
      <c r="B220" s="11" t="s">
        <v>553</v>
      </c>
      <c r="C220" s="43" t="s">
        <v>543</v>
      </c>
      <c r="D220" s="17">
        <v>4778</v>
      </c>
      <c r="E220" s="40">
        <v>15</v>
      </c>
      <c r="F220" s="50">
        <v>313.93888656341602</v>
      </c>
    </row>
    <row r="221" spans="1:6" x14ac:dyDescent="0.3">
      <c r="A221" s="8" t="s">
        <v>554</v>
      </c>
      <c r="B221" s="11" t="s">
        <v>555</v>
      </c>
      <c r="C221" s="43" t="s">
        <v>543</v>
      </c>
      <c r="D221" s="17">
        <v>4817</v>
      </c>
      <c r="E221" s="40">
        <v>19</v>
      </c>
      <c r="F221" s="50">
        <v>394.43637118538498</v>
      </c>
    </row>
    <row r="222" spans="1:6" x14ac:dyDescent="0.3">
      <c r="A222" s="8" t="s">
        <v>556</v>
      </c>
      <c r="B222" s="11" t="s">
        <v>557</v>
      </c>
      <c r="C222" s="43" t="s">
        <v>543</v>
      </c>
      <c r="D222" s="17">
        <v>5769</v>
      </c>
      <c r="E222" s="40">
        <v>9</v>
      </c>
      <c r="F222" s="50">
        <v>156.00624024960999</v>
      </c>
    </row>
    <row r="223" spans="1:6" x14ac:dyDescent="0.3">
      <c r="A223" s="8" t="s">
        <v>558</v>
      </c>
      <c r="B223" s="11" t="s">
        <v>559</v>
      </c>
      <c r="C223" s="43" t="s">
        <v>543</v>
      </c>
      <c r="D223" s="17">
        <v>3199</v>
      </c>
      <c r="E223" s="40">
        <v>8</v>
      </c>
      <c r="F223" s="50">
        <v>250.07814942169401</v>
      </c>
    </row>
    <row r="224" spans="1:6" x14ac:dyDescent="0.3">
      <c r="A224" s="8" t="s">
        <v>560</v>
      </c>
      <c r="B224" s="11" t="s">
        <v>561</v>
      </c>
      <c r="C224" s="43" t="s">
        <v>543</v>
      </c>
      <c r="D224" s="17">
        <v>4241</v>
      </c>
      <c r="E224" s="40">
        <v>15</v>
      </c>
      <c r="F224" s="50">
        <v>353.69016741334599</v>
      </c>
    </row>
    <row r="225" spans="1:6" x14ac:dyDescent="0.3">
      <c r="A225" s="8" t="s">
        <v>562</v>
      </c>
      <c r="B225" s="11" t="s">
        <v>563</v>
      </c>
      <c r="C225" s="43" t="s">
        <v>543</v>
      </c>
      <c r="D225" s="17">
        <v>4424</v>
      </c>
      <c r="E225" s="40">
        <v>11</v>
      </c>
      <c r="F225" s="50">
        <v>248.643761301989</v>
      </c>
    </row>
    <row r="226" spans="1:6" x14ac:dyDescent="0.3">
      <c r="A226" s="8" t="s">
        <v>564</v>
      </c>
      <c r="B226" s="11" t="s">
        <v>565</v>
      </c>
      <c r="C226" s="43" t="s">
        <v>543</v>
      </c>
      <c r="D226" s="17">
        <v>3114</v>
      </c>
      <c r="E226" s="40">
        <v>11</v>
      </c>
      <c r="F226" s="50">
        <v>353.24341682723201</v>
      </c>
    </row>
    <row r="227" spans="1:6" x14ac:dyDescent="0.3">
      <c r="A227" s="8" t="s">
        <v>566</v>
      </c>
      <c r="B227" s="11" t="s">
        <v>567</v>
      </c>
      <c r="C227" s="43" t="s">
        <v>543</v>
      </c>
      <c r="D227" s="17">
        <v>2742</v>
      </c>
      <c r="E227" s="40">
        <v>13</v>
      </c>
      <c r="F227" s="50">
        <v>474.10649161196199</v>
      </c>
    </row>
    <row r="228" spans="1:6" x14ac:dyDescent="0.3">
      <c r="A228" s="8" t="s">
        <v>568</v>
      </c>
      <c r="B228" s="11" t="s">
        <v>569</v>
      </c>
      <c r="C228" s="43" t="s">
        <v>543</v>
      </c>
      <c r="D228" s="17">
        <v>5146</v>
      </c>
      <c r="E228" s="40">
        <v>29</v>
      </c>
      <c r="F228" s="50">
        <v>563.54450058297698</v>
      </c>
    </row>
    <row r="229" spans="1:6" x14ac:dyDescent="0.3">
      <c r="A229" s="8" t="s">
        <v>570</v>
      </c>
      <c r="B229" s="11" t="s">
        <v>571</v>
      </c>
      <c r="C229" s="43" t="s">
        <v>543</v>
      </c>
      <c r="D229" s="17">
        <v>3688</v>
      </c>
      <c r="E229" s="40">
        <v>10</v>
      </c>
      <c r="F229" s="50">
        <v>271.14967462038999</v>
      </c>
    </row>
    <row r="230" spans="1:6" x14ac:dyDescent="0.3">
      <c r="A230" s="10" t="s">
        <v>572</v>
      </c>
      <c r="B230" s="11" t="s">
        <v>573</v>
      </c>
      <c r="C230" s="43" t="s">
        <v>543</v>
      </c>
      <c r="D230" s="17">
        <v>4373</v>
      </c>
      <c r="E230" s="40">
        <v>9</v>
      </c>
      <c r="F230" s="49">
        <v>205.80836954036101</v>
      </c>
    </row>
    <row r="231" spans="1:6" x14ac:dyDescent="0.3">
      <c r="A231" s="8" t="s">
        <v>574</v>
      </c>
      <c r="B231" s="11" t="s">
        <v>575</v>
      </c>
      <c r="C231" s="43" t="s">
        <v>543</v>
      </c>
      <c r="D231" s="17">
        <v>6520</v>
      </c>
      <c r="E231" s="40">
        <v>18</v>
      </c>
      <c r="F231" s="50">
        <v>276.07361963190198</v>
      </c>
    </row>
    <row r="232" spans="1:6" x14ac:dyDescent="0.3">
      <c r="A232" s="8" t="s">
        <v>576</v>
      </c>
      <c r="B232" s="11" t="s">
        <v>577</v>
      </c>
      <c r="C232" s="43" t="s">
        <v>543</v>
      </c>
      <c r="D232" s="17">
        <v>6100</v>
      </c>
      <c r="E232" s="40">
        <v>11</v>
      </c>
      <c r="F232" s="50">
        <v>180.32786885245901</v>
      </c>
    </row>
    <row r="233" spans="1:6" x14ac:dyDescent="0.3">
      <c r="A233" s="8" t="s">
        <v>578</v>
      </c>
      <c r="B233" s="11" t="s">
        <v>579</v>
      </c>
      <c r="C233" s="43" t="s">
        <v>543</v>
      </c>
      <c r="D233" s="17">
        <v>6392</v>
      </c>
      <c r="E233" s="40">
        <v>32</v>
      </c>
      <c r="F233" s="50">
        <v>500.62578222778501</v>
      </c>
    </row>
    <row r="234" spans="1:6" x14ac:dyDescent="0.3">
      <c r="A234" s="8" t="s">
        <v>580</v>
      </c>
      <c r="B234" s="11" t="s">
        <v>581</v>
      </c>
      <c r="C234" s="43" t="s">
        <v>543</v>
      </c>
      <c r="D234" s="17">
        <v>5237</v>
      </c>
      <c r="E234" s="40">
        <v>28</v>
      </c>
      <c r="F234" s="50">
        <v>534.65724651517996</v>
      </c>
    </row>
    <row r="235" spans="1:6" x14ac:dyDescent="0.3">
      <c r="A235" s="8" t="s">
        <v>582</v>
      </c>
      <c r="B235" s="11" t="s">
        <v>583</v>
      </c>
      <c r="C235" s="43" t="s">
        <v>543</v>
      </c>
      <c r="D235" s="17">
        <v>3288</v>
      </c>
      <c r="E235" s="40">
        <v>9</v>
      </c>
      <c r="F235" s="50">
        <v>273.72262773722599</v>
      </c>
    </row>
    <row r="236" spans="1:6" x14ac:dyDescent="0.3">
      <c r="A236" s="8" t="s">
        <v>584</v>
      </c>
      <c r="B236" s="11" t="s">
        <v>585</v>
      </c>
      <c r="C236" s="43" t="s">
        <v>543</v>
      </c>
      <c r="D236" s="17">
        <v>4085</v>
      </c>
      <c r="E236" s="40">
        <v>13</v>
      </c>
      <c r="F236" s="50">
        <v>318.23745410036702</v>
      </c>
    </row>
    <row r="237" spans="1:6" x14ac:dyDescent="0.3">
      <c r="A237" s="8" t="s">
        <v>586</v>
      </c>
      <c r="B237" s="11" t="s">
        <v>587</v>
      </c>
      <c r="C237" s="43" t="s">
        <v>543</v>
      </c>
      <c r="D237" s="17">
        <v>4770</v>
      </c>
      <c r="E237" s="40">
        <v>14</v>
      </c>
      <c r="F237" s="50">
        <v>293.50104821802898</v>
      </c>
    </row>
    <row r="238" spans="1:6" x14ac:dyDescent="0.3">
      <c r="A238" s="8" t="s">
        <v>588</v>
      </c>
      <c r="B238" s="11" t="s">
        <v>589</v>
      </c>
      <c r="C238" s="43" t="s">
        <v>543</v>
      </c>
      <c r="D238" s="17">
        <v>3683</v>
      </c>
      <c r="E238" s="40">
        <v>15</v>
      </c>
      <c r="F238" s="50">
        <v>407.27667662231897</v>
      </c>
    </row>
    <row r="239" spans="1:6" x14ac:dyDescent="0.3">
      <c r="A239" s="8" t="s">
        <v>590</v>
      </c>
      <c r="B239" s="11" t="s">
        <v>591</v>
      </c>
      <c r="C239" s="43" t="s">
        <v>543</v>
      </c>
      <c r="D239" s="17">
        <v>4670</v>
      </c>
      <c r="E239" s="40">
        <v>29</v>
      </c>
      <c r="F239" s="50">
        <v>620.98501070663804</v>
      </c>
    </row>
    <row r="240" spans="1:6" x14ac:dyDescent="0.3">
      <c r="A240" s="8" t="s">
        <v>592</v>
      </c>
      <c r="B240" s="11" t="s">
        <v>593</v>
      </c>
      <c r="C240" s="43" t="s">
        <v>543</v>
      </c>
      <c r="D240" s="17">
        <v>3813</v>
      </c>
      <c r="E240" s="40">
        <v>15</v>
      </c>
      <c r="F240" s="50">
        <v>393.39103068449998</v>
      </c>
    </row>
    <row r="241" spans="1:6" x14ac:dyDescent="0.3">
      <c r="A241" s="8" t="s">
        <v>594</v>
      </c>
      <c r="B241" s="11" t="s">
        <v>595</v>
      </c>
      <c r="C241" s="43" t="s">
        <v>543</v>
      </c>
      <c r="D241" s="17">
        <v>4406</v>
      </c>
      <c r="E241" s="40">
        <v>21</v>
      </c>
      <c r="F241" s="50">
        <v>476.62278710848801</v>
      </c>
    </row>
    <row r="242" spans="1:6" x14ac:dyDescent="0.3">
      <c r="A242" s="8" t="s">
        <v>596</v>
      </c>
      <c r="B242" s="11" t="s">
        <v>597</v>
      </c>
      <c r="C242" s="43" t="s">
        <v>543</v>
      </c>
      <c r="D242" s="17">
        <v>4250</v>
      </c>
      <c r="E242" s="40">
        <v>11</v>
      </c>
      <c r="F242" s="50">
        <v>258.82352941176498</v>
      </c>
    </row>
    <row r="243" spans="1:6" x14ac:dyDescent="0.3">
      <c r="A243" s="8" t="s">
        <v>598</v>
      </c>
      <c r="B243" s="11" t="s">
        <v>599</v>
      </c>
      <c r="C243" s="43" t="s">
        <v>543</v>
      </c>
      <c r="D243" s="17">
        <v>5564</v>
      </c>
      <c r="E243" s="40">
        <v>24</v>
      </c>
      <c r="F243" s="50">
        <v>431.344356578001</v>
      </c>
    </row>
    <row r="244" spans="1:6" x14ac:dyDescent="0.3">
      <c r="A244" s="8" t="s">
        <v>600</v>
      </c>
      <c r="B244" s="11" t="s">
        <v>601</v>
      </c>
      <c r="C244" s="43" t="s">
        <v>543</v>
      </c>
      <c r="D244" s="17">
        <v>6025</v>
      </c>
      <c r="E244" s="40">
        <v>17</v>
      </c>
      <c r="F244" s="50">
        <v>282.15767634854802</v>
      </c>
    </row>
    <row r="245" spans="1:6" x14ac:dyDescent="0.3">
      <c r="A245" s="8" t="s">
        <v>602</v>
      </c>
      <c r="B245" s="11" t="s">
        <v>603</v>
      </c>
      <c r="C245" s="43" t="s">
        <v>543</v>
      </c>
      <c r="D245" s="17">
        <v>4521</v>
      </c>
      <c r="E245" s="40">
        <v>4</v>
      </c>
      <c r="F245" s="50">
        <v>88.476000884759998</v>
      </c>
    </row>
    <row r="246" spans="1:6" x14ac:dyDescent="0.3">
      <c r="A246" s="8" t="s">
        <v>604</v>
      </c>
      <c r="B246" s="11" t="s">
        <v>605</v>
      </c>
      <c r="C246" s="43" t="s">
        <v>606</v>
      </c>
      <c r="D246" s="17">
        <v>3134</v>
      </c>
      <c r="E246" s="40">
        <v>23</v>
      </c>
      <c r="F246" s="50">
        <v>733.88640714741496</v>
      </c>
    </row>
    <row r="247" spans="1:6" x14ac:dyDescent="0.3">
      <c r="A247" s="8" t="s">
        <v>607</v>
      </c>
      <c r="B247" s="11" t="s">
        <v>608</v>
      </c>
      <c r="C247" s="43" t="s">
        <v>606</v>
      </c>
      <c r="D247" s="17">
        <v>4171</v>
      </c>
      <c r="E247" s="40">
        <v>25</v>
      </c>
      <c r="F247" s="50">
        <v>599.37664828578295</v>
      </c>
    </row>
    <row r="248" spans="1:6" x14ac:dyDescent="0.3">
      <c r="A248" s="8" t="s">
        <v>609</v>
      </c>
      <c r="B248" s="11" t="s">
        <v>610</v>
      </c>
      <c r="C248" s="43" t="s">
        <v>606</v>
      </c>
      <c r="D248" s="17">
        <v>4922</v>
      </c>
      <c r="E248" s="40">
        <v>9</v>
      </c>
      <c r="F248" s="50">
        <v>182.85249898415299</v>
      </c>
    </row>
    <row r="249" spans="1:6" x14ac:dyDescent="0.3">
      <c r="A249" s="8" t="s">
        <v>611</v>
      </c>
      <c r="B249" s="11" t="s">
        <v>612</v>
      </c>
      <c r="C249" s="43" t="s">
        <v>606</v>
      </c>
      <c r="D249" s="17">
        <v>3050</v>
      </c>
      <c r="E249" s="40">
        <v>9</v>
      </c>
      <c r="F249" s="50">
        <v>295.08196721311498</v>
      </c>
    </row>
    <row r="250" spans="1:6" x14ac:dyDescent="0.3">
      <c r="A250" s="8" t="s">
        <v>613</v>
      </c>
      <c r="B250" s="11" t="s">
        <v>614</v>
      </c>
      <c r="C250" s="43" t="s">
        <v>606</v>
      </c>
      <c r="D250" s="17">
        <v>3891</v>
      </c>
      <c r="E250" s="40">
        <v>10</v>
      </c>
      <c r="F250" s="50">
        <v>257.00334104343398</v>
      </c>
    </row>
    <row r="251" spans="1:6" x14ac:dyDescent="0.3">
      <c r="A251" s="8" t="s">
        <v>615</v>
      </c>
      <c r="B251" s="11" t="s">
        <v>616</v>
      </c>
      <c r="C251" s="43" t="s">
        <v>606</v>
      </c>
      <c r="D251" s="17">
        <v>4718</v>
      </c>
      <c r="E251" s="40">
        <v>11</v>
      </c>
      <c r="F251" s="50">
        <v>233.14963967783001</v>
      </c>
    </row>
    <row r="252" spans="1:6" x14ac:dyDescent="0.3">
      <c r="A252" s="8" t="s">
        <v>617</v>
      </c>
      <c r="B252" s="11" t="s">
        <v>618</v>
      </c>
      <c r="C252" s="43" t="s">
        <v>606</v>
      </c>
      <c r="D252" s="17">
        <v>2581</v>
      </c>
      <c r="E252" s="40">
        <v>20</v>
      </c>
      <c r="F252" s="50">
        <v>774.89345215032904</v>
      </c>
    </row>
    <row r="253" spans="1:6" x14ac:dyDescent="0.3">
      <c r="A253" s="8" t="s">
        <v>619</v>
      </c>
      <c r="B253" s="11" t="s">
        <v>620</v>
      </c>
      <c r="C253" s="43" t="s">
        <v>606</v>
      </c>
      <c r="D253" s="17">
        <v>4718</v>
      </c>
      <c r="E253" s="40">
        <v>19</v>
      </c>
      <c r="F253" s="50">
        <v>402.71301398897799</v>
      </c>
    </row>
    <row r="254" spans="1:6" x14ac:dyDescent="0.3">
      <c r="A254" s="8" t="s">
        <v>621</v>
      </c>
      <c r="B254" s="11" t="s">
        <v>622</v>
      </c>
      <c r="C254" s="43" t="s">
        <v>606</v>
      </c>
      <c r="D254" s="17">
        <v>3840</v>
      </c>
      <c r="E254" s="40">
        <v>15</v>
      </c>
      <c r="F254" s="50">
        <v>390.625</v>
      </c>
    </row>
    <row r="255" spans="1:6" x14ac:dyDescent="0.3">
      <c r="A255" s="8" t="s">
        <v>623</v>
      </c>
      <c r="B255" s="11" t="s">
        <v>624</v>
      </c>
      <c r="C255" s="43" t="s">
        <v>606</v>
      </c>
      <c r="D255" s="17">
        <v>3634</v>
      </c>
      <c r="E255" s="40">
        <v>13</v>
      </c>
      <c r="F255" s="50">
        <v>357.73252614199203</v>
      </c>
    </row>
    <row r="256" spans="1:6" x14ac:dyDescent="0.3">
      <c r="A256" s="8" t="s">
        <v>625</v>
      </c>
      <c r="B256" s="11" t="s">
        <v>626</v>
      </c>
      <c r="C256" s="43" t="s">
        <v>606</v>
      </c>
      <c r="D256" s="17">
        <v>6289</v>
      </c>
      <c r="E256" s="40">
        <v>17</v>
      </c>
      <c r="F256" s="50">
        <v>270.313245349022</v>
      </c>
    </row>
    <row r="257" spans="1:6" x14ac:dyDescent="0.3">
      <c r="A257" s="8" t="s">
        <v>627</v>
      </c>
      <c r="B257" s="11" t="s">
        <v>628</v>
      </c>
      <c r="C257" s="43" t="s">
        <v>606</v>
      </c>
      <c r="D257" s="17">
        <v>4068</v>
      </c>
      <c r="E257" s="40">
        <v>6</v>
      </c>
      <c r="F257" s="50">
        <v>147.49262536873201</v>
      </c>
    </row>
    <row r="258" spans="1:6" x14ac:dyDescent="0.3">
      <c r="A258" s="8" t="s">
        <v>629</v>
      </c>
      <c r="B258" s="11" t="s">
        <v>630</v>
      </c>
      <c r="C258" s="43" t="s">
        <v>606</v>
      </c>
      <c r="D258" s="17">
        <v>2530</v>
      </c>
      <c r="E258" s="40">
        <v>9</v>
      </c>
      <c r="F258" s="50">
        <v>355.73122529644297</v>
      </c>
    </row>
    <row r="259" spans="1:6" x14ac:dyDescent="0.3">
      <c r="A259" s="8" t="s">
        <v>631</v>
      </c>
      <c r="B259" s="11" t="s">
        <v>632</v>
      </c>
      <c r="C259" s="43" t="s">
        <v>606</v>
      </c>
      <c r="D259" s="17">
        <v>3796</v>
      </c>
      <c r="E259" s="40">
        <v>11</v>
      </c>
      <c r="F259" s="50">
        <v>289.778714436249</v>
      </c>
    </row>
    <row r="260" spans="1:6" x14ac:dyDescent="0.3">
      <c r="A260" s="8" t="s">
        <v>633</v>
      </c>
      <c r="B260" s="11" t="s">
        <v>634</v>
      </c>
      <c r="C260" s="43" t="s">
        <v>606</v>
      </c>
      <c r="D260" s="17">
        <v>2716</v>
      </c>
      <c r="E260" s="40">
        <v>7</v>
      </c>
      <c r="F260" s="50">
        <v>257.73195876288702</v>
      </c>
    </row>
    <row r="261" spans="1:6" x14ac:dyDescent="0.3">
      <c r="A261" s="8" t="s">
        <v>635</v>
      </c>
      <c r="B261" s="11" t="s">
        <v>636</v>
      </c>
      <c r="C261" s="43" t="s">
        <v>606</v>
      </c>
      <c r="D261" s="17">
        <v>4701</v>
      </c>
      <c r="E261" s="40">
        <v>9</v>
      </c>
      <c r="F261" s="50">
        <v>191.44862795149999</v>
      </c>
    </row>
    <row r="262" spans="1:6" x14ac:dyDescent="0.3">
      <c r="A262" s="8" t="s">
        <v>637</v>
      </c>
      <c r="B262" s="11" t="s">
        <v>638</v>
      </c>
      <c r="C262" s="43" t="s">
        <v>606</v>
      </c>
      <c r="D262" s="17">
        <v>5510</v>
      </c>
      <c r="E262" s="40">
        <v>30</v>
      </c>
      <c r="F262" s="50">
        <v>544.46460980036295</v>
      </c>
    </row>
    <row r="263" spans="1:6" x14ac:dyDescent="0.3">
      <c r="A263" s="8" t="s">
        <v>639</v>
      </c>
      <c r="B263" s="11" t="s">
        <v>640</v>
      </c>
      <c r="C263" s="43" t="s">
        <v>606</v>
      </c>
      <c r="D263" s="17">
        <v>4385</v>
      </c>
      <c r="E263" s="40">
        <v>13</v>
      </c>
      <c r="F263" s="50">
        <v>296.465222348917</v>
      </c>
    </row>
    <row r="264" spans="1:6" x14ac:dyDescent="0.3">
      <c r="A264" s="8" t="s">
        <v>641</v>
      </c>
      <c r="B264" s="11" t="s">
        <v>642</v>
      </c>
      <c r="C264" s="43" t="s">
        <v>606</v>
      </c>
      <c r="D264" s="17">
        <v>4307</v>
      </c>
      <c r="E264" s="40">
        <v>19</v>
      </c>
      <c r="F264" s="50">
        <v>441.142326445322</v>
      </c>
    </row>
    <row r="265" spans="1:6" x14ac:dyDescent="0.3">
      <c r="A265" s="8" t="s">
        <v>643</v>
      </c>
      <c r="B265" s="11" t="s">
        <v>644</v>
      </c>
      <c r="C265" s="43" t="s">
        <v>606</v>
      </c>
      <c r="D265" s="17">
        <v>2787</v>
      </c>
      <c r="E265" s="40">
        <v>12</v>
      </c>
      <c r="F265" s="50">
        <v>430.57050592034398</v>
      </c>
    </row>
    <row r="266" spans="1:6" x14ac:dyDescent="0.3">
      <c r="A266" s="8" t="s">
        <v>645</v>
      </c>
      <c r="B266" s="11" t="s">
        <v>646</v>
      </c>
      <c r="C266" s="43" t="s">
        <v>606</v>
      </c>
      <c r="D266" s="17">
        <v>3151</v>
      </c>
      <c r="E266" s="40">
        <v>15</v>
      </c>
      <c r="F266" s="50">
        <v>476.03935258647999</v>
      </c>
    </row>
    <row r="267" spans="1:6" x14ac:dyDescent="0.3">
      <c r="A267" s="8" t="s">
        <v>647</v>
      </c>
      <c r="B267" s="11" t="s">
        <v>648</v>
      </c>
      <c r="C267" s="43" t="s">
        <v>606</v>
      </c>
      <c r="D267" s="17">
        <v>2805</v>
      </c>
      <c r="E267" s="40">
        <v>12</v>
      </c>
      <c r="F267" s="50">
        <v>427.80748663101599</v>
      </c>
    </row>
    <row r="268" spans="1:6" x14ac:dyDescent="0.3">
      <c r="A268" s="8" t="s">
        <v>649</v>
      </c>
      <c r="B268" s="11" t="s">
        <v>650</v>
      </c>
      <c r="C268" s="43" t="s">
        <v>606</v>
      </c>
      <c r="D268" s="17">
        <v>3605</v>
      </c>
      <c r="E268" s="40">
        <v>9</v>
      </c>
      <c r="F268" s="50">
        <v>249.65325936199699</v>
      </c>
    </row>
    <row r="269" spans="1:6" x14ac:dyDescent="0.3">
      <c r="A269" s="8" t="s">
        <v>651</v>
      </c>
      <c r="B269" s="11" t="s">
        <v>652</v>
      </c>
      <c r="C269" s="43" t="s">
        <v>606</v>
      </c>
      <c r="D269" s="17">
        <v>5796</v>
      </c>
      <c r="E269" s="40">
        <v>10</v>
      </c>
      <c r="F269" s="50">
        <v>172.53278122843301</v>
      </c>
    </row>
    <row r="270" spans="1:6" x14ac:dyDescent="0.3">
      <c r="A270" s="8" t="s">
        <v>653</v>
      </c>
      <c r="B270" s="11" t="s">
        <v>654</v>
      </c>
      <c r="C270" s="43" t="s">
        <v>606</v>
      </c>
      <c r="D270" s="17">
        <v>4513</v>
      </c>
      <c r="E270" s="40">
        <v>26</v>
      </c>
      <c r="F270" s="50">
        <v>576.11345003323697</v>
      </c>
    </row>
    <row r="271" spans="1:6" x14ac:dyDescent="0.3">
      <c r="A271" s="8" t="s">
        <v>655</v>
      </c>
      <c r="B271" s="11" t="s">
        <v>656</v>
      </c>
      <c r="C271" s="43" t="s">
        <v>606</v>
      </c>
      <c r="D271" s="17">
        <v>4819</v>
      </c>
      <c r="E271" s="40">
        <v>11</v>
      </c>
      <c r="F271" s="50">
        <v>228.263125129695</v>
      </c>
    </row>
    <row r="272" spans="1:6" x14ac:dyDescent="0.3">
      <c r="A272" s="8" t="s">
        <v>657</v>
      </c>
      <c r="B272" s="11" t="s">
        <v>658</v>
      </c>
      <c r="C272" s="43" t="s">
        <v>606</v>
      </c>
      <c r="D272" s="17">
        <v>3741</v>
      </c>
      <c r="E272" s="40">
        <v>14</v>
      </c>
      <c r="F272" s="50">
        <v>374.23148890670899</v>
      </c>
    </row>
    <row r="273" spans="1:6" x14ac:dyDescent="0.3">
      <c r="A273" s="8" t="s">
        <v>659</v>
      </c>
      <c r="B273" s="11" t="s">
        <v>660</v>
      </c>
      <c r="C273" s="43" t="s">
        <v>606</v>
      </c>
      <c r="D273" s="17">
        <v>6125</v>
      </c>
      <c r="E273" s="40">
        <v>12</v>
      </c>
      <c r="F273" s="50">
        <v>195.91836734693899</v>
      </c>
    </row>
    <row r="274" spans="1:6" x14ac:dyDescent="0.3">
      <c r="A274" s="8" t="s">
        <v>661</v>
      </c>
      <c r="B274" s="11" t="s">
        <v>662</v>
      </c>
      <c r="C274" s="43" t="s">
        <v>606</v>
      </c>
      <c r="D274" s="17">
        <v>4696</v>
      </c>
      <c r="E274" s="40">
        <v>28</v>
      </c>
      <c r="F274" s="50">
        <v>596.25212947189095</v>
      </c>
    </row>
    <row r="275" spans="1:6" x14ac:dyDescent="0.3">
      <c r="A275" s="8" t="s">
        <v>663</v>
      </c>
      <c r="B275" s="11" t="s">
        <v>664</v>
      </c>
      <c r="C275" s="43" t="s">
        <v>606</v>
      </c>
      <c r="D275" s="17">
        <v>2601</v>
      </c>
      <c r="E275" s="40">
        <v>13</v>
      </c>
      <c r="F275" s="50">
        <v>499.80776624375198</v>
      </c>
    </row>
    <row r="276" spans="1:6" x14ac:dyDescent="0.3">
      <c r="A276" s="8" t="s">
        <v>665</v>
      </c>
      <c r="B276" s="11" t="s">
        <v>666</v>
      </c>
      <c r="C276" s="43" t="s">
        <v>667</v>
      </c>
      <c r="D276" s="17">
        <v>2725</v>
      </c>
      <c r="E276" s="40">
        <v>8</v>
      </c>
      <c r="F276" s="50">
        <v>293.57798165137598</v>
      </c>
    </row>
    <row r="277" spans="1:6" x14ac:dyDescent="0.3">
      <c r="A277" s="8" t="s">
        <v>668</v>
      </c>
      <c r="B277" s="11" t="s">
        <v>669</v>
      </c>
      <c r="C277" s="43" t="s">
        <v>667</v>
      </c>
      <c r="D277" s="17">
        <v>3442</v>
      </c>
      <c r="E277" s="40">
        <v>14</v>
      </c>
      <c r="F277" s="50">
        <v>406.74026728646101</v>
      </c>
    </row>
    <row r="278" spans="1:6" x14ac:dyDescent="0.3">
      <c r="A278" s="8" t="s">
        <v>670</v>
      </c>
      <c r="B278" s="11" t="s">
        <v>671</v>
      </c>
      <c r="C278" s="43" t="s">
        <v>667</v>
      </c>
      <c r="D278" s="17">
        <v>3257</v>
      </c>
      <c r="E278" s="40">
        <v>9</v>
      </c>
      <c r="F278" s="50">
        <v>276.32790911882103</v>
      </c>
    </row>
    <row r="279" spans="1:6" x14ac:dyDescent="0.3">
      <c r="A279" s="8" t="s">
        <v>672</v>
      </c>
      <c r="B279" s="11" t="s">
        <v>673</v>
      </c>
      <c r="C279" s="43" t="s">
        <v>667</v>
      </c>
      <c r="D279" s="17">
        <v>4148</v>
      </c>
      <c r="E279" s="40">
        <v>15</v>
      </c>
      <c r="F279" s="50">
        <v>361.620057859209</v>
      </c>
    </row>
    <row r="280" spans="1:6" x14ac:dyDescent="0.3">
      <c r="A280" s="8" t="s">
        <v>674</v>
      </c>
      <c r="B280" s="11" t="s">
        <v>675</v>
      </c>
      <c r="C280" s="43" t="s">
        <v>667</v>
      </c>
      <c r="D280" s="17">
        <v>3324</v>
      </c>
      <c r="E280" s="40">
        <v>10</v>
      </c>
      <c r="F280" s="50">
        <v>300.84235860409098</v>
      </c>
    </row>
    <row r="281" spans="1:6" x14ac:dyDescent="0.3">
      <c r="A281" s="8" t="s">
        <v>676</v>
      </c>
      <c r="B281" s="11" t="s">
        <v>677</v>
      </c>
      <c r="C281" s="43" t="s">
        <v>667</v>
      </c>
      <c r="D281" s="17">
        <v>3756</v>
      </c>
      <c r="E281" s="40">
        <v>16</v>
      </c>
      <c r="F281" s="50">
        <v>425.98509052183198</v>
      </c>
    </row>
    <row r="282" spans="1:6" x14ac:dyDescent="0.3">
      <c r="A282" s="8" t="s">
        <v>678</v>
      </c>
      <c r="B282" s="11" t="s">
        <v>679</v>
      </c>
      <c r="C282" s="43" t="s">
        <v>667</v>
      </c>
      <c r="D282" s="17">
        <v>4429</v>
      </c>
      <c r="E282" s="40">
        <v>31</v>
      </c>
      <c r="F282" s="50">
        <v>699.93226461955305</v>
      </c>
    </row>
    <row r="283" spans="1:6" x14ac:dyDescent="0.3">
      <c r="A283" s="8" t="s">
        <v>680</v>
      </c>
      <c r="B283" s="11" t="s">
        <v>681</v>
      </c>
      <c r="C283" s="43" t="s">
        <v>667</v>
      </c>
      <c r="D283" s="17">
        <v>4189</v>
      </c>
      <c r="E283" s="40">
        <v>11</v>
      </c>
      <c r="F283" s="50">
        <v>262.59250417760802</v>
      </c>
    </row>
    <row r="284" spans="1:6" x14ac:dyDescent="0.3">
      <c r="A284" s="8" t="s">
        <v>682</v>
      </c>
      <c r="B284" s="11" t="s">
        <v>683</v>
      </c>
      <c r="C284" s="43" t="s">
        <v>667</v>
      </c>
      <c r="D284" s="17">
        <v>2806</v>
      </c>
      <c r="E284" s="40">
        <v>6</v>
      </c>
      <c r="F284" s="50">
        <v>213.82751247327201</v>
      </c>
    </row>
    <row r="285" spans="1:6" x14ac:dyDescent="0.3">
      <c r="A285" s="8" t="s">
        <v>684</v>
      </c>
      <c r="B285" s="11" t="s">
        <v>685</v>
      </c>
      <c r="C285" s="43" t="s">
        <v>667</v>
      </c>
      <c r="D285" s="17">
        <v>3628</v>
      </c>
      <c r="E285" s="40">
        <v>31</v>
      </c>
      <c r="F285" s="50">
        <v>854.46527012127899</v>
      </c>
    </row>
    <row r="286" spans="1:6" x14ac:dyDescent="0.3">
      <c r="A286" s="8" t="s">
        <v>686</v>
      </c>
      <c r="B286" s="11" t="s">
        <v>687</v>
      </c>
      <c r="C286" s="43" t="s">
        <v>667</v>
      </c>
      <c r="D286" s="17">
        <v>3231</v>
      </c>
      <c r="E286" s="40">
        <v>10</v>
      </c>
      <c r="F286" s="50">
        <v>309.50170225936199</v>
      </c>
    </row>
    <row r="287" spans="1:6" x14ac:dyDescent="0.3">
      <c r="A287" s="8" t="s">
        <v>688</v>
      </c>
      <c r="B287" s="11" t="s">
        <v>689</v>
      </c>
      <c r="C287" s="43" t="s">
        <v>667</v>
      </c>
      <c r="D287" s="17">
        <v>2898</v>
      </c>
      <c r="E287" s="40">
        <v>3</v>
      </c>
      <c r="F287" s="50">
        <v>103.51966873706</v>
      </c>
    </row>
    <row r="288" spans="1:6" x14ac:dyDescent="0.3">
      <c r="A288" s="8" t="s">
        <v>690</v>
      </c>
      <c r="B288" s="11" t="s">
        <v>691</v>
      </c>
      <c r="C288" s="43" t="s">
        <v>667</v>
      </c>
      <c r="D288" s="17">
        <v>2820</v>
      </c>
      <c r="E288" s="40">
        <v>4</v>
      </c>
      <c r="F288" s="50">
        <v>141.84397163120599</v>
      </c>
    </row>
    <row r="289" spans="1:6" x14ac:dyDescent="0.3">
      <c r="A289" s="8" t="s">
        <v>692</v>
      </c>
      <c r="B289" s="11" t="s">
        <v>693</v>
      </c>
      <c r="C289" s="43" t="s">
        <v>667</v>
      </c>
      <c r="D289" s="17">
        <v>5026</v>
      </c>
      <c r="E289" s="40">
        <v>16</v>
      </c>
      <c r="F289" s="50">
        <v>318.34460803820099</v>
      </c>
    </row>
    <row r="290" spans="1:6" x14ac:dyDescent="0.3">
      <c r="A290" s="8" t="s">
        <v>694</v>
      </c>
      <c r="B290" s="11" t="s">
        <v>695</v>
      </c>
      <c r="C290" s="43" t="s">
        <v>667</v>
      </c>
      <c r="D290" s="17">
        <v>6368</v>
      </c>
      <c r="E290" s="40">
        <v>20</v>
      </c>
      <c r="F290" s="50">
        <v>314.070351758794</v>
      </c>
    </row>
    <row r="291" spans="1:6" x14ac:dyDescent="0.3">
      <c r="A291" s="8" t="s">
        <v>696</v>
      </c>
      <c r="B291" s="11" t="s">
        <v>697</v>
      </c>
      <c r="C291" s="43" t="s">
        <v>667</v>
      </c>
      <c r="D291" s="17">
        <v>5744</v>
      </c>
      <c r="E291" s="40">
        <v>26</v>
      </c>
      <c r="F291" s="50">
        <v>452.64623955431802</v>
      </c>
    </row>
    <row r="292" spans="1:6" x14ac:dyDescent="0.3">
      <c r="A292" s="8" t="s">
        <v>698</v>
      </c>
      <c r="B292" s="11" t="s">
        <v>699</v>
      </c>
      <c r="C292" s="43" t="s">
        <v>667</v>
      </c>
      <c r="D292" s="17">
        <v>2419</v>
      </c>
      <c r="E292" s="40">
        <v>4</v>
      </c>
      <c r="F292" s="50">
        <v>165.35758577924801</v>
      </c>
    </row>
    <row r="293" spans="1:6" x14ac:dyDescent="0.3">
      <c r="A293" s="8" t="s">
        <v>700</v>
      </c>
      <c r="B293" s="11" t="s">
        <v>701</v>
      </c>
      <c r="C293" s="43" t="s">
        <v>667</v>
      </c>
      <c r="D293" s="17">
        <v>4136</v>
      </c>
      <c r="E293" s="40">
        <v>19</v>
      </c>
      <c r="F293" s="50">
        <v>459.381044487427</v>
      </c>
    </row>
    <row r="294" spans="1:6" x14ac:dyDescent="0.3">
      <c r="A294" s="8" t="s">
        <v>702</v>
      </c>
      <c r="B294" s="11" t="s">
        <v>703</v>
      </c>
      <c r="C294" s="43" t="s">
        <v>667</v>
      </c>
      <c r="D294" s="17">
        <v>5099</v>
      </c>
      <c r="E294" s="40">
        <v>9</v>
      </c>
      <c r="F294" s="50">
        <v>176.50519709746999</v>
      </c>
    </row>
    <row r="295" spans="1:6" x14ac:dyDescent="0.3">
      <c r="A295" s="8" t="s">
        <v>704</v>
      </c>
      <c r="B295" s="11" t="s">
        <v>705</v>
      </c>
      <c r="C295" s="43" t="s">
        <v>667</v>
      </c>
      <c r="D295" s="17">
        <v>3323</v>
      </c>
      <c r="E295" s="40">
        <v>4</v>
      </c>
      <c r="F295" s="50">
        <v>120.373156786037</v>
      </c>
    </row>
    <row r="296" spans="1:6" x14ac:dyDescent="0.3">
      <c r="A296" s="8" t="s">
        <v>706</v>
      </c>
      <c r="B296" s="11" t="s">
        <v>707</v>
      </c>
      <c r="C296" s="43" t="s">
        <v>667</v>
      </c>
      <c r="D296" s="17">
        <v>3408</v>
      </c>
      <c r="E296" s="40">
        <v>7</v>
      </c>
      <c r="F296" s="50">
        <v>205.39906103286401</v>
      </c>
    </row>
    <row r="297" spans="1:6" x14ac:dyDescent="0.3">
      <c r="A297" s="8" t="s">
        <v>708</v>
      </c>
      <c r="B297" s="11" t="s">
        <v>709</v>
      </c>
      <c r="C297" s="43" t="s">
        <v>667</v>
      </c>
      <c r="D297" s="17">
        <v>4193</v>
      </c>
      <c r="E297" s="40">
        <v>20</v>
      </c>
      <c r="F297" s="50">
        <v>476.98545194371599</v>
      </c>
    </row>
    <row r="298" spans="1:6" x14ac:dyDescent="0.3">
      <c r="A298" s="8" t="s">
        <v>710</v>
      </c>
      <c r="B298" s="11" t="s">
        <v>711</v>
      </c>
      <c r="C298" s="43" t="s">
        <v>667</v>
      </c>
      <c r="D298" s="17">
        <v>4131</v>
      </c>
      <c r="E298" s="40">
        <v>10</v>
      </c>
      <c r="F298" s="50">
        <v>242.07213749697399</v>
      </c>
    </row>
    <row r="299" spans="1:6" x14ac:dyDescent="0.3">
      <c r="A299" s="8" t="s">
        <v>712</v>
      </c>
      <c r="B299" s="11" t="s">
        <v>713</v>
      </c>
      <c r="C299" s="43" t="s">
        <v>667</v>
      </c>
      <c r="D299" s="17">
        <v>5568</v>
      </c>
      <c r="E299" s="40">
        <v>13</v>
      </c>
      <c r="F299" s="50">
        <v>233.47701149425299</v>
      </c>
    </row>
    <row r="300" spans="1:6" x14ac:dyDescent="0.3">
      <c r="A300" s="8" t="s">
        <v>714</v>
      </c>
      <c r="B300" s="11" t="s">
        <v>715</v>
      </c>
      <c r="C300" s="43" t="s">
        <v>667</v>
      </c>
      <c r="D300" s="17">
        <v>2860</v>
      </c>
      <c r="E300" s="40">
        <v>4</v>
      </c>
      <c r="F300" s="50">
        <v>139.86013986014001</v>
      </c>
    </row>
    <row r="301" spans="1:6" x14ac:dyDescent="0.3">
      <c r="A301" s="8" t="s">
        <v>716</v>
      </c>
      <c r="B301" s="11" t="s">
        <v>717</v>
      </c>
      <c r="C301" s="43" t="s">
        <v>667</v>
      </c>
      <c r="D301" s="17">
        <v>3144</v>
      </c>
      <c r="E301" s="40">
        <v>10</v>
      </c>
      <c r="F301" s="50">
        <v>318.06615776081401</v>
      </c>
    </row>
    <row r="302" spans="1:6" x14ac:dyDescent="0.3">
      <c r="A302" s="8" t="s">
        <v>718</v>
      </c>
      <c r="B302" s="11" t="s">
        <v>719</v>
      </c>
      <c r="C302" s="43" t="s">
        <v>667</v>
      </c>
      <c r="D302" s="17">
        <v>4010</v>
      </c>
      <c r="E302" s="40">
        <v>12</v>
      </c>
      <c r="F302" s="50">
        <v>299.25187032419001</v>
      </c>
    </row>
    <row r="303" spans="1:6" x14ac:dyDescent="0.3">
      <c r="A303" s="8" t="s">
        <v>720</v>
      </c>
      <c r="B303" s="11" t="s">
        <v>721</v>
      </c>
      <c r="C303" s="43" t="s">
        <v>667</v>
      </c>
      <c r="D303" s="17">
        <v>4668</v>
      </c>
      <c r="E303" s="40">
        <v>25</v>
      </c>
      <c r="F303" s="50">
        <v>535.56126820908298</v>
      </c>
    </row>
    <row r="304" spans="1:6" x14ac:dyDescent="0.3">
      <c r="A304" s="8" t="s">
        <v>722</v>
      </c>
      <c r="B304" s="11" t="s">
        <v>723</v>
      </c>
      <c r="C304" s="43" t="s">
        <v>724</v>
      </c>
      <c r="D304" s="17">
        <v>7137</v>
      </c>
      <c r="E304" s="40">
        <v>22</v>
      </c>
      <c r="F304" s="50">
        <v>308.25276726916098</v>
      </c>
    </row>
    <row r="305" spans="1:6" x14ac:dyDescent="0.3">
      <c r="A305" s="8" t="s">
        <v>725</v>
      </c>
      <c r="B305" s="11" t="s">
        <v>726</v>
      </c>
      <c r="C305" s="43" t="s">
        <v>724</v>
      </c>
      <c r="D305" s="17">
        <v>4500</v>
      </c>
      <c r="E305" s="40">
        <v>7</v>
      </c>
      <c r="F305" s="50">
        <v>155.555555555556</v>
      </c>
    </row>
    <row r="306" spans="1:6" x14ac:dyDescent="0.3">
      <c r="A306" s="8" t="s">
        <v>727</v>
      </c>
      <c r="B306" s="11" t="s">
        <v>728</v>
      </c>
      <c r="C306" s="43" t="s">
        <v>724</v>
      </c>
      <c r="D306" s="17">
        <v>2939</v>
      </c>
      <c r="E306" s="40">
        <v>6</v>
      </c>
      <c r="F306" s="50">
        <v>204.15107179312699</v>
      </c>
    </row>
    <row r="307" spans="1:6" x14ac:dyDescent="0.3">
      <c r="A307" s="8" t="s">
        <v>729</v>
      </c>
      <c r="B307" s="11" t="s">
        <v>730</v>
      </c>
      <c r="C307" s="43" t="s">
        <v>724</v>
      </c>
      <c r="D307" s="17">
        <v>4735</v>
      </c>
      <c r="E307" s="40">
        <v>16</v>
      </c>
      <c r="F307" s="50">
        <v>337.90918690601899</v>
      </c>
    </row>
    <row r="308" spans="1:6" x14ac:dyDescent="0.3">
      <c r="A308" s="8" t="s">
        <v>731</v>
      </c>
      <c r="B308" s="11" t="s">
        <v>732</v>
      </c>
      <c r="C308" s="43" t="s">
        <v>724</v>
      </c>
      <c r="D308" s="17">
        <v>4665</v>
      </c>
      <c r="E308" s="40">
        <v>15</v>
      </c>
      <c r="F308" s="50">
        <v>321.54340836012898</v>
      </c>
    </row>
    <row r="309" spans="1:6" x14ac:dyDescent="0.3">
      <c r="A309" s="8" t="s">
        <v>733</v>
      </c>
      <c r="B309" s="11" t="s">
        <v>734</v>
      </c>
      <c r="C309" s="43" t="s">
        <v>724</v>
      </c>
      <c r="D309" s="17">
        <v>2343</v>
      </c>
      <c r="E309" s="40">
        <v>4</v>
      </c>
      <c r="F309" s="50">
        <v>170.721297481861</v>
      </c>
    </row>
    <row r="310" spans="1:6" x14ac:dyDescent="0.3">
      <c r="A310" s="8" t="s">
        <v>735</v>
      </c>
      <c r="B310" s="11" t="s">
        <v>736</v>
      </c>
      <c r="C310" s="43" t="s">
        <v>724</v>
      </c>
      <c r="D310" s="17">
        <v>5579</v>
      </c>
      <c r="E310" s="40">
        <v>11</v>
      </c>
      <c r="F310" s="50">
        <v>197.16795124574301</v>
      </c>
    </row>
    <row r="311" spans="1:6" x14ac:dyDescent="0.3">
      <c r="A311" s="8" t="s">
        <v>737</v>
      </c>
      <c r="B311" s="11" t="s">
        <v>738</v>
      </c>
      <c r="C311" s="43" t="s">
        <v>724</v>
      </c>
      <c r="D311" s="17">
        <v>4209</v>
      </c>
      <c r="E311" s="40">
        <v>6</v>
      </c>
      <c r="F311" s="50">
        <v>142.551674982181</v>
      </c>
    </row>
    <row r="312" spans="1:6" x14ac:dyDescent="0.3">
      <c r="A312" s="8" t="s">
        <v>739</v>
      </c>
      <c r="B312" s="11" t="s">
        <v>740</v>
      </c>
      <c r="C312" s="43" t="s">
        <v>724</v>
      </c>
      <c r="D312" s="17">
        <v>5632</v>
      </c>
      <c r="E312" s="40">
        <v>9</v>
      </c>
      <c r="F312" s="50">
        <v>159.801136363636</v>
      </c>
    </row>
    <row r="313" spans="1:6" x14ac:dyDescent="0.3">
      <c r="A313" s="8" t="s">
        <v>741</v>
      </c>
      <c r="B313" s="11" t="s">
        <v>742</v>
      </c>
      <c r="C313" s="43" t="s">
        <v>724</v>
      </c>
      <c r="D313" s="17">
        <v>7031</v>
      </c>
      <c r="E313" s="40">
        <v>27</v>
      </c>
      <c r="F313" s="50">
        <v>384.01365381880203</v>
      </c>
    </row>
    <row r="314" spans="1:6" x14ac:dyDescent="0.3">
      <c r="A314" s="8" t="s">
        <v>743</v>
      </c>
      <c r="B314" s="11" t="s">
        <v>744</v>
      </c>
      <c r="C314" s="43" t="s">
        <v>724</v>
      </c>
      <c r="D314" s="17">
        <v>6011</v>
      </c>
      <c r="E314" s="40">
        <v>8</v>
      </c>
      <c r="F314" s="50">
        <v>133.089336216936</v>
      </c>
    </row>
    <row r="315" spans="1:6" x14ac:dyDescent="0.3">
      <c r="A315" s="8" t="s">
        <v>745</v>
      </c>
      <c r="B315" s="11" t="s">
        <v>746</v>
      </c>
      <c r="C315" s="43" t="s">
        <v>724</v>
      </c>
      <c r="D315" s="17">
        <v>3048</v>
      </c>
      <c r="E315" s="40">
        <v>3</v>
      </c>
      <c r="F315" s="50">
        <v>98.425196850393704</v>
      </c>
    </row>
    <row r="316" spans="1:6" x14ac:dyDescent="0.3">
      <c r="A316" s="8" t="s">
        <v>747</v>
      </c>
      <c r="B316" s="11" t="s">
        <v>748</v>
      </c>
      <c r="C316" s="43" t="s">
        <v>724</v>
      </c>
      <c r="D316" s="17">
        <v>5718</v>
      </c>
      <c r="E316" s="40">
        <v>4</v>
      </c>
      <c r="F316" s="50">
        <v>69.954529555788696</v>
      </c>
    </row>
    <row r="317" spans="1:6" x14ac:dyDescent="0.3">
      <c r="A317" s="8" t="s">
        <v>749</v>
      </c>
      <c r="B317" s="11" t="s">
        <v>750</v>
      </c>
      <c r="C317" s="43" t="s">
        <v>724</v>
      </c>
      <c r="D317" s="17">
        <v>6700</v>
      </c>
      <c r="E317" s="40">
        <v>18</v>
      </c>
      <c r="F317" s="50">
        <v>268.65671641790999</v>
      </c>
    </row>
    <row r="318" spans="1:6" x14ac:dyDescent="0.3">
      <c r="A318" s="8" t="s">
        <v>751</v>
      </c>
      <c r="B318" s="11" t="s">
        <v>752</v>
      </c>
      <c r="C318" s="43" t="s">
        <v>724</v>
      </c>
      <c r="D318" s="17">
        <v>4448</v>
      </c>
      <c r="E318" s="40">
        <v>9</v>
      </c>
      <c r="F318" s="50">
        <v>202.33812949640301</v>
      </c>
    </row>
    <row r="319" spans="1:6" x14ac:dyDescent="0.3">
      <c r="A319" s="8" t="s">
        <v>753</v>
      </c>
      <c r="B319" s="11" t="s">
        <v>754</v>
      </c>
      <c r="C319" s="43" t="s">
        <v>724</v>
      </c>
      <c r="D319" s="17">
        <v>4739</v>
      </c>
      <c r="E319" s="40">
        <v>10</v>
      </c>
      <c r="F319" s="50">
        <v>211.01498206372699</v>
      </c>
    </row>
    <row r="320" spans="1:6" x14ac:dyDescent="0.3">
      <c r="A320" s="8" t="s">
        <v>755</v>
      </c>
      <c r="B320" s="11" t="s">
        <v>756</v>
      </c>
      <c r="C320" s="43" t="s">
        <v>724</v>
      </c>
      <c r="D320" s="17">
        <v>4551</v>
      </c>
      <c r="E320" s="40">
        <v>7</v>
      </c>
      <c r="F320" s="50">
        <v>153.81234893429999</v>
      </c>
    </row>
    <row r="321" spans="1:6" x14ac:dyDescent="0.3">
      <c r="A321" s="8" t="s">
        <v>757</v>
      </c>
      <c r="B321" s="11" t="s">
        <v>758</v>
      </c>
      <c r="C321" s="43" t="s">
        <v>724</v>
      </c>
      <c r="D321" s="17">
        <v>3162</v>
      </c>
      <c r="E321" s="40">
        <v>18</v>
      </c>
      <c r="F321" s="50">
        <v>569.25996204933597</v>
      </c>
    </row>
    <row r="322" spans="1:6" x14ac:dyDescent="0.3">
      <c r="A322" s="8" t="s">
        <v>759</v>
      </c>
      <c r="B322" s="11" t="s">
        <v>760</v>
      </c>
      <c r="C322" s="43" t="s">
        <v>724</v>
      </c>
      <c r="D322" s="17">
        <v>4903</v>
      </c>
      <c r="E322" s="40">
        <v>5</v>
      </c>
      <c r="F322" s="50">
        <v>101.978380583316</v>
      </c>
    </row>
    <row r="323" spans="1:6" x14ac:dyDescent="0.3">
      <c r="A323" s="8" t="s">
        <v>761</v>
      </c>
      <c r="B323" s="11" t="s">
        <v>762</v>
      </c>
      <c r="C323" s="43" t="s">
        <v>724</v>
      </c>
      <c r="D323" s="17">
        <v>5639</v>
      </c>
      <c r="E323" s="40">
        <v>3</v>
      </c>
      <c r="F323" s="50">
        <v>53.2009221493173</v>
      </c>
    </row>
    <row r="324" spans="1:6" x14ac:dyDescent="0.3">
      <c r="A324" s="8" t="s">
        <v>763</v>
      </c>
      <c r="B324" s="11" t="s">
        <v>764</v>
      </c>
      <c r="C324" s="43" t="s">
        <v>724</v>
      </c>
      <c r="D324" s="17">
        <v>5637</v>
      </c>
      <c r="E324" s="40">
        <v>14</v>
      </c>
      <c r="F324" s="50">
        <v>248.359056235586</v>
      </c>
    </row>
    <row r="325" spans="1:6" x14ac:dyDescent="0.3">
      <c r="A325" s="8" t="s">
        <v>765</v>
      </c>
      <c r="B325" s="11" t="s">
        <v>766</v>
      </c>
      <c r="C325" s="43" t="s">
        <v>724</v>
      </c>
      <c r="D325" s="17">
        <v>4574</v>
      </c>
      <c r="E325" s="40">
        <v>7</v>
      </c>
      <c r="F325" s="50">
        <v>153.038915609969</v>
      </c>
    </row>
    <row r="326" spans="1:6" x14ac:dyDescent="0.3">
      <c r="A326" s="8" t="s">
        <v>767</v>
      </c>
      <c r="B326" s="11" t="s">
        <v>768</v>
      </c>
      <c r="C326" s="43" t="s">
        <v>769</v>
      </c>
      <c r="D326" s="17">
        <v>6338</v>
      </c>
      <c r="E326" s="40">
        <v>11</v>
      </c>
      <c r="F326" s="50">
        <v>173.55632691700899</v>
      </c>
    </row>
    <row r="327" spans="1:6" x14ac:dyDescent="0.3">
      <c r="A327" s="8" t="s">
        <v>770</v>
      </c>
      <c r="B327" s="11" t="s">
        <v>771</v>
      </c>
      <c r="C327" s="43" t="s">
        <v>769</v>
      </c>
      <c r="D327" s="17">
        <v>3576</v>
      </c>
      <c r="E327" s="40">
        <v>22</v>
      </c>
      <c r="F327" s="50">
        <v>615.21252796420595</v>
      </c>
    </row>
    <row r="328" spans="1:6" x14ac:dyDescent="0.3">
      <c r="A328" s="8" t="s">
        <v>772</v>
      </c>
      <c r="B328" s="11" t="s">
        <v>773</v>
      </c>
      <c r="C328" s="43" t="s">
        <v>769</v>
      </c>
      <c r="D328" s="17">
        <v>6158</v>
      </c>
      <c r="E328" s="40">
        <v>33</v>
      </c>
      <c r="F328" s="50">
        <v>535.88827541409501</v>
      </c>
    </row>
    <row r="329" spans="1:6" x14ac:dyDescent="0.3">
      <c r="A329" s="8" t="s">
        <v>774</v>
      </c>
      <c r="B329" s="11" t="s">
        <v>775</v>
      </c>
      <c r="C329" s="43" t="s">
        <v>769</v>
      </c>
      <c r="D329" s="17">
        <v>4163</v>
      </c>
      <c r="E329" s="40">
        <v>11</v>
      </c>
      <c r="F329" s="50">
        <v>264.23252462166698</v>
      </c>
    </row>
    <row r="330" spans="1:6" x14ac:dyDescent="0.3">
      <c r="A330" s="8" t="s">
        <v>776</v>
      </c>
      <c r="B330" s="11" t="s">
        <v>777</v>
      </c>
      <c r="C330" s="43" t="s">
        <v>769</v>
      </c>
      <c r="D330" s="17">
        <v>4106</v>
      </c>
      <c r="E330" s="40">
        <v>12</v>
      </c>
      <c r="F330" s="50">
        <v>292.25523623964898</v>
      </c>
    </row>
    <row r="331" spans="1:6" x14ac:dyDescent="0.3">
      <c r="A331" s="8" t="s">
        <v>778</v>
      </c>
      <c r="B331" s="11" t="s">
        <v>779</v>
      </c>
      <c r="C331" s="43" t="s">
        <v>769</v>
      </c>
      <c r="D331" s="17">
        <v>8657</v>
      </c>
      <c r="E331" s="40">
        <v>24</v>
      </c>
      <c r="F331" s="50">
        <v>277.23229756266602</v>
      </c>
    </row>
    <row r="332" spans="1:6" x14ac:dyDescent="0.3">
      <c r="A332" s="8" t="s">
        <v>780</v>
      </c>
      <c r="B332" s="11" t="s">
        <v>781</v>
      </c>
      <c r="C332" s="43" t="s">
        <v>769</v>
      </c>
      <c r="D332" s="17">
        <v>6029</v>
      </c>
      <c r="E332" s="40">
        <v>22</v>
      </c>
      <c r="F332" s="50">
        <v>364.902968983248</v>
      </c>
    </row>
    <row r="333" spans="1:6" x14ac:dyDescent="0.3">
      <c r="A333" s="8" t="s">
        <v>782</v>
      </c>
      <c r="B333" s="11" t="s">
        <v>783</v>
      </c>
      <c r="C333" s="43" t="s">
        <v>769</v>
      </c>
      <c r="D333" s="17">
        <v>3886</v>
      </c>
      <c r="E333" s="40">
        <v>5</v>
      </c>
      <c r="F333" s="50">
        <v>128.667009778693</v>
      </c>
    </row>
    <row r="334" spans="1:6" x14ac:dyDescent="0.3">
      <c r="A334" s="8" t="s">
        <v>784</v>
      </c>
      <c r="B334" s="11" t="s">
        <v>785</v>
      </c>
      <c r="C334" s="43" t="s">
        <v>769</v>
      </c>
      <c r="D334" s="17">
        <v>6817</v>
      </c>
      <c r="E334" s="40">
        <v>13</v>
      </c>
      <c r="F334" s="50">
        <v>190.699721285023</v>
      </c>
    </row>
    <row r="335" spans="1:6" x14ac:dyDescent="0.3">
      <c r="A335" s="8" t="s">
        <v>786</v>
      </c>
      <c r="B335" s="11" t="s">
        <v>787</v>
      </c>
      <c r="C335" s="43" t="s">
        <v>769</v>
      </c>
      <c r="D335" s="17">
        <v>5064</v>
      </c>
      <c r="E335" s="40">
        <v>13</v>
      </c>
      <c r="F335" s="50">
        <v>256.71406003159598</v>
      </c>
    </row>
    <row r="336" spans="1:6" x14ac:dyDescent="0.3">
      <c r="A336" s="8" t="s">
        <v>788</v>
      </c>
      <c r="B336" s="11" t="s">
        <v>789</v>
      </c>
      <c r="C336" s="43" t="s">
        <v>769</v>
      </c>
      <c r="D336" s="17">
        <v>3605</v>
      </c>
      <c r="E336" s="40">
        <v>13</v>
      </c>
      <c r="F336" s="50">
        <v>360.61026352288502</v>
      </c>
    </row>
    <row r="337" spans="1:6" x14ac:dyDescent="0.3">
      <c r="A337" s="8" t="s">
        <v>790</v>
      </c>
      <c r="B337" s="11" t="s">
        <v>791</v>
      </c>
      <c r="C337" s="43" t="s">
        <v>769</v>
      </c>
      <c r="D337" s="17">
        <v>3665</v>
      </c>
      <c r="E337" s="40">
        <v>17</v>
      </c>
      <c r="F337" s="50">
        <v>463.84720327421599</v>
      </c>
    </row>
    <row r="338" spans="1:6" x14ac:dyDescent="0.3">
      <c r="A338" s="8" t="s">
        <v>792</v>
      </c>
      <c r="B338" s="11" t="s">
        <v>793</v>
      </c>
      <c r="C338" s="43" t="s">
        <v>769</v>
      </c>
      <c r="D338" s="17">
        <v>6187</v>
      </c>
      <c r="E338" s="40">
        <v>13</v>
      </c>
      <c r="F338" s="50">
        <v>210.11798933247101</v>
      </c>
    </row>
    <row r="339" spans="1:6" x14ac:dyDescent="0.3">
      <c r="A339" s="8" t="s">
        <v>794</v>
      </c>
      <c r="B339" s="11" t="s">
        <v>795</v>
      </c>
      <c r="C339" s="43" t="s">
        <v>769</v>
      </c>
      <c r="D339" s="17">
        <v>3256</v>
      </c>
      <c r="E339" s="40">
        <v>7</v>
      </c>
      <c r="F339" s="50">
        <v>214.98771498771501</v>
      </c>
    </row>
    <row r="340" spans="1:6" x14ac:dyDescent="0.3">
      <c r="A340" s="8" t="s">
        <v>796</v>
      </c>
      <c r="B340" s="11" t="s">
        <v>797</v>
      </c>
      <c r="C340" s="43" t="s">
        <v>769</v>
      </c>
      <c r="D340" s="17">
        <v>3725</v>
      </c>
      <c r="E340" s="40">
        <v>9</v>
      </c>
      <c r="F340" s="50">
        <v>241.61073825503399</v>
      </c>
    </row>
    <row r="341" spans="1:6" x14ac:dyDescent="0.3">
      <c r="A341" s="8" t="s">
        <v>798</v>
      </c>
      <c r="B341" s="11" t="s">
        <v>799</v>
      </c>
      <c r="C341" s="43" t="s">
        <v>769</v>
      </c>
      <c r="D341" s="17">
        <v>4685</v>
      </c>
      <c r="E341" s="40">
        <v>16</v>
      </c>
      <c r="F341" s="50">
        <v>341.515474919957</v>
      </c>
    </row>
    <row r="342" spans="1:6" x14ac:dyDescent="0.3">
      <c r="A342" s="8" t="s">
        <v>800</v>
      </c>
      <c r="B342" s="11" t="s">
        <v>801</v>
      </c>
      <c r="C342" s="43" t="s">
        <v>769</v>
      </c>
      <c r="D342" s="17">
        <v>4874</v>
      </c>
      <c r="E342" s="40">
        <v>10</v>
      </c>
      <c r="F342" s="50">
        <v>205.17029134181399</v>
      </c>
    </row>
    <row r="343" spans="1:6" x14ac:dyDescent="0.3">
      <c r="A343" s="8" t="s">
        <v>802</v>
      </c>
      <c r="B343" s="11" t="s">
        <v>803</v>
      </c>
      <c r="C343" s="43" t="s">
        <v>769</v>
      </c>
      <c r="D343" s="17">
        <v>3420</v>
      </c>
      <c r="E343" s="40">
        <v>16</v>
      </c>
      <c r="F343" s="50">
        <v>467.83625730994203</v>
      </c>
    </row>
    <row r="344" spans="1:6" x14ac:dyDescent="0.3">
      <c r="A344" s="8" t="s">
        <v>804</v>
      </c>
      <c r="B344" s="11" t="s">
        <v>805</v>
      </c>
      <c r="C344" s="43" t="s">
        <v>769</v>
      </c>
      <c r="D344" s="17">
        <v>3742</v>
      </c>
      <c r="E344" s="40">
        <v>22</v>
      </c>
      <c r="F344" s="50">
        <v>587.92089791555304</v>
      </c>
    </row>
    <row r="345" spans="1:6" x14ac:dyDescent="0.3">
      <c r="A345" s="8" t="s">
        <v>806</v>
      </c>
      <c r="B345" s="11" t="s">
        <v>807</v>
      </c>
      <c r="C345" s="43" t="s">
        <v>769</v>
      </c>
      <c r="D345" s="17">
        <v>4107</v>
      </c>
      <c r="E345" s="40">
        <v>7</v>
      </c>
      <c r="F345" s="50">
        <v>170.44071098125201</v>
      </c>
    </row>
    <row r="346" spans="1:6" x14ac:dyDescent="0.3">
      <c r="A346" s="8" t="s">
        <v>808</v>
      </c>
      <c r="B346" s="11" t="s">
        <v>809</v>
      </c>
      <c r="C346" s="43" t="s">
        <v>810</v>
      </c>
      <c r="D346" s="17">
        <v>5927</v>
      </c>
      <c r="E346" s="40">
        <v>5</v>
      </c>
      <c r="F346" s="50">
        <v>84.359709802598303</v>
      </c>
    </row>
    <row r="347" spans="1:6" x14ac:dyDescent="0.3">
      <c r="A347" s="8" t="s">
        <v>811</v>
      </c>
      <c r="B347" s="11" t="s">
        <v>812</v>
      </c>
      <c r="C347" s="43" t="s">
        <v>810</v>
      </c>
      <c r="D347" s="17">
        <v>6222</v>
      </c>
      <c r="E347" s="40">
        <v>6</v>
      </c>
      <c r="F347" s="50">
        <v>96.432015429122501</v>
      </c>
    </row>
    <row r="348" spans="1:6" x14ac:dyDescent="0.3">
      <c r="A348" s="8" t="s">
        <v>813</v>
      </c>
      <c r="B348" s="11" t="s">
        <v>814</v>
      </c>
      <c r="C348" s="43" t="s">
        <v>810</v>
      </c>
      <c r="D348" s="17">
        <v>3504</v>
      </c>
      <c r="E348" s="40">
        <v>1</v>
      </c>
      <c r="F348" s="50">
        <v>28.5388127853881</v>
      </c>
    </row>
    <row r="349" spans="1:6" x14ac:dyDescent="0.3">
      <c r="A349" s="8" t="s">
        <v>815</v>
      </c>
      <c r="B349" s="11" t="s">
        <v>816</v>
      </c>
      <c r="C349" s="43" t="s">
        <v>810</v>
      </c>
      <c r="D349" s="17">
        <v>4317</v>
      </c>
      <c r="E349" s="40">
        <v>22</v>
      </c>
      <c r="F349" s="50">
        <v>509.613157285152</v>
      </c>
    </row>
    <row r="350" spans="1:6" x14ac:dyDescent="0.3">
      <c r="A350" s="8" t="s">
        <v>817</v>
      </c>
      <c r="B350" s="11" t="s">
        <v>818</v>
      </c>
      <c r="C350" s="43" t="s">
        <v>810</v>
      </c>
      <c r="D350" s="17">
        <v>4758</v>
      </c>
      <c r="E350" s="40">
        <v>2</v>
      </c>
      <c r="F350" s="50">
        <v>42.0344682639765</v>
      </c>
    </row>
    <row r="351" spans="1:6" x14ac:dyDescent="0.3">
      <c r="A351" s="8" t="s">
        <v>819</v>
      </c>
      <c r="B351" s="11" t="s">
        <v>820</v>
      </c>
      <c r="C351" s="43" t="s">
        <v>810</v>
      </c>
      <c r="D351" s="17">
        <v>4526</v>
      </c>
      <c r="E351" s="40">
        <v>33</v>
      </c>
      <c r="F351" s="50">
        <v>729.12063632346405</v>
      </c>
    </row>
    <row r="352" spans="1:6" x14ac:dyDescent="0.3">
      <c r="A352" s="8" t="s">
        <v>821</v>
      </c>
      <c r="B352" s="11" t="s">
        <v>822</v>
      </c>
      <c r="C352" s="43" t="s">
        <v>810</v>
      </c>
      <c r="D352" s="17">
        <v>3566</v>
      </c>
      <c r="E352" s="40">
        <v>13</v>
      </c>
      <c r="F352" s="50">
        <v>364.554122265844</v>
      </c>
    </row>
    <row r="353" spans="1:6" x14ac:dyDescent="0.3">
      <c r="A353" s="8" t="s">
        <v>823</v>
      </c>
      <c r="B353" s="11" t="s">
        <v>824</v>
      </c>
      <c r="C353" s="43" t="s">
        <v>810</v>
      </c>
      <c r="D353" s="17">
        <v>4662</v>
      </c>
      <c r="E353" s="40">
        <v>8</v>
      </c>
      <c r="F353" s="50">
        <v>171.60017160017199</v>
      </c>
    </row>
    <row r="354" spans="1:6" x14ac:dyDescent="0.3">
      <c r="A354" s="8" t="s">
        <v>825</v>
      </c>
      <c r="B354" s="11" t="s">
        <v>826</v>
      </c>
      <c r="C354" s="43" t="s">
        <v>810</v>
      </c>
      <c r="D354" s="17">
        <v>3820</v>
      </c>
      <c r="E354" s="40">
        <v>7</v>
      </c>
      <c r="F354" s="50">
        <v>183.246073298429</v>
      </c>
    </row>
    <row r="355" spans="1:6" x14ac:dyDescent="0.3">
      <c r="A355" s="8" t="s">
        <v>827</v>
      </c>
      <c r="B355" s="11" t="s">
        <v>828</v>
      </c>
      <c r="C355" s="43" t="s">
        <v>810</v>
      </c>
      <c r="D355" s="17">
        <v>3141</v>
      </c>
      <c r="E355" s="40">
        <v>9</v>
      </c>
      <c r="F355" s="50">
        <v>286.532951289398</v>
      </c>
    </row>
    <row r="356" spans="1:6" x14ac:dyDescent="0.3">
      <c r="A356" s="8" t="s">
        <v>829</v>
      </c>
      <c r="B356" s="11" t="s">
        <v>830</v>
      </c>
      <c r="C356" s="43" t="s">
        <v>810</v>
      </c>
      <c r="D356" s="17">
        <v>3915</v>
      </c>
      <c r="E356" s="40">
        <v>24</v>
      </c>
      <c r="F356" s="50">
        <v>613.02681992337205</v>
      </c>
    </row>
    <row r="357" spans="1:6" x14ac:dyDescent="0.3">
      <c r="A357" s="8" t="s">
        <v>831</v>
      </c>
      <c r="B357" s="11" t="s">
        <v>832</v>
      </c>
      <c r="C357" s="43" t="s">
        <v>810</v>
      </c>
      <c r="D357" s="17">
        <v>6041</v>
      </c>
      <c r="E357" s="40">
        <v>19</v>
      </c>
      <c r="F357" s="50">
        <v>314.517463996027</v>
      </c>
    </row>
    <row r="358" spans="1:6" x14ac:dyDescent="0.3">
      <c r="A358" s="8" t="s">
        <v>833</v>
      </c>
      <c r="B358" s="11" t="s">
        <v>834</v>
      </c>
      <c r="C358" s="43" t="s">
        <v>810</v>
      </c>
      <c r="D358" s="17">
        <v>4597</v>
      </c>
      <c r="E358" s="40">
        <v>15</v>
      </c>
      <c r="F358" s="50">
        <v>326.29976071350899</v>
      </c>
    </row>
    <row r="359" spans="1:6" x14ac:dyDescent="0.3">
      <c r="A359" s="8" t="s">
        <v>835</v>
      </c>
      <c r="B359" s="11" t="s">
        <v>836</v>
      </c>
      <c r="C359" s="43" t="s">
        <v>810</v>
      </c>
      <c r="D359" s="17">
        <v>5229</v>
      </c>
      <c r="E359" s="40">
        <v>5</v>
      </c>
      <c r="F359" s="50">
        <v>95.620577548288395</v>
      </c>
    </row>
    <row r="360" spans="1:6" x14ac:dyDescent="0.3">
      <c r="A360" s="8" t="s">
        <v>837</v>
      </c>
      <c r="B360" s="11" t="s">
        <v>838</v>
      </c>
      <c r="C360" s="43" t="s">
        <v>810</v>
      </c>
      <c r="D360" s="17">
        <v>5644</v>
      </c>
      <c r="E360" s="40">
        <v>5</v>
      </c>
      <c r="F360" s="50">
        <v>88.589652728561305</v>
      </c>
    </row>
    <row r="361" spans="1:6" x14ac:dyDescent="0.3">
      <c r="A361" s="8" t="s">
        <v>839</v>
      </c>
      <c r="B361" s="11" t="s">
        <v>840</v>
      </c>
      <c r="C361" s="43" t="s">
        <v>810</v>
      </c>
      <c r="D361" s="17">
        <v>3999</v>
      </c>
      <c r="E361" s="40">
        <v>4</v>
      </c>
      <c r="F361" s="50">
        <v>100.025006251563</v>
      </c>
    </row>
    <row r="362" spans="1:6" x14ac:dyDescent="0.3">
      <c r="A362" s="8" t="s">
        <v>841</v>
      </c>
      <c r="B362" s="11" t="s">
        <v>842</v>
      </c>
      <c r="C362" s="43" t="s">
        <v>810</v>
      </c>
      <c r="D362" s="17">
        <v>5385</v>
      </c>
      <c r="E362" s="40">
        <v>10</v>
      </c>
      <c r="F362" s="50">
        <v>185.701021355617</v>
      </c>
    </row>
    <row r="363" spans="1:6" x14ac:dyDescent="0.3">
      <c r="A363" s="8" t="s">
        <v>843</v>
      </c>
      <c r="B363" s="11" t="s">
        <v>844</v>
      </c>
      <c r="C363" s="43" t="s">
        <v>810</v>
      </c>
      <c r="D363" s="17">
        <v>5076</v>
      </c>
      <c r="E363" s="40">
        <v>30</v>
      </c>
      <c r="F363" s="50">
        <v>591.01654846335703</v>
      </c>
    </row>
    <row r="364" spans="1:6" x14ac:dyDescent="0.3">
      <c r="A364" s="8" t="s">
        <v>845</v>
      </c>
      <c r="B364" s="11" t="s">
        <v>846</v>
      </c>
      <c r="C364" s="43" t="s">
        <v>810</v>
      </c>
      <c r="D364" s="17">
        <v>4829</v>
      </c>
      <c r="E364" s="40">
        <v>13</v>
      </c>
      <c r="F364" s="50">
        <v>269.20687512942601</v>
      </c>
    </row>
    <row r="365" spans="1:6" x14ac:dyDescent="0.3">
      <c r="A365" s="8" t="s">
        <v>847</v>
      </c>
      <c r="B365" s="11" t="s">
        <v>848</v>
      </c>
      <c r="C365" s="43" t="s">
        <v>810</v>
      </c>
      <c r="D365" s="17">
        <v>4346</v>
      </c>
      <c r="E365" s="40">
        <v>8</v>
      </c>
      <c r="F365" s="50">
        <v>184.077312471238</v>
      </c>
    </row>
    <row r="366" spans="1:6" x14ac:dyDescent="0.3">
      <c r="A366" s="8" t="s">
        <v>849</v>
      </c>
      <c r="B366" s="11" t="s">
        <v>850</v>
      </c>
      <c r="C366" s="43" t="s">
        <v>810</v>
      </c>
      <c r="D366" s="17">
        <v>3937</v>
      </c>
      <c r="E366" s="40">
        <v>9</v>
      </c>
      <c r="F366" s="50">
        <v>228.60045720091401</v>
      </c>
    </row>
    <row r="367" spans="1:6" x14ac:dyDescent="0.3">
      <c r="A367" s="8" t="s">
        <v>851</v>
      </c>
      <c r="B367" s="11" t="s">
        <v>852</v>
      </c>
      <c r="C367" s="43" t="s">
        <v>810</v>
      </c>
      <c r="D367" s="17">
        <v>2642</v>
      </c>
      <c r="E367" s="40">
        <v>6</v>
      </c>
      <c r="F367" s="50">
        <v>227.10068130204399</v>
      </c>
    </row>
    <row r="368" spans="1:6" x14ac:dyDescent="0.3">
      <c r="A368" s="8" t="s">
        <v>853</v>
      </c>
      <c r="B368" s="11" t="s">
        <v>854</v>
      </c>
      <c r="C368" s="43" t="s">
        <v>810</v>
      </c>
      <c r="D368" s="17">
        <v>5153</v>
      </c>
      <c r="E368" s="40">
        <v>5</v>
      </c>
      <c r="F368" s="50">
        <v>97.030855812148303</v>
      </c>
    </row>
    <row r="369" spans="1:6" x14ac:dyDescent="0.3">
      <c r="A369" s="8" t="s">
        <v>855</v>
      </c>
      <c r="B369" s="11" t="s">
        <v>856</v>
      </c>
      <c r="C369" s="43" t="s">
        <v>810</v>
      </c>
      <c r="D369" s="17">
        <v>5746</v>
      </c>
      <c r="E369" s="40">
        <v>3</v>
      </c>
      <c r="F369" s="50">
        <v>52.210233205708299</v>
      </c>
    </row>
    <row r="370" spans="1:6" x14ac:dyDescent="0.3">
      <c r="A370" s="8" t="s">
        <v>857</v>
      </c>
      <c r="B370" s="11" t="s">
        <v>858</v>
      </c>
      <c r="C370" s="43" t="s">
        <v>810</v>
      </c>
      <c r="D370" s="17">
        <v>4425</v>
      </c>
      <c r="E370" s="40">
        <v>3</v>
      </c>
      <c r="F370" s="50">
        <v>67.796610169491501</v>
      </c>
    </row>
    <row r="371" spans="1:6" x14ac:dyDescent="0.3">
      <c r="A371" s="8" t="s">
        <v>859</v>
      </c>
      <c r="B371" s="11" t="s">
        <v>860</v>
      </c>
      <c r="C371" s="43" t="s">
        <v>810</v>
      </c>
      <c r="D371" s="17">
        <v>2471</v>
      </c>
      <c r="E371" s="40">
        <v>3</v>
      </c>
      <c r="F371" s="50">
        <v>121.40833670578699</v>
      </c>
    </row>
    <row r="372" spans="1:6" x14ac:dyDescent="0.3">
      <c r="A372" s="8" t="s">
        <v>861</v>
      </c>
      <c r="B372" s="11" t="s">
        <v>862</v>
      </c>
      <c r="C372" s="43" t="s">
        <v>810</v>
      </c>
      <c r="D372" s="17">
        <v>5964</v>
      </c>
      <c r="E372" s="40">
        <v>14</v>
      </c>
      <c r="F372" s="50">
        <v>234.741784037559</v>
      </c>
    </row>
    <row r="373" spans="1:6" x14ac:dyDescent="0.3">
      <c r="A373" s="8" t="s">
        <v>863</v>
      </c>
      <c r="B373" s="11" t="s">
        <v>864</v>
      </c>
      <c r="C373" s="43" t="s">
        <v>810</v>
      </c>
      <c r="D373" s="17">
        <v>3864</v>
      </c>
      <c r="E373" s="40">
        <v>6</v>
      </c>
      <c r="F373" s="50">
        <v>155.27950310559001</v>
      </c>
    </row>
    <row r="374" spans="1:6" x14ac:dyDescent="0.3">
      <c r="A374" s="8" t="s">
        <v>865</v>
      </c>
      <c r="B374" s="11" t="s">
        <v>866</v>
      </c>
      <c r="C374" s="43" t="s">
        <v>810</v>
      </c>
      <c r="D374" s="17">
        <v>4271</v>
      </c>
      <c r="E374" s="40">
        <v>9</v>
      </c>
      <c r="F374" s="50">
        <v>210.723483961602</v>
      </c>
    </row>
    <row r="375" spans="1:6" x14ac:dyDescent="0.3">
      <c r="A375" s="8" t="s">
        <v>867</v>
      </c>
      <c r="B375" s="11" t="s">
        <v>868</v>
      </c>
      <c r="C375" s="43" t="s">
        <v>810</v>
      </c>
      <c r="D375" s="17">
        <v>3323</v>
      </c>
      <c r="E375" s="40">
        <v>19</v>
      </c>
      <c r="F375" s="50">
        <v>571.77249473367397</v>
      </c>
    </row>
    <row r="376" spans="1:6" x14ac:dyDescent="0.3">
      <c r="A376" s="8" t="s">
        <v>869</v>
      </c>
      <c r="B376" s="11" t="s">
        <v>870</v>
      </c>
      <c r="C376" s="43" t="s">
        <v>810</v>
      </c>
      <c r="D376" s="17">
        <v>3143</v>
      </c>
      <c r="E376" s="40">
        <v>11</v>
      </c>
      <c r="F376" s="50">
        <v>349.98409163219901</v>
      </c>
    </row>
    <row r="377" spans="1:6" x14ac:dyDescent="0.3">
      <c r="A377" s="8" t="s">
        <v>871</v>
      </c>
      <c r="B377" s="11" t="s">
        <v>872</v>
      </c>
      <c r="C377" s="43" t="s">
        <v>810</v>
      </c>
      <c r="D377" s="17">
        <v>3641</v>
      </c>
      <c r="E377" s="40">
        <v>55</v>
      </c>
      <c r="F377" s="140">
        <v>1510.57401812689</v>
      </c>
    </row>
    <row r="378" spans="1:6" x14ac:dyDescent="0.3">
      <c r="A378" s="8" t="s">
        <v>873</v>
      </c>
      <c r="B378" s="11" t="s">
        <v>874</v>
      </c>
      <c r="C378" s="43" t="s">
        <v>810</v>
      </c>
      <c r="D378" s="17">
        <v>5071</v>
      </c>
      <c r="E378" s="40">
        <v>14</v>
      </c>
      <c r="F378" s="50">
        <v>276.07966870439799</v>
      </c>
    </row>
    <row r="379" spans="1:6" x14ac:dyDescent="0.3">
      <c r="A379" s="8" t="s">
        <v>875</v>
      </c>
      <c r="B379" s="11" t="s">
        <v>876</v>
      </c>
      <c r="C379" s="43" t="s">
        <v>810</v>
      </c>
      <c r="D379" s="17">
        <v>7176</v>
      </c>
      <c r="E379" s="40">
        <v>30</v>
      </c>
      <c r="F379" s="50">
        <v>418.06020066889602</v>
      </c>
    </row>
    <row r="380" spans="1:6" x14ac:dyDescent="0.3">
      <c r="A380" s="8" t="s">
        <v>877</v>
      </c>
      <c r="B380" s="11" t="s">
        <v>878</v>
      </c>
      <c r="C380" s="43" t="s">
        <v>810</v>
      </c>
      <c r="D380" s="17">
        <v>3298</v>
      </c>
      <c r="E380" s="40">
        <v>3</v>
      </c>
      <c r="F380" s="50">
        <v>90.964220739842304</v>
      </c>
    </row>
    <row r="381" spans="1:6" x14ac:dyDescent="0.3">
      <c r="A381" s="8" t="s">
        <v>879</v>
      </c>
      <c r="B381" s="11" t="s">
        <v>880</v>
      </c>
      <c r="C381" s="43" t="s">
        <v>810</v>
      </c>
      <c r="D381" s="17">
        <v>6579</v>
      </c>
      <c r="E381" s="40">
        <v>2</v>
      </c>
      <c r="F381" s="50">
        <v>30.3997568019456</v>
      </c>
    </row>
    <row r="382" spans="1:6" x14ac:dyDescent="0.3">
      <c r="A382" s="8" t="s">
        <v>881</v>
      </c>
      <c r="B382" s="11" t="s">
        <v>882</v>
      </c>
      <c r="C382" s="43" t="s">
        <v>810</v>
      </c>
      <c r="D382" s="17">
        <v>5929</v>
      </c>
      <c r="E382" s="40">
        <v>29</v>
      </c>
      <c r="F382" s="50">
        <v>489.12126834204798</v>
      </c>
    </row>
    <row r="383" spans="1:6" x14ac:dyDescent="0.3">
      <c r="A383" s="8" t="s">
        <v>883</v>
      </c>
      <c r="B383" s="11" t="s">
        <v>884</v>
      </c>
      <c r="C383" s="43" t="s">
        <v>810</v>
      </c>
      <c r="D383" s="17">
        <v>4869</v>
      </c>
      <c r="E383" s="40">
        <v>5</v>
      </c>
      <c r="F383" s="50">
        <v>102.69049086054601</v>
      </c>
    </row>
    <row r="384" spans="1:6" x14ac:dyDescent="0.3">
      <c r="A384" s="8" t="s">
        <v>885</v>
      </c>
      <c r="B384" s="11" t="s">
        <v>886</v>
      </c>
      <c r="C384" s="43" t="s">
        <v>810</v>
      </c>
      <c r="D384" s="17">
        <v>4519</v>
      </c>
      <c r="E384" s="40">
        <v>2</v>
      </c>
      <c r="F384" s="50">
        <v>44.257579110422697</v>
      </c>
    </row>
    <row r="385" spans="1:6" x14ac:dyDescent="0.3">
      <c r="A385" s="8" t="s">
        <v>887</v>
      </c>
      <c r="B385" s="11" t="s">
        <v>888</v>
      </c>
      <c r="C385" s="43" t="s">
        <v>810</v>
      </c>
      <c r="D385" s="17">
        <v>6021</v>
      </c>
      <c r="E385" s="40">
        <v>10</v>
      </c>
      <c r="F385" s="50">
        <v>166.08536787909</v>
      </c>
    </row>
    <row r="386" spans="1:6" x14ac:dyDescent="0.3">
      <c r="A386" s="8" t="s">
        <v>889</v>
      </c>
      <c r="B386" s="11" t="s">
        <v>890</v>
      </c>
      <c r="C386" s="43" t="s">
        <v>810</v>
      </c>
      <c r="D386" s="17">
        <v>5151</v>
      </c>
      <c r="E386" s="40">
        <v>20</v>
      </c>
      <c r="F386" s="50">
        <v>388.27412152980003</v>
      </c>
    </row>
    <row r="387" spans="1:6" x14ac:dyDescent="0.3">
      <c r="A387" s="8" t="s">
        <v>891</v>
      </c>
      <c r="B387" s="11" t="s">
        <v>892</v>
      </c>
      <c r="C387" s="43" t="s">
        <v>810</v>
      </c>
      <c r="D387" s="17">
        <v>5970</v>
      </c>
      <c r="E387" s="40">
        <v>6</v>
      </c>
      <c r="F387" s="50">
        <v>100.502512562814</v>
      </c>
    </row>
    <row r="388" spans="1:6" x14ac:dyDescent="0.3">
      <c r="A388" s="8" t="s">
        <v>893</v>
      </c>
      <c r="B388" s="11" t="s">
        <v>894</v>
      </c>
      <c r="C388" s="43" t="s">
        <v>810</v>
      </c>
      <c r="D388" s="17">
        <v>4789</v>
      </c>
      <c r="E388" s="40">
        <v>7</v>
      </c>
      <c r="F388" s="50">
        <v>146.168302359574</v>
      </c>
    </row>
    <row r="389" spans="1:6" x14ac:dyDescent="0.3">
      <c r="A389" s="8" t="s">
        <v>895</v>
      </c>
      <c r="B389" s="11" t="s">
        <v>896</v>
      </c>
      <c r="C389" s="43" t="s">
        <v>810</v>
      </c>
      <c r="D389" s="17">
        <v>8151</v>
      </c>
      <c r="E389" s="40">
        <v>10</v>
      </c>
      <c r="F389" s="50">
        <v>122.684333210649</v>
      </c>
    </row>
    <row r="390" spans="1:6" x14ac:dyDescent="0.3">
      <c r="A390" s="8" t="s">
        <v>897</v>
      </c>
      <c r="B390" s="11" t="s">
        <v>898</v>
      </c>
      <c r="C390" s="43" t="s">
        <v>810</v>
      </c>
      <c r="D390" s="17">
        <v>6536</v>
      </c>
      <c r="E390" s="40">
        <v>4</v>
      </c>
      <c r="F390" s="50">
        <v>61.199510403916797</v>
      </c>
    </row>
    <row r="391" spans="1:6" x14ac:dyDescent="0.3">
      <c r="A391" s="8" t="s">
        <v>899</v>
      </c>
      <c r="B391" s="11" t="s">
        <v>900</v>
      </c>
      <c r="C391" s="43" t="s">
        <v>810</v>
      </c>
      <c r="D391" s="17">
        <v>8492</v>
      </c>
      <c r="E391" s="40">
        <v>4</v>
      </c>
      <c r="F391" s="50">
        <v>47.103155911446102</v>
      </c>
    </row>
    <row r="392" spans="1:6" x14ac:dyDescent="0.3">
      <c r="A392" s="8" t="s">
        <v>901</v>
      </c>
      <c r="B392" s="11" t="s">
        <v>902</v>
      </c>
      <c r="C392" s="43" t="s">
        <v>810</v>
      </c>
      <c r="D392" s="17">
        <v>6851</v>
      </c>
      <c r="E392" s="40"/>
      <c r="F392" s="50"/>
    </row>
    <row r="393" spans="1:6" x14ac:dyDescent="0.3">
      <c r="A393" s="10" t="s">
        <v>903</v>
      </c>
      <c r="B393" s="11" t="s">
        <v>904</v>
      </c>
      <c r="C393" s="43" t="s">
        <v>810</v>
      </c>
      <c r="D393" s="17">
        <v>9235</v>
      </c>
      <c r="E393" s="39">
        <v>5</v>
      </c>
      <c r="F393" s="49">
        <v>54.141851651326498</v>
      </c>
    </row>
    <row r="394" spans="1:6" x14ac:dyDescent="0.3">
      <c r="A394" s="8" t="s">
        <v>905</v>
      </c>
      <c r="B394" s="11" t="s">
        <v>906</v>
      </c>
      <c r="C394" s="43" t="s">
        <v>810</v>
      </c>
      <c r="D394" s="17">
        <v>2923</v>
      </c>
      <c r="E394" s="40">
        <v>5</v>
      </c>
      <c r="F394" s="50">
        <v>171.05713308245001</v>
      </c>
    </row>
    <row r="395" spans="1:6" x14ac:dyDescent="0.3">
      <c r="A395" s="8" t="s">
        <v>907</v>
      </c>
      <c r="B395" s="11" t="s">
        <v>908</v>
      </c>
      <c r="C395" s="43" t="s">
        <v>810</v>
      </c>
      <c r="D395" s="17">
        <v>5177</v>
      </c>
      <c r="E395" s="40">
        <v>14</v>
      </c>
      <c r="F395" s="50">
        <v>270.42688815916603</v>
      </c>
    </row>
    <row r="396" spans="1:6" x14ac:dyDescent="0.3">
      <c r="A396" s="8" t="s">
        <v>909</v>
      </c>
      <c r="B396" s="11" t="s">
        <v>910</v>
      </c>
      <c r="C396" s="43" t="s">
        <v>810</v>
      </c>
      <c r="D396" s="17">
        <v>5171</v>
      </c>
      <c r="E396" s="40">
        <v>7</v>
      </c>
      <c r="F396" s="50">
        <v>135.370334558113</v>
      </c>
    </row>
    <row r="397" spans="1:6" x14ac:dyDescent="0.3">
      <c r="A397" s="8" t="s">
        <v>911</v>
      </c>
      <c r="B397" s="11" t="s">
        <v>912</v>
      </c>
      <c r="C397" s="43" t="s">
        <v>810</v>
      </c>
      <c r="D397" s="17">
        <v>6011</v>
      </c>
      <c r="E397" s="40">
        <v>16</v>
      </c>
      <c r="F397" s="50">
        <v>266.17867243387099</v>
      </c>
    </row>
    <row r="398" spans="1:6" x14ac:dyDescent="0.3">
      <c r="A398" s="8" t="s">
        <v>913</v>
      </c>
      <c r="B398" s="11" t="s">
        <v>914</v>
      </c>
      <c r="C398" s="43" t="s">
        <v>810</v>
      </c>
      <c r="D398" s="17">
        <v>4867</v>
      </c>
      <c r="E398" s="40">
        <v>19</v>
      </c>
      <c r="F398" s="50">
        <v>390.38422025888599</v>
      </c>
    </row>
    <row r="399" spans="1:6" x14ac:dyDescent="0.3">
      <c r="A399" s="8" t="s">
        <v>915</v>
      </c>
      <c r="B399" s="11" t="s">
        <v>916</v>
      </c>
      <c r="C399" s="43" t="s">
        <v>810</v>
      </c>
      <c r="D399" s="17">
        <v>3630</v>
      </c>
      <c r="E399" s="40">
        <v>22</v>
      </c>
      <c r="F399" s="50">
        <v>606.06060606060601</v>
      </c>
    </row>
    <row r="400" spans="1:6" x14ac:dyDescent="0.3">
      <c r="A400" s="8" t="s">
        <v>917</v>
      </c>
      <c r="B400" s="11" t="s">
        <v>918</v>
      </c>
      <c r="C400" s="43" t="s">
        <v>810</v>
      </c>
      <c r="D400" s="17">
        <v>4607</v>
      </c>
      <c r="E400" s="40">
        <v>2</v>
      </c>
      <c r="F400" s="50">
        <v>43.412198827870597</v>
      </c>
    </row>
    <row r="401" spans="1:6" x14ac:dyDescent="0.3">
      <c r="A401" s="8" t="s">
        <v>919</v>
      </c>
      <c r="B401" s="11" t="s">
        <v>920</v>
      </c>
      <c r="C401" s="43" t="s">
        <v>810</v>
      </c>
      <c r="D401" s="17">
        <v>5192</v>
      </c>
      <c r="E401" s="40">
        <v>29</v>
      </c>
      <c r="F401" s="50">
        <v>558.55161787365205</v>
      </c>
    </row>
    <row r="402" spans="1:6" x14ac:dyDescent="0.3">
      <c r="A402" s="8" t="s">
        <v>921</v>
      </c>
      <c r="B402" s="11" t="s">
        <v>922</v>
      </c>
      <c r="C402" s="43" t="s">
        <v>810</v>
      </c>
      <c r="D402" s="17">
        <v>4451</v>
      </c>
      <c r="E402" s="40">
        <v>10</v>
      </c>
      <c r="F402" s="50">
        <v>224.668613794653</v>
      </c>
    </row>
    <row r="403" spans="1:6" x14ac:dyDescent="0.3">
      <c r="A403" s="10" t="s">
        <v>923</v>
      </c>
      <c r="B403" s="11" t="s">
        <v>924</v>
      </c>
      <c r="C403" s="43" t="s">
        <v>810</v>
      </c>
      <c r="D403" s="17">
        <v>4106</v>
      </c>
      <c r="E403" s="39">
        <v>14</v>
      </c>
      <c r="F403" s="49">
        <v>340.96444227959103</v>
      </c>
    </row>
    <row r="404" spans="1:6" x14ac:dyDescent="0.3">
      <c r="A404" s="8" t="s">
        <v>925</v>
      </c>
      <c r="B404" s="11" t="s">
        <v>926</v>
      </c>
      <c r="C404" s="43" t="s">
        <v>810</v>
      </c>
      <c r="D404" s="17">
        <v>2511</v>
      </c>
      <c r="E404" s="40">
        <v>10</v>
      </c>
      <c r="F404" s="50">
        <v>398.24771007566699</v>
      </c>
    </row>
    <row r="405" spans="1:6" x14ac:dyDescent="0.3">
      <c r="A405" s="8" t="s">
        <v>927</v>
      </c>
      <c r="B405" s="11" t="s">
        <v>928</v>
      </c>
      <c r="C405" s="43" t="s">
        <v>810</v>
      </c>
      <c r="D405" s="17">
        <v>3503</v>
      </c>
      <c r="E405" s="40">
        <v>12</v>
      </c>
      <c r="F405" s="50">
        <v>342.56351698544103</v>
      </c>
    </row>
    <row r="406" spans="1:6" x14ac:dyDescent="0.3">
      <c r="A406" s="8" t="s">
        <v>929</v>
      </c>
      <c r="B406" s="11" t="s">
        <v>930</v>
      </c>
      <c r="C406" s="43" t="s">
        <v>810</v>
      </c>
      <c r="D406" s="17">
        <v>2835</v>
      </c>
      <c r="E406" s="40">
        <v>6</v>
      </c>
      <c r="F406" s="50">
        <v>211.64021164021199</v>
      </c>
    </row>
    <row r="407" spans="1:6" x14ac:dyDescent="0.3">
      <c r="A407" s="8" t="s">
        <v>931</v>
      </c>
      <c r="B407" s="11" t="s">
        <v>932</v>
      </c>
      <c r="C407" s="43" t="s">
        <v>810</v>
      </c>
      <c r="D407" s="17">
        <v>3545</v>
      </c>
      <c r="E407" s="40">
        <v>8</v>
      </c>
      <c r="F407" s="50">
        <v>225.66995768688301</v>
      </c>
    </row>
    <row r="408" spans="1:6" x14ac:dyDescent="0.3">
      <c r="A408" s="8" t="s">
        <v>933</v>
      </c>
      <c r="B408" s="11" t="s">
        <v>934</v>
      </c>
      <c r="C408" s="43" t="s">
        <v>810</v>
      </c>
      <c r="D408" s="17">
        <v>4336</v>
      </c>
      <c r="E408" s="40">
        <v>19</v>
      </c>
      <c r="F408" s="50">
        <v>438.19188191881898</v>
      </c>
    </row>
    <row r="409" spans="1:6" x14ac:dyDescent="0.3">
      <c r="A409" s="8" t="s">
        <v>935</v>
      </c>
      <c r="B409" s="11" t="s">
        <v>936</v>
      </c>
      <c r="C409" s="43" t="s">
        <v>810</v>
      </c>
      <c r="D409" s="17">
        <v>4571</v>
      </c>
      <c r="E409" s="40">
        <v>5</v>
      </c>
      <c r="F409" s="50">
        <v>109.38525486764399</v>
      </c>
    </row>
    <row r="410" spans="1:6" x14ac:dyDescent="0.3">
      <c r="A410" s="8" t="s">
        <v>937</v>
      </c>
      <c r="B410" s="11" t="s">
        <v>938</v>
      </c>
      <c r="C410" s="43" t="s">
        <v>810</v>
      </c>
      <c r="D410" s="17">
        <v>4731</v>
      </c>
      <c r="E410" s="40">
        <v>11</v>
      </c>
      <c r="F410" s="50">
        <v>232.50898330162801</v>
      </c>
    </row>
    <row r="411" spans="1:6" x14ac:dyDescent="0.3">
      <c r="A411" s="8" t="s">
        <v>939</v>
      </c>
      <c r="B411" s="11" t="s">
        <v>940</v>
      </c>
      <c r="C411" s="43" t="s">
        <v>810</v>
      </c>
      <c r="D411" s="17">
        <v>5455</v>
      </c>
      <c r="E411" s="40">
        <v>11</v>
      </c>
      <c r="F411" s="50">
        <v>201.649862511457</v>
      </c>
    </row>
    <row r="412" spans="1:6" x14ac:dyDescent="0.3">
      <c r="A412" s="8" t="s">
        <v>941</v>
      </c>
      <c r="B412" s="11" t="s">
        <v>942</v>
      </c>
      <c r="C412" s="43" t="s">
        <v>810</v>
      </c>
      <c r="D412" s="17">
        <v>5555</v>
      </c>
      <c r="E412" s="40">
        <v>3</v>
      </c>
      <c r="F412" s="50">
        <v>54.005400540053998</v>
      </c>
    </row>
    <row r="413" spans="1:6" x14ac:dyDescent="0.3">
      <c r="A413" s="8" t="s">
        <v>943</v>
      </c>
      <c r="B413" s="11" t="s">
        <v>944</v>
      </c>
      <c r="C413" s="43" t="s">
        <v>810</v>
      </c>
      <c r="D413" s="17">
        <v>5704</v>
      </c>
      <c r="E413" s="40">
        <v>9</v>
      </c>
      <c r="F413" s="50">
        <v>157.78401122019599</v>
      </c>
    </row>
    <row r="414" spans="1:6" x14ac:dyDescent="0.3">
      <c r="A414" s="8" t="s">
        <v>945</v>
      </c>
      <c r="B414" s="11" t="s">
        <v>946</v>
      </c>
      <c r="C414" s="43" t="s">
        <v>810</v>
      </c>
      <c r="D414" s="17">
        <v>5478</v>
      </c>
      <c r="E414" s="40">
        <v>14</v>
      </c>
      <c r="F414" s="50">
        <v>255.56772544724399</v>
      </c>
    </row>
    <row r="415" spans="1:6" x14ac:dyDescent="0.3">
      <c r="A415" s="8" t="s">
        <v>947</v>
      </c>
      <c r="B415" s="11" t="s">
        <v>948</v>
      </c>
      <c r="C415" s="43" t="s">
        <v>810</v>
      </c>
      <c r="D415" s="17">
        <v>3874</v>
      </c>
      <c r="E415" s="40">
        <v>3</v>
      </c>
      <c r="F415" s="50">
        <v>77.439339184305595</v>
      </c>
    </row>
    <row r="416" spans="1:6" x14ac:dyDescent="0.3">
      <c r="A416" s="8" t="s">
        <v>949</v>
      </c>
      <c r="B416" s="11" t="s">
        <v>950</v>
      </c>
      <c r="C416" s="43" t="s">
        <v>810</v>
      </c>
      <c r="D416" s="17">
        <v>3532</v>
      </c>
      <c r="E416" s="40">
        <v>29</v>
      </c>
      <c r="F416" s="50">
        <v>821.06455266138198</v>
      </c>
    </row>
    <row r="417" spans="1:6" x14ac:dyDescent="0.3">
      <c r="A417" s="8" t="s">
        <v>951</v>
      </c>
      <c r="B417" s="11" t="s">
        <v>952</v>
      </c>
      <c r="C417" s="43" t="s">
        <v>810</v>
      </c>
      <c r="D417" s="17">
        <v>6043</v>
      </c>
      <c r="E417" s="40">
        <v>3</v>
      </c>
      <c r="F417" s="50">
        <v>49.644216448783702</v>
      </c>
    </row>
    <row r="418" spans="1:6" x14ac:dyDescent="0.3">
      <c r="A418" s="8" t="s">
        <v>953</v>
      </c>
      <c r="B418" s="11" t="s">
        <v>954</v>
      </c>
      <c r="C418" s="43" t="s">
        <v>810</v>
      </c>
      <c r="D418" s="17">
        <v>3558</v>
      </c>
      <c r="E418" s="40">
        <v>4</v>
      </c>
      <c r="F418" s="50">
        <v>112.422709387296</v>
      </c>
    </row>
    <row r="419" spans="1:6" x14ac:dyDescent="0.3">
      <c r="A419" s="8" t="s">
        <v>955</v>
      </c>
      <c r="B419" s="11" t="s">
        <v>956</v>
      </c>
      <c r="C419" s="43" t="s">
        <v>810</v>
      </c>
      <c r="D419" s="17">
        <v>3956</v>
      </c>
      <c r="E419" s="40">
        <v>14</v>
      </c>
      <c r="F419" s="50">
        <v>353.89282103134502</v>
      </c>
    </row>
    <row r="420" spans="1:6" x14ac:dyDescent="0.3">
      <c r="A420" s="8" t="s">
        <v>957</v>
      </c>
      <c r="B420" s="11" t="s">
        <v>958</v>
      </c>
      <c r="C420" s="43" t="s">
        <v>810</v>
      </c>
      <c r="D420" s="17">
        <v>3839</v>
      </c>
      <c r="E420" s="40">
        <v>12</v>
      </c>
      <c r="F420" s="50">
        <v>312.58140140661601</v>
      </c>
    </row>
    <row r="421" spans="1:6" x14ac:dyDescent="0.3">
      <c r="A421" s="8" t="s">
        <v>959</v>
      </c>
      <c r="B421" s="11" t="s">
        <v>960</v>
      </c>
      <c r="C421" s="43" t="s">
        <v>810</v>
      </c>
      <c r="D421" s="17">
        <v>4769</v>
      </c>
      <c r="E421" s="40">
        <v>8</v>
      </c>
      <c r="F421" s="50">
        <v>167.75005242189101</v>
      </c>
    </row>
    <row r="422" spans="1:6" x14ac:dyDescent="0.3">
      <c r="A422" s="8" t="s">
        <v>961</v>
      </c>
      <c r="B422" s="11" t="s">
        <v>962</v>
      </c>
      <c r="C422" s="43" t="s">
        <v>810</v>
      </c>
      <c r="D422" s="17">
        <v>3912</v>
      </c>
      <c r="E422" s="40">
        <v>14</v>
      </c>
      <c r="F422" s="50">
        <v>357.873210633947</v>
      </c>
    </row>
    <row r="423" spans="1:6" x14ac:dyDescent="0.3">
      <c r="A423" s="8" t="s">
        <v>963</v>
      </c>
      <c r="B423" s="11" t="s">
        <v>964</v>
      </c>
      <c r="C423" s="43" t="s">
        <v>810</v>
      </c>
      <c r="D423" s="17">
        <v>4443</v>
      </c>
      <c r="E423" s="40"/>
      <c r="F423" s="50"/>
    </row>
    <row r="424" spans="1:6" x14ac:dyDescent="0.3">
      <c r="A424" s="8" t="s">
        <v>965</v>
      </c>
      <c r="B424" s="11" t="s">
        <v>966</v>
      </c>
      <c r="C424" s="43" t="s">
        <v>810</v>
      </c>
      <c r="D424" s="17">
        <v>5024</v>
      </c>
      <c r="E424" s="40">
        <v>8</v>
      </c>
      <c r="F424" s="50">
        <v>159.23566878980901</v>
      </c>
    </row>
    <row r="425" spans="1:6" x14ac:dyDescent="0.3">
      <c r="A425" s="8" t="s">
        <v>967</v>
      </c>
      <c r="B425" s="11" t="s">
        <v>968</v>
      </c>
      <c r="C425" s="43" t="s">
        <v>810</v>
      </c>
      <c r="D425" s="17">
        <v>2759</v>
      </c>
      <c r="E425" s="40"/>
      <c r="F425" s="50"/>
    </row>
    <row r="426" spans="1:6" x14ac:dyDescent="0.3">
      <c r="A426" s="8" t="s">
        <v>969</v>
      </c>
      <c r="B426" s="11" t="s">
        <v>970</v>
      </c>
      <c r="C426" s="43" t="s">
        <v>810</v>
      </c>
      <c r="D426" s="17">
        <v>3337</v>
      </c>
      <c r="E426" s="40">
        <v>2</v>
      </c>
      <c r="F426" s="50">
        <v>59.934072520227801</v>
      </c>
    </row>
    <row r="427" spans="1:6" x14ac:dyDescent="0.3">
      <c r="A427" s="10" t="s">
        <v>971</v>
      </c>
      <c r="B427" s="11" t="s">
        <v>972</v>
      </c>
      <c r="C427" s="43" t="s">
        <v>810</v>
      </c>
      <c r="D427" s="17">
        <v>3214</v>
      </c>
      <c r="E427" s="38">
        <v>2</v>
      </c>
      <c r="F427" s="47">
        <v>62.2277535780958</v>
      </c>
    </row>
    <row r="428" spans="1:6" x14ac:dyDescent="0.3">
      <c r="A428" s="8" t="s">
        <v>973</v>
      </c>
      <c r="B428" s="11" t="s">
        <v>974</v>
      </c>
      <c r="C428" s="43" t="s">
        <v>810</v>
      </c>
      <c r="D428" s="17">
        <v>5738</v>
      </c>
      <c r="E428" s="40">
        <v>5</v>
      </c>
      <c r="F428" s="50">
        <v>87.138375740676196</v>
      </c>
    </row>
    <row r="429" spans="1:6" x14ac:dyDescent="0.3">
      <c r="A429" s="8" t="s">
        <v>975</v>
      </c>
      <c r="B429" s="11" t="s">
        <v>976</v>
      </c>
      <c r="C429" s="43" t="s">
        <v>810</v>
      </c>
      <c r="D429" s="17">
        <v>4241</v>
      </c>
      <c r="E429" s="40">
        <v>3</v>
      </c>
      <c r="F429" s="50">
        <v>70.738033482669195</v>
      </c>
    </row>
    <row r="430" spans="1:6" x14ac:dyDescent="0.3">
      <c r="A430" s="8" t="s">
        <v>977</v>
      </c>
      <c r="B430" s="11" t="s">
        <v>978</v>
      </c>
      <c r="C430" s="43" t="s">
        <v>810</v>
      </c>
      <c r="D430" s="17">
        <v>7051</v>
      </c>
      <c r="E430" s="40">
        <v>4</v>
      </c>
      <c r="F430" s="50">
        <v>56.729541908949102</v>
      </c>
    </row>
    <row r="431" spans="1:6" x14ac:dyDescent="0.3">
      <c r="A431" s="10" t="s">
        <v>979</v>
      </c>
      <c r="B431" s="11" t="s">
        <v>980</v>
      </c>
      <c r="C431" s="43" t="s">
        <v>810</v>
      </c>
      <c r="D431" s="17">
        <v>4411</v>
      </c>
      <c r="E431" s="39">
        <v>12</v>
      </c>
      <c r="F431" s="49">
        <v>272.04715484017203</v>
      </c>
    </row>
    <row r="432" spans="1:6" x14ac:dyDescent="0.3">
      <c r="A432" s="8" t="s">
        <v>981</v>
      </c>
      <c r="B432" s="11" t="s">
        <v>982</v>
      </c>
      <c r="C432" s="43" t="s">
        <v>810</v>
      </c>
      <c r="D432" s="17">
        <v>4468</v>
      </c>
      <c r="E432" s="40">
        <v>10</v>
      </c>
      <c r="F432" s="50">
        <v>223.81378692927501</v>
      </c>
    </row>
    <row r="433" spans="1:6" x14ac:dyDescent="0.3">
      <c r="A433" s="8" t="s">
        <v>983</v>
      </c>
      <c r="B433" s="11" t="s">
        <v>984</v>
      </c>
      <c r="C433" s="43" t="s">
        <v>810</v>
      </c>
      <c r="D433" s="17">
        <v>4756</v>
      </c>
      <c r="E433" s="40">
        <v>8</v>
      </c>
      <c r="F433" s="50">
        <v>168.20857863750999</v>
      </c>
    </row>
    <row r="434" spans="1:6" x14ac:dyDescent="0.3">
      <c r="A434" s="8" t="s">
        <v>985</v>
      </c>
      <c r="B434" s="11" t="s">
        <v>986</v>
      </c>
      <c r="C434" s="43" t="s">
        <v>810</v>
      </c>
      <c r="D434" s="17">
        <v>5985</v>
      </c>
      <c r="E434" s="40">
        <v>14</v>
      </c>
      <c r="F434" s="50">
        <v>233.91812865497101</v>
      </c>
    </row>
    <row r="435" spans="1:6" x14ac:dyDescent="0.3">
      <c r="A435" s="8" t="s">
        <v>987</v>
      </c>
      <c r="B435" s="11" t="s">
        <v>988</v>
      </c>
      <c r="C435" s="43" t="s">
        <v>810</v>
      </c>
      <c r="D435" s="17">
        <v>4863</v>
      </c>
      <c r="E435" s="40">
        <v>12</v>
      </c>
      <c r="F435" s="50">
        <v>246.76125848241799</v>
      </c>
    </row>
    <row r="436" spans="1:6" x14ac:dyDescent="0.3">
      <c r="A436" s="8" t="s">
        <v>989</v>
      </c>
      <c r="B436" s="11" t="s">
        <v>990</v>
      </c>
      <c r="C436" s="43" t="s">
        <v>810</v>
      </c>
      <c r="D436" s="17">
        <v>5401</v>
      </c>
      <c r="E436" s="40">
        <v>13</v>
      </c>
      <c r="F436" s="50">
        <v>240.69616737641201</v>
      </c>
    </row>
    <row r="437" spans="1:6" x14ac:dyDescent="0.3">
      <c r="A437" s="8" t="s">
        <v>991</v>
      </c>
      <c r="B437" s="11" t="s">
        <v>992</v>
      </c>
      <c r="C437" s="43" t="s">
        <v>810</v>
      </c>
      <c r="D437" s="17">
        <v>5742</v>
      </c>
      <c r="E437" s="40">
        <v>8</v>
      </c>
      <c r="F437" s="50">
        <v>139.32427725531201</v>
      </c>
    </row>
    <row r="438" spans="1:6" x14ac:dyDescent="0.3">
      <c r="A438" s="8" t="s">
        <v>993</v>
      </c>
      <c r="B438" s="11" t="s">
        <v>994</v>
      </c>
      <c r="C438" s="43" t="s">
        <v>810</v>
      </c>
      <c r="D438" s="17">
        <v>2987</v>
      </c>
      <c r="E438" s="40">
        <v>6</v>
      </c>
      <c r="F438" s="50">
        <v>200.87043856712401</v>
      </c>
    </row>
    <row r="439" spans="1:6" x14ac:dyDescent="0.3">
      <c r="A439" s="8" t="s">
        <v>995</v>
      </c>
      <c r="B439" s="11" t="s">
        <v>996</v>
      </c>
      <c r="C439" s="43" t="s">
        <v>810</v>
      </c>
      <c r="D439" s="17">
        <v>4133</v>
      </c>
      <c r="E439" s="40">
        <v>20</v>
      </c>
      <c r="F439" s="50">
        <v>483.90999274134998</v>
      </c>
    </row>
    <row r="440" spans="1:6" x14ac:dyDescent="0.3">
      <c r="A440" s="8" t="s">
        <v>997</v>
      </c>
      <c r="B440" s="11" t="s">
        <v>998</v>
      </c>
      <c r="C440" s="43" t="s">
        <v>810</v>
      </c>
      <c r="D440" s="17">
        <v>4304</v>
      </c>
      <c r="E440" s="40">
        <v>2</v>
      </c>
      <c r="F440" s="50">
        <v>46.468401486988803</v>
      </c>
    </row>
    <row r="441" spans="1:6" x14ac:dyDescent="0.3">
      <c r="A441" s="8" t="s">
        <v>999</v>
      </c>
      <c r="B441" s="11" t="s">
        <v>1000</v>
      </c>
      <c r="C441" s="43" t="s">
        <v>810</v>
      </c>
      <c r="D441" s="17">
        <v>6063</v>
      </c>
      <c r="E441" s="40">
        <v>5</v>
      </c>
      <c r="F441" s="50">
        <v>82.467425366979995</v>
      </c>
    </row>
    <row r="442" spans="1:6" x14ac:dyDescent="0.3">
      <c r="A442" s="8" t="s">
        <v>1001</v>
      </c>
      <c r="B442" s="11" t="s">
        <v>1002</v>
      </c>
      <c r="C442" s="43" t="s">
        <v>810</v>
      </c>
      <c r="D442" s="17">
        <v>4517</v>
      </c>
      <c r="E442" s="40">
        <v>7</v>
      </c>
      <c r="F442" s="50">
        <v>154.970112906797</v>
      </c>
    </row>
    <row r="443" spans="1:6" x14ac:dyDescent="0.3">
      <c r="A443" s="8" t="s">
        <v>1003</v>
      </c>
      <c r="B443" s="11" t="s">
        <v>1004</v>
      </c>
      <c r="C443" s="43" t="s">
        <v>810</v>
      </c>
      <c r="D443" s="17">
        <v>2768</v>
      </c>
      <c r="E443" s="40">
        <v>5</v>
      </c>
      <c r="F443" s="50">
        <v>180.635838150289</v>
      </c>
    </row>
    <row r="444" spans="1:6" x14ac:dyDescent="0.3">
      <c r="A444" s="8" t="s">
        <v>1005</v>
      </c>
      <c r="B444" s="11" t="s">
        <v>1006</v>
      </c>
      <c r="C444" s="43" t="s">
        <v>810</v>
      </c>
      <c r="D444" s="17">
        <v>4006</v>
      </c>
      <c r="E444" s="40">
        <v>12</v>
      </c>
      <c r="F444" s="50">
        <v>299.55067398901599</v>
      </c>
    </row>
    <row r="445" spans="1:6" x14ac:dyDescent="0.3">
      <c r="A445" s="8" t="s">
        <v>1007</v>
      </c>
      <c r="B445" s="11" t="s">
        <v>1008</v>
      </c>
      <c r="C445" s="43" t="s">
        <v>810</v>
      </c>
      <c r="D445" s="17">
        <v>6209</v>
      </c>
      <c r="E445" s="40">
        <v>33</v>
      </c>
      <c r="F445" s="50">
        <v>531.48655177967498</v>
      </c>
    </row>
    <row r="446" spans="1:6" x14ac:dyDescent="0.3">
      <c r="A446" s="8" t="s">
        <v>1009</v>
      </c>
      <c r="B446" s="11" t="s">
        <v>1010</v>
      </c>
      <c r="C446" s="43" t="s">
        <v>810</v>
      </c>
      <c r="D446" s="17">
        <v>4406</v>
      </c>
      <c r="E446" s="40">
        <v>7</v>
      </c>
      <c r="F446" s="50">
        <v>158.87426236949599</v>
      </c>
    </row>
    <row r="447" spans="1:6" x14ac:dyDescent="0.3">
      <c r="A447" s="8" t="s">
        <v>1011</v>
      </c>
      <c r="B447" s="11" t="s">
        <v>1012</v>
      </c>
      <c r="C447" s="43" t="s">
        <v>810</v>
      </c>
      <c r="D447" s="17">
        <v>5280</v>
      </c>
      <c r="E447" s="40">
        <v>12</v>
      </c>
      <c r="F447" s="50">
        <v>227.272727272727</v>
      </c>
    </row>
    <row r="448" spans="1:6" x14ac:dyDescent="0.3">
      <c r="A448" s="8" t="s">
        <v>1013</v>
      </c>
      <c r="B448" s="11" t="s">
        <v>1014</v>
      </c>
      <c r="C448" s="43" t="s">
        <v>810</v>
      </c>
      <c r="D448" s="17">
        <v>3845</v>
      </c>
      <c r="E448" s="40">
        <v>9</v>
      </c>
      <c r="F448" s="50">
        <v>234.07022106631999</v>
      </c>
    </row>
    <row r="449" spans="1:6" x14ac:dyDescent="0.3">
      <c r="A449" s="8" t="s">
        <v>1015</v>
      </c>
      <c r="B449" s="11" t="s">
        <v>1016</v>
      </c>
      <c r="C449" s="43" t="s">
        <v>810</v>
      </c>
      <c r="D449" s="17">
        <v>5611</v>
      </c>
      <c r="E449" s="40">
        <v>27</v>
      </c>
      <c r="F449" s="50">
        <v>481.19764747816799</v>
      </c>
    </row>
    <row r="450" spans="1:6" x14ac:dyDescent="0.3">
      <c r="A450" s="8" t="s">
        <v>1017</v>
      </c>
      <c r="B450" s="11" t="s">
        <v>1018</v>
      </c>
      <c r="C450" s="43" t="s">
        <v>810</v>
      </c>
      <c r="D450" s="17">
        <v>2732</v>
      </c>
      <c r="E450" s="40">
        <v>3</v>
      </c>
      <c r="F450" s="50">
        <v>109.809663250366</v>
      </c>
    </row>
    <row r="451" spans="1:6" x14ac:dyDescent="0.3">
      <c r="A451" s="8" t="s">
        <v>1019</v>
      </c>
      <c r="B451" s="11" t="s">
        <v>1020</v>
      </c>
      <c r="C451" s="43" t="s">
        <v>810</v>
      </c>
      <c r="D451" s="17">
        <v>4589</v>
      </c>
      <c r="E451" s="40">
        <v>14</v>
      </c>
      <c r="F451" s="50">
        <v>305.07735890172103</v>
      </c>
    </row>
    <row r="452" spans="1:6" x14ac:dyDescent="0.3">
      <c r="A452" s="8" t="s">
        <v>1021</v>
      </c>
      <c r="B452" s="11" t="s">
        <v>1022</v>
      </c>
      <c r="C452" s="43" t="s">
        <v>810</v>
      </c>
      <c r="D452" s="17">
        <v>5051</v>
      </c>
      <c r="E452" s="40">
        <v>6</v>
      </c>
      <c r="F452" s="50">
        <v>118.78835874084299</v>
      </c>
    </row>
    <row r="453" spans="1:6" x14ac:dyDescent="0.3">
      <c r="A453" s="8" t="s">
        <v>1023</v>
      </c>
      <c r="B453" s="11" t="s">
        <v>1024</v>
      </c>
      <c r="C453" s="43" t="s">
        <v>810</v>
      </c>
      <c r="D453" s="17">
        <v>3603</v>
      </c>
      <c r="E453" s="40">
        <v>8</v>
      </c>
      <c r="F453" s="50">
        <v>222.037191229531</v>
      </c>
    </row>
    <row r="454" spans="1:6" x14ac:dyDescent="0.3">
      <c r="A454" s="8" t="s">
        <v>1025</v>
      </c>
      <c r="B454" s="11" t="s">
        <v>1026</v>
      </c>
      <c r="C454" s="43" t="s">
        <v>810</v>
      </c>
      <c r="D454" s="17">
        <v>8620</v>
      </c>
      <c r="E454" s="40">
        <v>11</v>
      </c>
      <c r="F454" s="50">
        <v>127.610208816705</v>
      </c>
    </row>
    <row r="455" spans="1:6" x14ac:dyDescent="0.3">
      <c r="A455" s="10" t="s">
        <v>1027</v>
      </c>
      <c r="B455" s="11" t="s">
        <v>1028</v>
      </c>
      <c r="C455" s="43" t="s">
        <v>810</v>
      </c>
      <c r="D455" s="17">
        <v>5009</v>
      </c>
      <c r="E455" s="38">
        <v>8</v>
      </c>
      <c r="F455" s="47">
        <v>159.712517468557</v>
      </c>
    </row>
    <row r="456" spans="1:6" x14ac:dyDescent="0.3">
      <c r="A456" s="8" t="s">
        <v>1029</v>
      </c>
      <c r="B456" s="11" t="s">
        <v>1030</v>
      </c>
      <c r="C456" s="43" t="s">
        <v>810</v>
      </c>
      <c r="D456" s="17">
        <v>3891</v>
      </c>
      <c r="E456" s="40">
        <v>3</v>
      </c>
      <c r="F456" s="50">
        <v>77.101002313030094</v>
      </c>
    </row>
    <row r="457" spans="1:6" x14ac:dyDescent="0.3">
      <c r="A457" s="8" t="s">
        <v>1031</v>
      </c>
      <c r="B457" s="11" t="s">
        <v>1032</v>
      </c>
      <c r="C457" s="43" t="s">
        <v>1033</v>
      </c>
      <c r="D457" s="17">
        <v>3031</v>
      </c>
      <c r="E457" s="40">
        <v>5</v>
      </c>
      <c r="F457" s="50">
        <v>164.96205872649301</v>
      </c>
    </row>
    <row r="458" spans="1:6" x14ac:dyDescent="0.3">
      <c r="A458" s="8" t="s">
        <v>1034</v>
      </c>
      <c r="B458" s="11" t="s">
        <v>1035</v>
      </c>
      <c r="C458" s="43" t="s">
        <v>1033</v>
      </c>
      <c r="D458" s="17">
        <v>2878</v>
      </c>
      <c r="E458" s="40">
        <v>3</v>
      </c>
      <c r="F458" s="50">
        <v>104.239054899236</v>
      </c>
    </row>
    <row r="459" spans="1:6" x14ac:dyDescent="0.3">
      <c r="A459" s="8" t="s">
        <v>1036</v>
      </c>
      <c r="B459" s="11" t="s">
        <v>1037</v>
      </c>
      <c r="C459" s="43" t="s">
        <v>1033</v>
      </c>
      <c r="D459" s="17">
        <v>1781</v>
      </c>
      <c r="E459" s="40">
        <v>4</v>
      </c>
      <c r="F459" s="50">
        <v>224.59292532285201</v>
      </c>
    </row>
    <row r="460" spans="1:6" x14ac:dyDescent="0.3">
      <c r="A460" s="8" t="s">
        <v>1038</v>
      </c>
      <c r="B460" s="11" t="s">
        <v>1039</v>
      </c>
      <c r="C460" s="43" t="s">
        <v>1033</v>
      </c>
      <c r="D460" s="17">
        <v>2518</v>
      </c>
      <c r="E460" s="40"/>
      <c r="F460" s="50"/>
    </row>
    <row r="461" spans="1:6" x14ac:dyDescent="0.3">
      <c r="A461" s="8" t="s">
        <v>1040</v>
      </c>
      <c r="B461" s="11" t="s">
        <v>1041</v>
      </c>
      <c r="C461" s="43" t="s">
        <v>1033</v>
      </c>
      <c r="D461" s="17">
        <v>3699</v>
      </c>
      <c r="E461" s="40">
        <v>5</v>
      </c>
      <c r="F461" s="50">
        <v>135.171668018383</v>
      </c>
    </row>
    <row r="462" spans="1:6" x14ac:dyDescent="0.3">
      <c r="A462" s="8" t="s">
        <v>1042</v>
      </c>
      <c r="B462" s="11" t="s">
        <v>1043</v>
      </c>
      <c r="C462" s="43" t="s">
        <v>1033</v>
      </c>
      <c r="D462" s="17">
        <v>3620</v>
      </c>
      <c r="E462" s="40">
        <v>4</v>
      </c>
      <c r="F462" s="50">
        <v>110.497237569061</v>
      </c>
    </row>
    <row r="463" spans="1:6" x14ac:dyDescent="0.3">
      <c r="A463" s="8" t="s">
        <v>1044</v>
      </c>
      <c r="B463" s="11" t="s">
        <v>1045</v>
      </c>
      <c r="C463" s="43" t="s">
        <v>1033</v>
      </c>
      <c r="D463" s="17">
        <v>3039</v>
      </c>
      <c r="E463" s="40">
        <v>3</v>
      </c>
      <c r="F463" s="50">
        <v>98.716683119447197</v>
      </c>
    </row>
    <row r="464" spans="1:6" x14ac:dyDescent="0.3">
      <c r="A464" s="8" t="s">
        <v>1046</v>
      </c>
      <c r="B464" s="11" t="s">
        <v>1047</v>
      </c>
      <c r="C464" s="43" t="s">
        <v>1033</v>
      </c>
      <c r="D464" s="17">
        <v>2707</v>
      </c>
      <c r="E464" s="40">
        <v>14</v>
      </c>
      <c r="F464" s="50">
        <v>517.17768747691196</v>
      </c>
    </row>
    <row r="465" spans="1:6" x14ac:dyDescent="0.3">
      <c r="A465" s="8" t="s">
        <v>1048</v>
      </c>
      <c r="B465" s="11" t="s">
        <v>1049</v>
      </c>
      <c r="C465" s="43" t="s">
        <v>1033</v>
      </c>
      <c r="D465" s="17">
        <v>3227</v>
      </c>
      <c r="E465" s="40">
        <v>1</v>
      </c>
      <c r="F465" s="50">
        <v>30.988534242330299</v>
      </c>
    </row>
    <row r="466" spans="1:6" x14ac:dyDescent="0.3">
      <c r="A466" s="8" t="s">
        <v>1050</v>
      </c>
      <c r="B466" s="11" t="s">
        <v>1051</v>
      </c>
      <c r="C466" s="43" t="s">
        <v>1052</v>
      </c>
      <c r="D466" s="17">
        <v>3191</v>
      </c>
      <c r="E466" s="40">
        <v>10</v>
      </c>
      <c r="F466" s="50">
        <v>313.38138514572199</v>
      </c>
    </row>
    <row r="467" spans="1:6" x14ac:dyDescent="0.3">
      <c r="A467" s="8" t="s">
        <v>1053</v>
      </c>
      <c r="B467" s="11" t="s">
        <v>1054</v>
      </c>
      <c r="C467" s="43" t="s">
        <v>1052</v>
      </c>
      <c r="D467" s="17">
        <v>5021</v>
      </c>
      <c r="E467" s="40">
        <v>6</v>
      </c>
      <c r="F467" s="50">
        <v>119.498107946624</v>
      </c>
    </row>
    <row r="468" spans="1:6" x14ac:dyDescent="0.3">
      <c r="A468" s="8" t="s">
        <v>1055</v>
      </c>
      <c r="B468" s="11" t="s">
        <v>1056</v>
      </c>
      <c r="C468" s="43" t="s">
        <v>1052</v>
      </c>
      <c r="D468" s="17">
        <v>4077</v>
      </c>
      <c r="E468" s="40">
        <v>9</v>
      </c>
      <c r="F468" s="50">
        <v>220.75055187638</v>
      </c>
    </row>
    <row r="469" spans="1:6" x14ac:dyDescent="0.3">
      <c r="A469" s="8" t="s">
        <v>1057</v>
      </c>
      <c r="B469" s="11" t="s">
        <v>1058</v>
      </c>
      <c r="C469" s="43" t="s">
        <v>1052</v>
      </c>
      <c r="D469" s="17">
        <v>3049</v>
      </c>
      <c r="E469" s="40">
        <v>8</v>
      </c>
      <c r="F469" s="50">
        <v>262.38110856018397</v>
      </c>
    </row>
    <row r="470" spans="1:6" x14ac:dyDescent="0.3">
      <c r="A470" s="8" t="s">
        <v>1059</v>
      </c>
      <c r="B470" s="11" t="s">
        <v>1060</v>
      </c>
      <c r="C470" s="43" t="s">
        <v>1052</v>
      </c>
      <c r="D470" s="17">
        <v>4096</v>
      </c>
      <c r="E470" s="40">
        <v>8</v>
      </c>
      <c r="F470" s="50">
        <v>195.3125</v>
      </c>
    </row>
    <row r="471" spans="1:6" x14ac:dyDescent="0.3">
      <c r="A471" s="8" t="s">
        <v>1061</v>
      </c>
      <c r="B471" s="11" t="s">
        <v>1062</v>
      </c>
      <c r="C471" s="43" t="s">
        <v>1052</v>
      </c>
      <c r="D471" s="17">
        <v>4861</v>
      </c>
      <c r="E471" s="40">
        <v>22</v>
      </c>
      <c r="F471" s="50">
        <v>452.581773297675</v>
      </c>
    </row>
    <row r="472" spans="1:6" x14ac:dyDescent="0.3">
      <c r="A472" s="8" t="s">
        <v>1063</v>
      </c>
      <c r="B472" s="11" t="s">
        <v>1064</v>
      </c>
      <c r="C472" s="43" t="s">
        <v>1052</v>
      </c>
      <c r="D472" s="17">
        <v>3782</v>
      </c>
      <c r="E472" s="40">
        <v>12</v>
      </c>
      <c r="F472" s="50">
        <v>317.29243786356398</v>
      </c>
    </row>
    <row r="473" spans="1:6" x14ac:dyDescent="0.3">
      <c r="A473" s="8" t="s">
        <v>1065</v>
      </c>
      <c r="B473" s="11" t="s">
        <v>1066</v>
      </c>
      <c r="C473" s="43" t="s">
        <v>1052</v>
      </c>
      <c r="D473" s="17">
        <v>7117</v>
      </c>
      <c r="E473" s="40">
        <v>16</v>
      </c>
      <c r="F473" s="50">
        <v>224.813826050302</v>
      </c>
    </row>
    <row r="474" spans="1:6" x14ac:dyDescent="0.3">
      <c r="A474" s="8" t="s">
        <v>1067</v>
      </c>
      <c r="B474" s="11" t="s">
        <v>1068</v>
      </c>
      <c r="C474" s="43" t="s">
        <v>1052</v>
      </c>
      <c r="D474" s="17">
        <v>3943</v>
      </c>
      <c r="E474" s="40">
        <v>22</v>
      </c>
      <c r="F474" s="50">
        <v>557.95079888409805</v>
      </c>
    </row>
    <row r="475" spans="1:6" x14ac:dyDescent="0.3">
      <c r="A475" s="8" t="s">
        <v>1069</v>
      </c>
      <c r="B475" s="11" t="s">
        <v>1070</v>
      </c>
      <c r="C475" s="43" t="s">
        <v>1052</v>
      </c>
      <c r="D475" s="17">
        <v>3140</v>
      </c>
      <c r="E475" s="40">
        <v>11</v>
      </c>
      <c r="F475" s="50">
        <v>350.31847133757998</v>
      </c>
    </row>
    <row r="476" spans="1:6" x14ac:dyDescent="0.3">
      <c r="A476" s="8" t="s">
        <v>1071</v>
      </c>
      <c r="B476" s="11" t="s">
        <v>1072</v>
      </c>
      <c r="C476" s="43" t="s">
        <v>1052</v>
      </c>
      <c r="D476" s="17">
        <v>3413</v>
      </c>
      <c r="E476" s="40">
        <v>5</v>
      </c>
      <c r="F476" s="50">
        <v>146.49868151186601</v>
      </c>
    </row>
    <row r="477" spans="1:6" x14ac:dyDescent="0.3">
      <c r="A477" s="8" t="s">
        <v>1073</v>
      </c>
      <c r="B477" s="11" t="s">
        <v>1074</v>
      </c>
      <c r="C477" s="43" t="s">
        <v>1052</v>
      </c>
      <c r="D477" s="17">
        <v>3232</v>
      </c>
      <c r="E477" s="40">
        <v>11</v>
      </c>
      <c r="F477" s="50">
        <v>340.34653465346503</v>
      </c>
    </row>
    <row r="478" spans="1:6" x14ac:dyDescent="0.3">
      <c r="A478" s="8" t="s">
        <v>1075</v>
      </c>
      <c r="B478" s="11" t="s">
        <v>1076</v>
      </c>
      <c r="C478" s="43" t="s">
        <v>1052</v>
      </c>
      <c r="D478" s="17">
        <v>2627</v>
      </c>
      <c r="E478" s="40">
        <v>6</v>
      </c>
      <c r="F478" s="50">
        <v>228.397411496003</v>
      </c>
    </row>
    <row r="479" spans="1:6" x14ac:dyDescent="0.3">
      <c r="A479" s="8" t="s">
        <v>1077</v>
      </c>
      <c r="B479" s="11" t="s">
        <v>1078</v>
      </c>
      <c r="C479" s="43" t="s">
        <v>1052</v>
      </c>
      <c r="D479" s="17">
        <v>2726</v>
      </c>
      <c r="E479" s="40">
        <v>7</v>
      </c>
      <c r="F479" s="50">
        <v>256.78650036683803</v>
      </c>
    </row>
    <row r="480" spans="1:6" x14ac:dyDescent="0.3">
      <c r="A480" s="8" t="s">
        <v>1079</v>
      </c>
      <c r="B480" s="11" t="s">
        <v>1080</v>
      </c>
      <c r="C480" s="43" t="s">
        <v>1052</v>
      </c>
      <c r="D480" s="17">
        <v>5037</v>
      </c>
      <c r="E480" s="40">
        <v>17</v>
      </c>
      <c r="F480" s="50">
        <v>337.50248163589401</v>
      </c>
    </row>
    <row r="481" spans="1:6" x14ac:dyDescent="0.3">
      <c r="A481" s="8" t="s">
        <v>1081</v>
      </c>
      <c r="B481" s="11" t="s">
        <v>1082</v>
      </c>
      <c r="C481" s="43" t="s">
        <v>1052</v>
      </c>
      <c r="D481" s="17">
        <v>3681</v>
      </c>
      <c r="E481" s="40">
        <v>12</v>
      </c>
      <c r="F481" s="50">
        <v>325.99837000815</v>
      </c>
    </row>
    <row r="482" spans="1:6" x14ac:dyDescent="0.3">
      <c r="A482" s="8" t="s">
        <v>1083</v>
      </c>
      <c r="B482" s="11" t="s">
        <v>1084</v>
      </c>
      <c r="C482" s="43" t="s">
        <v>1052</v>
      </c>
      <c r="D482" s="17">
        <v>4611</v>
      </c>
      <c r="E482" s="40">
        <v>29</v>
      </c>
      <c r="F482" s="50">
        <v>628.93081761006295</v>
      </c>
    </row>
    <row r="483" spans="1:6" x14ac:dyDescent="0.3">
      <c r="A483" s="8" t="s">
        <v>1085</v>
      </c>
      <c r="B483" s="11" t="s">
        <v>1086</v>
      </c>
      <c r="C483" s="43" t="s">
        <v>1052</v>
      </c>
      <c r="D483" s="17">
        <v>3305</v>
      </c>
      <c r="E483" s="40">
        <v>11</v>
      </c>
      <c r="F483" s="50">
        <v>332.82904689863801</v>
      </c>
    </row>
    <row r="484" spans="1:6" x14ac:dyDescent="0.3">
      <c r="A484" s="8" t="s">
        <v>1087</v>
      </c>
      <c r="B484" s="11" t="s">
        <v>1088</v>
      </c>
      <c r="C484" s="43" t="s">
        <v>1052</v>
      </c>
      <c r="D484" s="17">
        <v>4646</v>
      </c>
      <c r="E484" s="40">
        <v>14</v>
      </c>
      <c r="F484" s="50">
        <v>301.334481274214</v>
      </c>
    </row>
    <row r="485" spans="1:6" x14ac:dyDescent="0.3">
      <c r="A485" s="8" t="s">
        <v>1089</v>
      </c>
      <c r="B485" s="11" t="s">
        <v>1090</v>
      </c>
      <c r="C485" s="43" t="s">
        <v>1052</v>
      </c>
      <c r="D485" s="17">
        <v>3439</v>
      </c>
      <c r="E485" s="40">
        <v>22</v>
      </c>
      <c r="F485" s="50">
        <v>639.72084908403599</v>
      </c>
    </row>
    <row r="486" spans="1:6" x14ac:dyDescent="0.3">
      <c r="A486" s="8" t="s">
        <v>1091</v>
      </c>
      <c r="B486" s="11" t="s">
        <v>1092</v>
      </c>
      <c r="C486" s="43" t="s">
        <v>1052</v>
      </c>
      <c r="D486" s="17">
        <v>3633</v>
      </c>
      <c r="E486" s="40">
        <v>15</v>
      </c>
      <c r="F486" s="50">
        <v>412.88191577208897</v>
      </c>
    </row>
    <row r="487" spans="1:6" x14ac:dyDescent="0.3">
      <c r="A487" s="8" t="s">
        <v>1093</v>
      </c>
      <c r="B487" s="11" t="s">
        <v>1094</v>
      </c>
      <c r="C487" s="43" t="s">
        <v>1052</v>
      </c>
      <c r="D487" s="17">
        <v>2910</v>
      </c>
      <c r="E487" s="40">
        <v>27</v>
      </c>
      <c r="F487" s="50">
        <v>927.83505154639204</v>
      </c>
    </row>
    <row r="488" spans="1:6" x14ac:dyDescent="0.3">
      <c r="A488" s="8" t="s">
        <v>1095</v>
      </c>
      <c r="B488" s="11" t="s">
        <v>1096</v>
      </c>
      <c r="C488" s="43" t="s">
        <v>1052</v>
      </c>
      <c r="D488" s="17">
        <v>2697</v>
      </c>
      <c r="E488" s="40">
        <v>7</v>
      </c>
      <c r="F488" s="50">
        <v>259.54764553207298</v>
      </c>
    </row>
    <row r="489" spans="1:6" x14ac:dyDescent="0.3">
      <c r="A489" s="8" t="s">
        <v>1097</v>
      </c>
      <c r="B489" s="11" t="s">
        <v>1098</v>
      </c>
      <c r="C489" s="43" t="s">
        <v>1052</v>
      </c>
      <c r="D489" s="17">
        <v>2693</v>
      </c>
      <c r="E489" s="40">
        <v>13</v>
      </c>
      <c r="F489" s="50">
        <v>482.73301151132603</v>
      </c>
    </row>
    <row r="490" spans="1:6" x14ac:dyDescent="0.3">
      <c r="A490" s="8" t="s">
        <v>1099</v>
      </c>
      <c r="B490" s="11" t="s">
        <v>1100</v>
      </c>
      <c r="C490" s="43" t="s">
        <v>1052</v>
      </c>
      <c r="D490" s="17">
        <v>3701</v>
      </c>
      <c r="E490" s="40">
        <v>5</v>
      </c>
      <c r="F490" s="50">
        <v>135.098621994056</v>
      </c>
    </row>
    <row r="491" spans="1:6" x14ac:dyDescent="0.3">
      <c r="A491" s="8" t="s">
        <v>1101</v>
      </c>
      <c r="B491" s="11" t="s">
        <v>1102</v>
      </c>
      <c r="C491" s="43" t="s">
        <v>1052</v>
      </c>
      <c r="D491" s="17">
        <v>3067</v>
      </c>
      <c r="E491" s="40">
        <v>6</v>
      </c>
      <c r="F491" s="50">
        <v>195.63090968373001</v>
      </c>
    </row>
    <row r="492" spans="1:6" x14ac:dyDescent="0.3">
      <c r="A492" s="8" t="s">
        <v>1103</v>
      </c>
      <c r="B492" s="11" t="s">
        <v>1104</v>
      </c>
      <c r="C492" s="43" t="s">
        <v>1052</v>
      </c>
      <c r="D492" s="17">
        <v>2474</v>
      </c>
      <c r="E492" s="40">
        <v>5</v>
      </c>
      <c r="F492" s="50">
        <v>202.10185933710599</v>
      </c>
    </row>
    <row r="493" spans="1:6" x14ac:dyDescent="0.3">
      <c r="A493" s="8" t="s">
        <v>1105</v>
      </c>
      <c r="B493" s="11" t="s">
        <v>1106</v>
      </c>
      <c r="C493" s="43" t="s">
        <v>1052</v>
      </c>
      <c r="D493" s="17">
        <v>4745</v>
      </c>
      <c r="E493" s="40">
        <v>16</v>
      </c>
      <c r="F493" s="50">
        <v>337.19704952581702</v>
      </c>
    </row>
    <row r="494" spans="1:6" x14ac:dyDescent="0.3">
      <c r="A494" s="8" t="s">
        <v>1107</v>
      </c>
      <c r="B494" s="11" t="s">
        <v>1108</v>
      </c>
      <c r="C494" s="43" t="s">
        <v>1052</v>
      </c>
      <c r="D494" s="17">
        <v>4962</v>
      </c>
      <c r="E494" s="40">
        <v>3</v>
      </c>
      <c r="F494" s="50">
        <v>60.459492140266001</v>
      </c>
    </row>
    <row r="495" spans="1:6" x14ac:dyDescent="0.3">
      <c r="A495" s="8" t="s">
        <v>1109</v>
      </c>
      <c r="B495" s="11" t="s">
        <v>1110</v>
      </c>
      <c r="C495" s="43" t="s">
        <v>1052</v>
      </c>
      <c r="D495" s="17">
        <v>4128</v>
      </c>
      <c r="E495" s="40">
        <v>11</v>
      </c>
      <c r="F495" s="50">
        <v>266.47286821705399</v>
      </c>
    </row>
    <row r="496" spans="1:6" x14ac:dyDescent="0.3">
      <c r="A496" s="8" t="s">
        <v>1111</v>
      </c>
      <c r="B496" s="11" t="s">
        <v>1112</v>
      </c>
      <c r="C496" s="43" t="s">
        <v>1052</v>
      </c>
      <c r="D496" s="17">
        <v>5271</v>
      </c>
      <c r="E496" s="40">
        <v>11</v>
      </c>
      <c r="F496" s="50">
        <v>208.689053310567</v>
      </c>
    </row>
    <row r="497" spans="1:6" x14ac:dyDescent="0.3">
      <c r="A497" s="8" t="s">
        <v>1113</v>
      </c>
      <c r="B497" s="11" t="s">
        <v>1114</v>
      </c>
      <c r="C497" s="43" t="s">
        <v>1052</v>
      </c>
      <c r="D497" s="17">
        <v>3891</v>
      </c>
      <c r="E497" s="40">
        <v>14</v>
      </c>
      <c r="F497" s="50">
        <v>359.804677460807</v>
      </c>
    </row>
    <row r="498" spans="1:6" x14ac:dyDescent="0.3">
      <c r="A498" s="8" t="s">
        <v>1115</v>
      </c>
      <c r="B498" s="11" t="s">
        <v>1116</v>
      </c>
      <c r="C498" s="43" t="s">
        <v>1052</v>
      </c>
      <c r="D498" s="17">
        <v>3242</v>
      </c>
      <c r="E498" s="40">
        <v>11</v>
      </c>
      <c r="F498" s="50">
        <v>339.29673041332501</v>
      </c>
    </row>
    <row r="499" spans="1:6" x14ac:dyDescent="0.3">
      <c r="A499" s="8" t="s">
        <v>1117</v>
      </c>
      <c r="B499" s="11" t="s">
        <v>1118</v>
      </c>
      <c r="C499" s="43" t="s">
        <v>1052</v>
      </c>
      <c r="D499" s="17">
        <v>3281</v>
      </c>
      <c r="E499" s="40">
        <v>12</v>
      </c>
      <c r="F499" s="50">
        <v>365.74215178299301</v>
      </c>
    </row>
    <row r="500" spans="1:6" x14ac:dyDescent="0.3">
      <c r="A500" s="8" t="s">
        <v>1119</v>
      </c>
      <c r="B500" s="11" t="s">
        <v>1120</v>
      </c>
      <c r="C500" s="43" t="s">
        <v>1052</v>
      </c>
      <c r="D500" s="17">
        <v>4647</v>
      </c>
      <c r="E500" s="40">
        <v>14</v>
      </c>
      <c r="F500" s="50">
        <v>301.26963632450997</v>
      </c>
    </row>
    <row r="501" spans="1:6" x14ac:dyDescent="0.3">
      <c r="A501" s="8" t="s">
        <v>1121</v>
      </c>
      <c r="B501" s="11" t="s">
        <v>1122</v>
      </c>
      <c r="C501" s="43" t="s">
        <v>1052</v>
      </c>
      <c r="D501" s="17">
        <v>2988</v>
      </c>
      <c r="E501" s="40">
        <v>7</v>
      </c>
      <c r="F501" s="50">
        <v>234.27041499330701</v>
      </c>
    </row>
    <row r="502" spans="1:6" x14ac:dyDescent="0.3">
      <c r="A502" s="8" t="s">
        <v>1123</v>
      </c>
      <c r="B502" s="11" t="s">
        <v>1124</v>
      </c>
      <c r="C502" s="43" t="s">
        <v>1052</v>
      </c>
      <c r="D502" s="17">
        <v>4142</v>
      </c>
      <c r="E502" s="40">
        <v>9</v>
      </c>
      <c r="F502" s="50">
        <v>217.28633510381499</v>
      </c>
    </row>
    <row r="503" spans="1:6" x14ac:dyDescent="0.3">
      <c r="A503" s="10" t="s">
        <v>1125</v>
      </c>
      <c r="B503" s="11" t="s">
        <v>1126</v>
      </c>
      <c r="C503" s="43" t="s">
        <v>1052</v>
      </c>
      <c r="D503" s="17">
        <v>3605</v>
      </c>
      <c r="E503" s="39">
        <v>9</v>
      </c>
      <c r="F503" s="49">
        <v>249.65325936199699</v>
      </c>
    </row>
    <row r="504" spans="1:6" x14ac:dyDescent="0.3">
      <c r="A504" s="8" t="s">
        <v>1127</v>
      </c>
      <c r="B504" s="11" t="s">
        <v>1128</v>
      </c>
      <c r="C504" s="43" t="s">
        <v>1052</v>
      </c>
      <c r="D504" s="17">
        <v>4208</v>
      </c>
      <c r="E504" s="40">
        <v>11</v>
      </c>
      <c r="F504" s="50">
        <v>261.40684410646401</v>
      </c>
    </row>
    <row r="505" spans="1:6" x14ac:dyDescent="0.3">
      <c r="A505" s="8" t="s">
        <v>1129</v>
      </c>
      <c r="B505" s="11" t="s">
        <v>1130</v>
      </c>
      <c r="C505" s="43" t="s">
        <v>1052</v>
      </c>
      <c r="D505" s="17">
        <v>3086</v>
      </c>
      <c r="E505" s="40">
        <v>11</v>
      </c>
      <c r="F505" s="50">
        <v>356.44847699287101</v>
      </c>
    </row>
    <row r="506" spans="1:6" x14ac:dyDescent="0.3">
      <c r="A506" s="8" t="s">
        <v>1131</v>
      </c>
      <c r="B506" s="11" t="s">
        <v>1132</v>
      </c>
      <c r="C506" s="43" t="s">
        <v>1052</v>
      </c>
      <c r="D506" s="17">
        <v>3021</v>
      </c>
      <c r="E506" s="40">
        <v>10</v>
      </c>
      <c r="F506" s="50">
        <v>331.01621979477</v>
      </c>
    </row>
    <row r="507" spans="1:6" x14ac:dyDescent="0.3">
      <c r="A507" s="8" t="s">
        <v>1133</v>
      </c>
      <c r="B507" s="11" t="s">
        <v>1134</v>
      </c>
      <c r="C507" s="43" t="s">
        <v>1052</v>
      </c>
      <c r="D507" s="17">
        <v>5174</v>
      </c>
      <c r="E507" s="40">
        <v>11</v>
      </c>
      <c r="F507" s="50">
        <v>212.60146888287599</v>
      </c>
    </row>
    <row r="508" spans="1:6" x14ac:dyDescent="0.3">
      <c r="A508" s="8" t="s">
        <v>1135</v>
      </c>
      <c r="B508" s="11" t="s">
        <v>1136</v>
      </c>
      <c r="C508" s="43" t="s">
        <v>1137</v>
      </c>
      <c r="D508" s="17">
        <v>3129</v>
      </c>
      <c r="E508" s="40">
        <v>18</v>
      </c>
      <c r="F508" s="50">
        <v>575.26366251198499</v>
      </c>
    </row>
    <row r="509" spans="1:6" x14ac:dyDescent="0.3">
      <c r="A509" s="8" t="s">
        <v>1138</v>
      </c>
      <c r="B509" s="11" t="s">
        <v>1139</v>
      </c>
      <c r="C509" s="43" t="s">
        <v>1137</v>
      </c>
      <c r="D509" s="17">
        <v>3976</v>
      </c>
      <c r="E509" s="40">
        <v>14</v>
      </c>
      <c r="F509" s="50">
        <v>352.11267605633799</v>
      </c>
    </row>
    <row r="510" spans="1:6" x14ac:dyDescent="0.3">
      <c r="A510" s="8" t="s">
        <v>1140</v>
      </c>
      <c r="B510" s="11" t="s">
        <v>1141</v>
      </c>
      <c r="C510" s="43" t="s">
        <v>1137</v>
      </c>
      <c r="D510" s="17">
        <v>3670</v>
      </c>
      <c r="E510" s="40">
        <v>10</v>
      </c>
      <c r="F510" s="50">
        <v>272.47956403269802</v>
      </c>
    </row>
    <row r="511" spans="1:6" x14ac:dyDescent="0.3">
      <c r="A511" s="8" t="s">
        <v>1142</v>
      </c>
      <c r="B511" s="11" t="s">
        <v>1143</v>
      </c>
      <c r="C511" s="43" t="s">
        <v>1137</v>
      </c>
      <c r="D511" s="17">
        <v>3673</v>
      </c>
      <c r="E511" s="40">
        <v>7</v>
      </c>
      <c r="F511" s="50">
        <v>190.57990743261601</v>
      </c>
    </row>
    <row r="512" spans="1:6" x14ac:dyDescent="0.3">
      <c r="A512" s="8" t="s">
        <v>1144</v>
      </c>
      <c r="B512" s="11" t="s">
        <v>1145</v>
      </c>
      <c r="C512" s="43" t="s">
        <v>1137</v>
      </c>
      <c r="D512" s="17">
        <v>2856</v>
      </c>
      <c r="E512" s="40"/>
      <c r="F512" s="50"/>
    </row>
    <row r="513" spans="1:6" x14ac:dyDescent="0.3">
      <c r="A513" s="8" t="s">
        <v>1146</v>
      </c>
      <c r="B513" s="11" t="s">
        <v>1147</v>
      </c>
      <c r="C513" s="43" t="s">
        <v>1137</v>
      </c>
      <c r="D513" s="17">
        <v>4267</v>
      </c>
      <c r="E513" s="40">
        <v>10</v>
      </c>
      <c r="F513" s="50">
        <v>234.356690883525</v>
      </c>
    </row>
    <row r="514" spans="1:6" x14ac:dyDescent="0.3">
      <c r="A514" s="8" t="s">
        <v>1148</v>
      </c>
      <c r="B514" s="11" t="s">
        <v>1149</v>
      </c>
      <c r="C514" s="43" t="s">
        <v>1137</v>
      </c>
      <c r="D514" s="17">
        <v>3715</v>
      </c>
      <c r="E514" s="40">
        <v>8</v>
      </c>
      <c r="F514" s="50">
        <v>215.34320323014799</v>
      </c>
    </row>
    <row r="515" spans="1:6" x14ac:dyDescent="0.3">
      <c r="A515" s="8" t="s">
        <v>1150</v>
      </c>
      <c r="B515" s="11" t="s">
        <v>1151</v>
      </c>
      <c r="C515" s="43" t="s">
        <v>1137</v>
      </c>
      <c r="D515" s="17">
        <v>3659</v>
      </c>
      <c r="E515" s="40">
        <v>7</v>
      </c>
      <c r="F515" s="50">
        <v>191.30910084722601</v>
      </c>
    </row>
    <row r="516" spans="1:6" x14ac:dyDescent="0.3">
      <c r="A516" s="8" t="s">
        <v>1152</v>
      </c>
      <c r="B516" s="11" t="s">
        <v>1153</v>
      </c>
      <c r="C516" s="43" t="s">
        <v>1137</v>
      </c>
      <c r="D516" s="17">
        <v>4611</v>
      </c>
      <c r="E516" s="40">
        <v>17</v>
      </c>
      <c r="F516" s="50">
        <v>368.68358273693298</v>
      </c>
    </row>
    <row r="517" spans="1:6" x14ac:dyDescent="0.3">
      <c r="A517" s="8" t="s">
        <v>1154</v>
      </c>
      <c r="B517" s="11" t="s">
        <v>1155</v>
      </c>
      <c r="C517" s="43" t="s">
        <v>1137</v>
      </c>
      <c r="D517" s="17">
        <v>3130</v>
      </c>
      <c r="E517" s="40">
        <v>9</v>
      </c>
      <c r="F517" s="50">
        <v>287.53993610223603</v>
      </c>
    </row>
    <row r="518" spans="1:6" x14ac:dyDescent="0.3">
      <c r="A518" s="8" t="s">
        <v>1156</v>
      </c>
      <c r="B518" s="11" t="s">
        <v>1157</v>
      </c>
      <c r="C518" s="43" t="s">
        <v>1137</v>
      </c>
      <c r="D518" s="17">
        <v>3306</v>
      </c>
      <c r="E518" s="40">
        <v>8</v>
      </c>
      <c r="F518" s="50">
        <v>241.98427102238401</v>
      </c>
    </row>
    <row r="519" spans="1:6" x14ac:dyDescent="0.3">
      <c r="A519" s="8" t="s">
        <v>1158</v>
      </c>
      <c r="B519" s="11" t="s">
        <v>1159</v>
      </c>
      <c r="C519" s="43" t="s">
        <v>1137</v>
      </c>
      <c r="D519" s="17">
        <v>3000</v>
      </c>
      <c r="E519" s="40">
        <v>5</v>
      </c>
      <c r="F519" s="50">
        <v>166.666666666667</v>
      </c>
    </row>
    <row r="520" spans="1:6" x14ac:dyDescent="0.3">
      <c r="A520" s="8" t="s">
        <v>1160</v>
      </c>
      <c r="B520" s="11" t="s">
        <v>1161</v>
      </c>
      <c r="C520" s="43" t="s">
        <v>1137</v>
      </c>
      <c r="D520" s="17">
        <v>5261</v>
      </c>
      <c r="E520" s="40">
        <v>25</v>
      </c>
      <c r="F520" s="50">
        <v>475.19482988025101</v>
      </c>
    </row>
    <row r="521" spans="1:6" x14ac:dyDescent="0.3">
      <c r="A521" s="8" t="s">
        <v>1162</v>
      </c>
      <c r="B521" s="11" t="s">
        <v>1163</v>
      </c>
      <c r="C521" s="43" t="s">
        <v>1137</v>
      </c>
      <c r="D521" s="17">
        <v>6154</v>
      </c>
      <c r="E521" s="40">
        <v>7</v>
      </c>
      <c r="F521" s="50">
        <v>113.74715632109201</v>
      </c>
    </row>
    <row r="522" spans="1:6" x14ac:dyDescent="0.3">
      <c r="A522" s="8" t="s">
        <v>1164</v>
      </c>
      <c r="B522" s="11" t="s">
        <v>1165</v>
      </c>
      <c r="C522" s="43" t="s">
        <v>1137</v>
      </c>
      <c r="D522" s="17">
        <v>2892</v>
      </c>
      <c r="E522" s="40">
        <v>4</v>
      </c>
      <c r="F522" s="50">
        <v>138.312586445367</v>
      </c>
    </row>
    <row r="523" spans="1:6" x14ac:dyDescent="0.3">
      <c r="A523" s="8" t="s">
        <v>1166</v>
      </c>
      <c r="B523" s="11" t="s">
        <v>1167</v>
      </c>
      <c r="C523" s="43" t="s">
        <v>1137</v>
      </c>
      <c r="D523" s="17">
        <v>3841</v>
      </c>
      <c r="E523" s="40">
        <v>4</v>
      </c>
      <c r="F523" s="50">
        <v>104.13954699297101</v>
      </c>
    </row>
    <row r="524" spans="1:6" x14ac:dyDescent="0.3">
      <c r="A524" s="8" t="s">
        <v>1168</v>
      </c>
      <c r="B524" s="11" t="s">
        <v>1169</v>
      </c>
      <c r="C524" s="43" t="s">
        <v>1137</v>
      </c>
      <c r="D524" s="17">
        <v>2820</v>
      </c>
      <c r="E524" s="40">
        <v>4</v>
      </c>
      <c r="F524" s="50">
        <v>141.84397163120599</v>
      </c>
    </row>
    <row r="525" spans="1:6" x14ac:dyDescent="0.3">
      <c r="A525" s="8" t="s">
        <v>1170</v>
      </c>
      <c r="B525" s="11" t="s">
        <v>1171</v>
      </c>
      <c r="C525" s="43" t="s">
        <v>1137</v>
      </c>
      <c r="D525" s="17">
        <v>3977</v>
      </c>
      <c r="E525" s="40">
        <v>1</v>
      </c>
      <c r="F525" s="50">
        <v>25.144581342720599</v>
      </c>
    </row>
    <row r="526" spans="1:6" x14ac:dyDescent="0.3">
      <c r="A526" s="8" t="s">
        <v>1172</v>
      </c>
      <c r="B526" s="11" t="s">
        <v>1173</v>
      </c>
      <c r="C526" s="43" t="s">
        <v>1137</v>
      </c>
      <c r="D526" s="17">
        <v>3498</v>
      </c>
      <c r="E526" s="40">
        <v>2</v>
      </c>
      <c r="F526" s="50">
        <v>57.175528873642101</v>
      </c>
    </row>
    <row r="527" spans="1:6" x14ac:dyDescent="0.3">
      <c r="A527" s="8" t="s">
        <v>1174</v>
      </c>
      <c r="B527" s="11" t="s">
        <v>1175</v>
      </c>
      <c r="C527" s="43" t="s">
        <v>1137</v>
      </c>
      <c r="D527" s="17">
        <v>3609</v>
      </c>
      <c r="E527" s="40">
        <v>1</v>
      </c>
      <c r="F527" s="50">
        <v>27.708506511498999</v>
      </c>
    </row>
    <row r="528" spans="1:6" x14ac:dyDescent="0.3">
      <c r="A528" s="8" t="s">
        <v>1176</v>
      </c>
      <c r="B528" s="11" t="s">
        <v>1177</v>
      </c>
      <c r="C528" s="43" t="s">
        <v>1137</v>
      </c>
      <c r="D528" s="17">
        <v>2506</v>
      </c>
      <c r="E528" s="40">
        <v>4</v>
      </c>
      <c r="F528" s="50">
        <v>159.61691939345599</v>
      </c>
    </row>
    <row r="529" spans="1:6" x14ac:dyDescent="0.3">
      <c r="A529" s="8" t="s">
        <v>1178</v>
      </c>
      <c r="B529" s="11" t="s">
        <v>1179</v>
      </c>
      <c r="C529" s="43" t="s">
        <v>1137</v>
      </c>
      <c r="D529" s="17">
        <v>3008</v>
      </c>
      <c r="E529" s="40">
        <v>8</v>
      </c>
      <c r="F529" s="50">
        <v>265.95744680851101</v>
      </c>
    </row>
    <row r="530" spans="1:6" x14ac:dyDescent="0.3">
      <c r="A530" s="10" t="s">
        <v>1180</v>
      </c>
      <c r="B530" s="11" t="s">
        <v>1181</v>
      </c>
      <c r="C530" s="43" t="s">
        <v>1137</v>
      </c>
      <c r="D530" s="17">
        <v>3048</v>
      </c>
      <c r="E530" s="38">
        <v>8</v>
      </c>
      <c r="F530" s="47">
        <v>262.46719160104999</v>
      </c>
    </row>
    <row r="531" spans="1:6" x14ac:dyDescent="0.3">
      <c r="A531" s="8" t="s">
        <v>1182</v>
      </c>
      <c r="B531" s="11" t="s">
        <v>1183</v>
      </c>
      <c r="C531" s="43" t="s">
        <v>1137</v>
      </c>
      <c r="D531" s="17">
        <v>3413</v>
      </c>
      <c r="E531" s="40">
        <v>9</v>
      </c>
      <c r="F531" s="50">
        <v>263.69762672135897</v>
      </c>
    </row>
    <row r="532" spans="1:6" x14ac:dyDescent="0.3">
      <c r="A532" s="8" t="s">
        <v>1184</v>
      </c>
      <c r="B532" s="11" t="s">
        <v>1185</v>
      </c>
      <c r="C532" s="43" t="s">
        <v>1137</v>
      </c>
      <c r="D532" s="17">
        <v>3897</v>
      </c>
      <c r="E532" s="40">
        <v>10</v>
      </c>
      <c r="F532" s="50">
        <v>256.60764690787801</v>
      </c>
    </row>
    <row r="533" spans="1:6" x14ac:dyDescent="0.3">
      <c r="A533" s="8" t="s">
        <v>1186</v>
      </c>
      <c r="B533" s="11" t="s">
        <v>1187</v>
      </c>
      <c r="C533" s="43" t="s">
        <v>1137</v>
      </c>
      <c r="D533" s="17">
        <v>3111</v>
      </c>
      <c r="E533" s="40">
        <v>2</v>
      </c>
      <c r="F533" s="50">
        <v>64.288010286081601</v>
      </c>
    </row>
    <row r="534" spans="1:6" x14ac:dyDescent="0.3">
      <c r="A534" s="8" t="s">
        <v>1188</v>
      </c>
      <c r="B534" s="11" t="s">
        <v>1189</v>
      </c>
      <c r="C534" s="43" t="s">
        <v>1137</v>
      </c>
      <c r="D534" s="17">
        <v>2807</v>
      </c>
      <c r="E534" s="40">
        <v>8</v>
      </c>
      <c r="F534" s="50">
        <v>285.00178126113298</v>
      </c>
    </row>
    <row r="535" spans="1:6" x14ac:dyDescent="0.3">
      <c r="A535" s="8" t="s">
        <v>1190</v>
      </c>
      <c r="B535" s="11" t="s">
        <v>1191</v>
      </c>
      <c r="C535" s="43" t="s">
        <v>1137</v>
      </c>
      <c r="D535" s="17">
        <v>2566</v>
      </c>
      <c r="E535" s="40">
        <v>2</v>
      </c>
      <c r="F535" s="50">
        <v>77.942322681215899</v>
      </c>
    </row>
    <row r="536" spans="1:6" x14ac:dyDescent="0.3">
      <c r="A536" s="8" t="s">
        <v>1192</v>
      </c>
      <c r="B536" s="11" t="s">
        <v>1193</v>
      </c>
      <c r="C536" s="43" t="s">
        <v>1137</v>
      </c>
      <c r="D536" s="17">
        <v>4340</v>
      </c>
      <c r="E536" s="40">
        <v>8</v>
      </c>
      <c r="F536" s="50">
        <v>184.331797235023</v>
      </c>
    </row>
    <row r="537" spans="1:6" x14ac:dyDescent="0.3">
      <c r="A537" s="8" t="s">
        <v>1194</v>
      </c>
      <c r="B537" s="11" t="s">
        <v>1195</v>
      </c>
      <c r="C537" s="43" t="s">
        <v>1137</v>
      </c>
      <c r="D537" s="17">
        <v>2542</v>
      </c>
      <c r="E537" s="40">
        <v>5</v>
      </c>
      <c r="F537" s="50">
        <v>196.69551534224999</v>
      </c>
    </row>
    <row r="538" spans="1:6" x14ac:dyDescent="0.3">
      <c r="A538" s="8" t="s">
        <v>1196</v>
      </c>
      <c r="B538" s="11" t="s">
        <v>1197</v>
      </c>
      <c r="C538" s="43" t="s">
        <v>1137</v>
      </c>
      <c r="D538" s="17">
        <v>3512</v>
      </c>
      <c r="E538" s="40">
        <v>12</v>
      </c>
      <c r="F538" s="50">
        <v>341.68564920273298</v>
      </c>
    </row>
    <row r="539" spans="1:6" x14ac:dyDescent="0.3">
      <c r="A539" s="8" t="s">
        <v>1198</v>
      </c>
      <c r="B539" s="11" t="s">
        <v>1199</v>
      </c>
      <c r="C539" s="43" t="s">
        <v>1137</v>
      </c>
      <c r="D539" s="17">
        <v>3413</v>
      </c>
      <c r="E539" s="40">
        <v>8</v>
      </c>
      <c r="F539" s="50">
        <v>234.39789041898601</v>
      </c>
    </row>
    <row r="540" spans="1:6" x14ac:dyDescent="0.3">
      <c r="A540" s="8" t="s">
        <v>1200</v>
      </c>
      <c r="B540" s="11" t="s">
        <v>1201</v>
      </c>
      <c r="C540" s="43" t="s">
        <v>1137</v>
      </c>
      <c r="D540" s="17">
        <v>3071</v>
      </c>
      <c r="E540" s="40">
        <v>8</v>
      </c>
      <c r="F540" s="50">
        <v>260.501465320742</v>
      </c>
    </row>
    <row r="541" spans="1:6" x14ac:dyDescent="0.3">
      <c r="A541" s="8" t="s">
        <v>1202</v>
      </c>
      <c r="B541" s="11" t="s">
        <v>1203</v>
      </c>
      <c r="C541" s="43" t="s">
        <v>1137</v>
      </c>
      <c r="D541" s="17">
        <v>5053</v>
      </c>
      <c r="E541" s="40">
        <v>24</v>
      </c>
      <c r="F541" s="50">
        <v>474.96536710864802</v>
      </c>
    </row>
    <row r="542" spans="1:6" x14ac:dyDescent="0.3">
      <c r="A542" s="8" t="s">
        <v>1204</v>
      </c>
      <c r="B542" s="11" t="s">
        <v>1205</v>
      </c>
      <c r="C542" s="43" t="s">
        <v>1137</v>
      </c>
      <c r="D542" s="17">
        <v>2663</v>
      </c>
      <c r="E542" s="40">
        <v>8</v>
      </c>
      <c r="F542" s="50">
        <v>300.41306796845703</v>
      </c>
    </row>
    <row r="543" spans="1:6" x14ac:dyDescent="0.3">
      <c r="A543" s="8" t="s">
        <v>1206</v>
      </c>
      <c r="B543" s="11" t="s">
        <v>1207</v>
      </c>
      <c r="C543" s="43" t="s">
        <v>1137</v>
      </c>
      <c r="D543" s="17">
        <v>3928</v>
      </c>
      <c r="E543" s="40">
        <v>9</v>
      </c>
      <c r="F543" s="50">
        <v>229.12423625254601</v>
      </c>
    </row>
    <row r="544" spans="1:6" x14ac:dyDescent="0.3">
      <c r="A544" s="8" t="s">
        <v>1208</v>
      </c>
      <c r="B544" s="11" t="s">
        <v>1209</v>
      </c>
      <c r="C544" s="43" t="s">
        <v>1137</v>
      </c>
      <c r="D544" s="17">
        <v>2790</v>
      </c>
      <c r="E544" s="40">
        <v>8</v>
      </c>
      <c r="F544" s="50">
        <v>286.73835125447999</v>
      </c>
    </row>
    <row r="545" spans="1:6" x14ac:dyDescent="0.3">
      <c r="A545" s="8" t="s">
        <v>1210</v>
      </c>
      <c r="B545" s="11" t="s">
        <v>1211</v>
      </c>
      <c r="C545" s="43" t="s">
        <v>1137</v>
      </c>
      <c r="D545" s="17">
        <v>2932</v>
      </c>
      <c r="E545" s="40">
        <v>4</v>
      </c>
      <c r="F545" s="50">
        <v>136.42564802182801</v>
      </c>
    </row>
    <row r="546" spans="1:6" x14ac:dyDescent="0.3">
      <c r="A546" s="8" t="s">
        <v>1212</v>
      </c>
      <c r="B546" s="11" t="s">
        <v>1213</v>
      </c>
      <c r="C546" s="43" t="s">
        <v>1137</v>
      </c>
      <c r="D546" s="17">
        <v>6370</v>
      </c>
      <c r="E546" s="40">
        <v>25</v>
      </c>
      <c r="F546" s="50">
        <v>392.46467817896399</v>
      </c>
    </row>
    <row r="547" spans="1:6" x14ac:dyDescent="0.3">
      <c r="A547" s="8" t="s">
        <v>1214</v>
      </c>
      <c r="B547" s="11" t="s">
        <v>1215</v>
      </c>
      <c r="C547" s="43" t="s">
        <v>1137</v>
      </c>
      <c r="D547" s="17">
        <v>4402</v>
      </c>
      <c r="E547" s="40">
        <v>8</v>
      </c>
      <c r="F547" s="50">
        <v>181.73557473875499</v>
      </c>
    </row>
    <row r="548" spans="1:6" x14ac:dyDescent="0.3">
      <c r="A548" s="8" t="s">
        <v>1216</v>
      </c>
      <c r="B548" s="11" t="s">
        <v>1217</v>
      </c>
      <c r="C548" s="43" t="s">
        <v>1137</v>
      </c>
      <c r="D548" s="17">
        <v>3155</v>
      </c>
      <c r="E548" s="40">
        <v>15</v>
      </c>
      <c r="F548" s="50">
        <v>475.43581616481799</v>
      </c>
    </row>
    <row r="549" spans="1:6" x14ac:dyDescent="0.3">
      <c r="A549" s="8" t="s">
        <v>1218</v>
      </c>
      <c r="B549" s="11" t="s">
        <v>1219</v>
      </c>
      <c r="C549" s="43" t="s">
        <v>1137</v>
      </c>
      <c r="D549" s="17">
        <v>3639</v>
      </c>
      <c r="E549" s="40">
        <v>2</v>
      </c>
      <c r="F549" s="50">
        <v>54.960153888430902</v>
      </c>
    </row>
    <row r="550" spans="1:6" x14ac:dyDescent="0.3">
      <c r="A550" s="8" t="s">
        <v>1220</v>
      </c>
      <c r="B550" s="11" t="s">
        <v>1221</v>
      </c>
      <c r="C550" s="43" t="s">
        <v>1137</v>
      </c>
      <c r="D550" s="17">
        <v>4144</v>
      </c>
      <c r="E550" s="40">
        <v>9</v>
      </c>
      <c r="F550" s="50">
        <v>217.18146718146701</v>
      </c>
    </row>
    <row r="551" spans="1:6" x14ac:dyDescent="0.3">
      <c r="A551" s="8" t="s">
        <v>1222</v>
      </c>
      <c r="B551" s="11" t="s">
        <v>1223</v>
      </c>
      <c r="C551" s="43" t="s">
        <v>1137</v>
      </c>
      <c r="D551" s="17">
        <v>2583</v>
      </c>
      <c r="E551" s="40">
        <v>3</v>
      </c>
      <c r="F551" s="50">
        <v>116.14401858304301</v>
      </c>
    </row>
    <row r="552" spans="1:6" x14ac:dyDescent="0.3">
      <c r="A552" s="8" t="s">
        <v>1224</v>
      </c>
      <c r="B552" s="11" t="s">
        <v>1225</v>
      </c>
      <c r="C552" s="43" t="s">
        <v>1137</v>
      </c>
      <c r="D552" s="17">
        <v>2756</v>
      </c>
      <c r="E552" s="40">
        <v>10</v>
      </c>
      <c r="F552" s="50">
        <v>362.84470246734401</v>
      </c>
    </row>
    <row r="553" spans="1:6" x14ac:dyDescent="0.3">
      <c r="A553" s="8" t="s">
        <v>1226</v>
      </c>
      <c r="B553" s="11" t="s">
        <v>1227</v>
      </c>
      <c r="C553" s="43" t="s">
        <v>1137</v>
      </c>
      <c r="D553" s="17">
        <v>4533</v>
      </c>
      <c r="E553" s="40">
        <v>12</v>
      </c>
      <c r="F553" s="50">
        <v>264.72534745201898</v>
      </c>
    </row>
    <row r="554" spans="1:6" x14ac:dyDescent="0.3">
      <c r="A554" s="8" t="s">
        <v>1228</v>
      </c>
      <c r="B554" s="11" t="s">
        <v>1229</v>
      </c>
      <c r="C554" s="43" t="s">
        <v>1137</v>
      </c>
      <c r="D554" s="17">
        <v>3324</v>
      </c>
      <c r="E554" s="40">
        <v>22</v>
      </c>
      <c r="F554" s="50">
        <v>661.85318892900102</v>
      </c>
    </row>
    <row r="555" spans="1:6" x14ac:dyDescent="0.3">
      <c r="A555" s="8" t="s">
        <v>1230</v>
      </c>
      <c r="B555" s="11" t="s">
        <v>1231</v>
      </c>
      <c r="C555" s="43" t="s">
        <v>1137</v>
      </c>
      <c r="D555" s="17">
        <v>2907</v>
      </c>
      <c r="E555" s="40">
        <v>8</v>
      </c>
      <c r="F555" s="50">
        <v>275.197798417613</v>
      </c>
    </row>
    <row r="556" spans="1:6" x14ac:dyDescent="0.3">
      <c r="A556" s="8" t="s">
        <v>1232</v>
      </c>
      <c r="B556" s="11" t="s">
        <v>1233</v>
      </c>
      <c r="C556" s="43" t="s">
        <v>1137</v>
      </c>
      <c r="D556" s="17">
        <v>2853</v>
      </c>
      <c r="E556" s="40">
        <v>6</v>
      </c>
      <c r="F556" s="50">
        <v>210.30494216614099</v>
      </c>
    </row>
    <row r="557" spans="1:6" x14ac:dyDescent="0.3">
      <c r="A557" s="8" t="s">
        <v>1234</v>
      </c>
      <c r="B557" s="11" t="s">
        <v>1235</v>
      </c>
      <c r="C557" s="43" t="s">
        <v>1137</v>
      </c>
      <c r="D557" s="17">
        <v>2567</v>
      </c>
      <c r="E557" s="40">
        <v>1</v>
      </c>
      <c r="F557" s="50">
        <v>38.955979742890499</v>
      </c>
    </row>
    <row r="558" spans="1:6" x14ac:dyDescent="0.3">
      <c r="A558" s="8" t="s">
        <v>1236</v>
      </c>
      <c r="B558" s="11" t="s">
        <v>1237</v>
      </c>
      <c r="C558" s="43" t="s">
        <v>1137</v>
      </c>
      <c r="D558" s="17">
        <v>2923</v>
      </c>
      <c r="E558" s="40">
        <v>6</v>
      </c>
      <c r="F558" s="50">
        <v>205.26855969893899</v>
      </c>
    </row>
    <row r="559" spans="1:6" x14ac:dyDescent="0.3">
      <c r="A559" s="8" t="s">
        <v>1238</v>
      </c>
      <c r="B559" s="11" t="s">
        <v>1239</v>
      </c>
      <c r="C559" s="43" t="s">
        <v>1137</v>
      </c>
      <c r="D559" s="17">
        <v>3019</v>
      </c>
      <c r="E559" s="40">
        <v>4</v>
      </c>
      <c r="F559" s="50">
        <v>132.49420337860201</v>
      </c>
    </row>
    <row r="560" spans="1:6" x14ac:dyDescent="0.3">
      <c r="A560" s="8" t="s">
        <v>1240</v>
      </c>
      <c r="B560" s="11" t="s">
        <v>1241</v>
      </c>
      <c r="C560" s="43" t="s">
        <v>1137</v>
      </c>
      <c r="D560" s="17">
        <v>4755</v>
      </c>
      <c r="E560" s="40">
        <v>5</v>
      </c>
      <c r="F560" s="50">
        <v>105.15247108307</v>
      </c>
    </row>
    <row r="561" spans="1:6" x14ac:dyDescent="0.3">
      <c r="A561" s="8" t="s">
        <v>1242</v>
      </c>
      <c r="B561" s="11" t="s">
        <v>1243</v>
      </c>
      <c r="C561" s="43" t="s">
        <v>1137</v>
      </c>
      <c r="D561" s="17">
        <v>3197</v>
      </c>
      <c r="E561" s="40">
        <v>5</v>
      </c>
      <c r="F561" s="50">
        <v>156.39662183296801</v>
      </c>
    </row>
    <row r="562" spans="1:6" x14ac:dyDescent="0.3">
      <c r="A562" s="8" t="s">
        <v>1244</v>
      </c>
      <c r="B562" s="11" t="s">
        <v>1245</v>
      </c>
      <c r="C562" s="43" t="s">
        <v>1137</v>
      </c>
      <c r="D562" s="17">
        <v>5446</v>
      </c>
      <c r="E562" s="40">
        <v>7</v>
      </c>
      <c r="F562" s="50">
        <v>128.53470437018001</v>
      </c>
    </row>
    <row r="563" spans="1:6" x14ac:dyDescent="0.3">
      <c r="A563" s="8" t="s">
        <v>1246</v>
      </c>
      <c r="B563" s="11" t="s">
        <v>1247</v>
      </c>
      <c r="C563" s="43" t="s">
        <v>1137</v>
      </c>
      <c r="D563" s="17">
        <v>3727</v>
      </c>
      <c r="E563" s="40">
        <v>14</v>
      </c>
      <c r="F563" s="50">
        <v>375.63724174939603</v>
      </c>
    </row>
    <row r="564" spans="1:6" x14ac:dyDescent="0.3">
      <c r="A564" s="8" t="s">
        <v>1248</v>
      </c>
      <c r="B564" s="11" t="s">
        <v>1249</v>
      </c>
      <c r="C564" s="43" t="s">
        <v>1137</v>
      </c>
      <c r="D564" s="17">
        <v>3007</v>
      </c>
      <c r="E564" s="40">
        <v>12</v>
      </c>
      <c r="F564" s="50">
        <v>399.06883937479199</v>
      </c>
    </row>
    <row r="565" spans="1:6" x14ac:dyDescent="0.3">
      <c r="A565" s="8" t="s">
        <v>1250</v>
      </c>
      <c r="B565" s="11" t="s">
        <v>1251</v>
      </c>
      <c r="C565" s="43" t="s">
        <v>1137</v>
      </c>
      <c r="D565" s="17">
        <v>4307</v>
      </c>
      <c r="E565" s="40">
        <v>12</v>
      </c>
      <c r="F565" s="50">
        <v>278.616206175993</v>
      </c>
    </row>
    <row r="566" spans="1:6" x14ac:dyDescent="0.3">
      <c r="A566" s="8" t="s">
        <v>1252</v>
      </c>
      <c r="B566" s="11" t="s">
        <v>1253</v>
      </c>
      <c r="C566" s="43" t="s">
        <v>1137</v>
      </c>
      <c r="D566" s="17">
        <v>3722</v>
      </c>
      <c r="E566" s="40">
        <v>8</v>
      </c>
      <c r="F566" s="50">
        <v>214.938205265986</v>
      </c>
    </row>
    <row r="567" spans="1:6" x14ac:dyDescent="0.3">
      <c r="A567" s="8" t="s">
        <v>1254</v>
      </c>
      <c r="B567" s="11" t="s">
        <v>1255</v>
      </c>
      <c r="C567" s="43" t="s">
        <v>1137</v>
      </c>
      <c r="D567" s="17">
        <v>3271</v>
      </c>
      <c r="E567" s="40">
        <v>6</v>
      </c>
      <c r="F567" s="50">
        <v>183.430143686946</v>
      </c>
    </row>
    <row r="568" spans="1:6" x14ac:dyDescent="0.3">
      <c r="A568" s="8" t="s">
        <v>1256</v>
      </c>
      <c r="B568" s="11" t="s">
        <v>1257</v>
      </c>
      <c r="C568" s="43" t="s">
        <v>1137</v>
      </c>
      <c r="D568" s="17">
        <v>4168</v>
      </c>
      <c r="E568" s="40">
        <v>6</v>
      </c>
      <c r="F568" s="50">
        <v>143.953934740883</v>
      </c>
    </row>
    <row r="569" spans="1:6" x14ac:dyDescent="0.3">
      <c r="A569" s="10" t="s">
        <v>1258</v>
      </c>
      <c r="B569" s="11" t="s">
        <v>1259</v>
      </c>
      <c r="C569" s="43" t="s">
        <v>1137</v>
      </c>
      <c r="D569" s="17">
        <v>4133</v>
      </c>
      <c r="E569" s="38">
        <v>16</v>
      </c>
      <c r="F569" s="47">
        <v>387.12799419307999</v>
      </c>
    </row>
    <row r="570" spans="1:6" x14ac:dyDescent="0.3">
      <c r="A570" s="8" t="s">
        <v>1260</v>
      </c>
      <c r="B570" s="11" t="s">
        <v>1261</v>
      </c>
      <c r="C570" s="43" t="s">
        <v>1137</v>
      </c>
      <c r="D570" s="17">
        <v>4201</v>
      </c>
      <c r="E570" s="40">
        <v>8</v>
      </c>
      <c r="F570" s="50">
        <v>190.43084979766701</v>
      </c>
    </row>
    <row r="571" spans="1:6" x14ac:dyDescent="0.3">
      <c r="A571" s="8" t="s">
        <v>1262</v>
      </c>
      <c r="B571" s="11" t="s">
        <v>1263</v>
      </c>
      <c r="C571" s="43" t="s">
        <v>1137</v>
      </c>
      <c r="D571" s="17">
        <v>2173</v>
      </c>
      <c r="E571" s="40">
        <v>7</v>
      </c>
      <c r="F571" s="50">
        <v>322.135296824666</v>
      </c>
    </row>
    <row r="572" spans="1:6" x14ac:dyDescent="0.3">
      <c r="A572" s="8" t="s">
        <v>1264</v>
      </c>
      <c r="B572" s="11" t="s">
        <v>1265</v>
      </c>
      <c r="C572" s="43" t="s">
        <v>1137</v>
      </c>
      <c r="D572" s="17">
        <v>4390</v>
      </c>
      <c r="E572" s="40">
        <v>7</v>
      </c>
      <c r="F572" s="50">
        <v>159.45330296127599</v>
      </c>
    </row>
    <row r="573" spans="1:6" x14ac:dyDescent="0.3">
      <c r="A573" s="8" t="s">
        <v>1266</v>
      </c>
      <c r="B573" s="11" t="s">
        <v>1267</v>
      </c>
      <c r="C573" s="43" t="s">
        <v>1137</v>
      </c>
      <c r="D573" s="17">
        <v>3276</v>
      </c>
      <c r="E573" s="40">
        <v>12</v>
      </c>
      <c r="F573" s="50">
        <v>366.30036630036602</v>
      </c>
    </row>
    <row r="574" spans="1:6" x14ac:dyDescent="0.3">
      <c r="A574" s="8" t="s">
        <v>1268</v>
      </c>
      <c r="B574" s="11" t="s">
        <v>1269</v>
      </c>
      <c r="C574" s="43" t="s">
        <v>1137</v>
      </c>
      <c r="D574" s="17">
        <v>3363</v>
      </c>
      <c r="E574" s="40">
        <v>7</v>
      </c>
      <c r="F574" s="50">
        <v>208.14748736247401</v>
      </c>
    </row>
    <row r="575" spans="1:6" x14ac:dyDescent="0.3">
      <c r="A575" s="8" t="s">
        <v>1270</v>
      </c>
      <c r="B575" s="11" t="s">
        <v>1271</v>
      </c>
      <c r="C575" s="43" t="s">
        <v>1137</v>
      </c>
      <c r="D575" s="17">
        <v>4964</v>
      </c>
      <c r="E575" s="40">
        <v>8</v>
      </c>
      <c r="F575" s="50">
        <v>161.16035455278001</v>
      </c>
    </row>
    <row r="576" spans="1:6" x14ac:dyDescent="0.3">
      <c r="A576" s="8" t="s">
        <v>1272</v>
      </c>
      <c r="B576" s="11" t="s">
        <v>1273</v>
      </c>
      <c r="C576" s="43" t="s">
        <v>1137</v>
      </c>
      <c r="D576" s="17">
        <v>2704</v>
      </c>
      <c r="E576" s="40">
        <v>26</v>
      </c>
      <c r="F576" s="50">
        <v>961.538461538462</v>
      </c>
    </row>
    <row r="577" spans="1:6" x14ac:dyDescent="0.3">
      <c r="A577" s="8" t="s">
        <v>1274</v>
      </c>
      <c r="B577" s="11" t="s">
        <v>1275</v>
      </c>
      <c r="C577" s="43" t="s">
        <v>1137</v>
      </c>
      <c r="D577" s="17">
        <v>3615</v>
      </c>
      <c r="E577" s="40">
        <v>6</v>
      </c>
      <c r="F577" s="50">
        <v>165.97510373444001</v>
      </c>
    </row>
    <row r="578" spans="1:6" x14ac:dyDescent="0.3">
      <c r="A578" s="8" t="s">
        <v>1276</v>
      </c>
      <c r="B578" s="11" t="s">
        <v>1277</v>
      </c>
      <c r="C578" s="43" t="s">
        <v>1137</v>
      </c>
      <c r="D578" s="17">
        <v>2207</v>
      </c>
      <c r="E578" s="40">
        <v>5</v>
      </c>
      <c r="F578" s="50">
        <v>226.551880380607</v>
      </c>
    </row>
    <row r="579" spans="1:6" x14ac:dyDescent="0.3">
      <c r="A579" s="8" t="s">
        <v>1278</v>
      </c>
      <c r="B579" s="11" t="s">
        <v>1279</v>
      </c>
      <c r="C579" s="43" t="s">
        <v>1137</v>
      </c>
      <c r="D579" s="17">
        <v>2010</v>
      </c>
      <c r="E579" s="40">
        <v>5</v>
      </c>
      <c r="F579" s="50">
        <v>248.75621890547299</v>
      </c>
    </row>
    <row r="580" spans="1:6" x14ac:dyDescent="0.3">
      <c r="A580" s="8" t="s">
        <v>1280</v>
      </c>
      <c r="B580" s="11" t="s">
        <v>1281</v>
      </c>
      <c r="C580" s="43" t="s">
        <v>1137</v>
      </c>
      <c r="D580" s="17">
        <v>2736</v>
      </c>
      <c r="E580" s="40">
        <v>7</v>
      </c>
      <c r="F580" s="50">
        <v>255.84795321637401</v>
      </c>
    </row>
    <row r="581" spans="1:6" x14ac:dyDescent="0.3">
      <c r="A581" s="8" t="s">
        <v>1282</v>
      </c>
      <c r="B581" s="11" t="s">
        <v>1283</v>
      </c>
      <c r="C581" s="43" t="s">
        <v>1137</v>
      </c>
      <c r="D581" s="17">
        <v>4448</v>
      </c>
      <c r="E581" s="40">
        <v>15</v>
      </c>
      <c r="F581" s="50">
        <v>337.23021582733799</v>
      </c>
    </row>
    <row r="582" spans="1:6" x14ac:dyDescent="0.3">
      <c r="A582" s="8" t="s">
        <v>1284</v>
      </c>
      <c r="B582" s="11" t="s">
        <v>1285</v>
      </c>
      <c r="C582" s="43" t="s">
        <v>1137</v>
      </c>
      <c r="D582" s="17">
        <v>3298</v>
      </c>
      <c r="E582" s="40">
        <v>8</v>
      </c>
      <c r="F582" s="50">
        <v>242.571255306246</v>
      </c>
    </row>
    <row r="583" spans="1:6" x14ac:dyDescent="0.3">
      <c r="A583" s="8" t="s">
        <v>1286</v>
      </c>
      <c r="B583" s="11" t="s">
        <v>1287</v>
      </c>
      <c r="C583" s="43" t="s">
        <v>1137</v>
      </c>
      <c r="D583" s="17">
        <v>4577</v>
      </c>
      <c r="E583" s="40">
        <v>15</v>
      </c>
      <c r="F583" s="50">
        <v>327.72558444395901</v>
      </c>
    </row>
    <row r="584" spans="1:6" x14ac:dyDescent="0.3">
      <c r="A584" s="8" t="s">
        <v>1288</v>
      </c>
      <c r="B584" s="11" t="s">
        <v>1289</v>
      </c>
      <c r="C584" s="43" t="s">
        <v>1137</v>
      </c>
      <c r="D584" s="17">
        <v>4451</v>
      </c>
      <c r="E584" s="40">
        <v>12</v>
      </c>
      <c r="F584" s="50">
        <v>269.60233655358297</v>
      </c>
    </row>
    <row r="585" spans="1:6" x14ac:dyDescent="0.3">
      <c r="A585" s="8" t="s">
        <v>1290</v>
      </c>
      <c r="B585" s="11" t="s">
        <v>1291</v>
      </c>
      <c r="C585" s="43" t="s">
        <v>1137</v>
      </c>
      <c r="D585" s="17">
        <v>2454</v>
      </c>
      <c r="E585" s="40">
        <v>9</v>
      </c>
      <c r="F585" s="50">
        <v>366.74816625916901</v>
      </c>
    </row>
    <row r="586" spans="1:6" x14ac:dyDescent="0.3">
      <c r="A586" s="8" t="s">
        <v>1292</v>
      </c>
      <c r="B586" s="11" t="s">
        <v>1293</v>
      </c>
      <c r="C586" s="43" t="s">
        <v>1137</v>
      </c>
      <c r="D586" s="17">
        <v>3456</v>
      </c>
      <c r="E586" s="40">
        <v>8</v>
      </c>
      <c r="F586" s="50">
        <v>231.48148148148101</v>
      </c>
    </row>
    <row r="587" spans="1:6" x14ac:dyDescent="0.3">
      <c r="A587" s="10" t="s">
        <v>1294</v>
      </c>
      <c r="B587" s="11" t="s">
        <v>1295</v>
      </c>
      <c r="C587" s="43" t="s">
        <v>1137</v>
      </c>
      <c r="D587" s="17">
        <v>3004</v>
      </c>
      <c r="E587" s="38">
        <v>12</v>
      </c>
      <c r="F587" s="47">
        <v>399.46737683089202</v>
      </c>
    </row>
    <row r="588" spans="1:6" x14ac:dyDescent="0.3">
      <c r="A588" s="8" t="s">
        <v>1296</v>
      </c>
      <c r="B588" s="11" t="s">
        <v>1297</v>
      </c>
      <c r="C588" s="43" t="s">
        <v>1137</v>
      </c>
      <c r="D588" s="17">
        <v>3708</v>
      </c>
      <c r="E588" s="40">
        <v>10</v>
      </c>
      <c r="F588" s="50">
        <v>269.687162891046</v>
      </c>
    </row>
    <row r="589" spans="1:6" x14ac:dyDescent="0.3">
      <c r="A589" s="8" t="s">
        <v>1298</v>
      </c>
      <c r="B589" s="11" t="s">
        <v>1299</v>
      </c>
      <c r="C589" s="43" t="s">
        <v>1137</v>
      </c>
      <c r="D589" s="17">
        <v>2603</v>
      </c>
      <c r="E589" s="40">
        <v>4</v>
      </c>
      <c r="F589" s="50">
        <v>153.66884364195201</v>
      </c>
    </row>
    <row r="590" spans="1:6" x14ac:dyDescent="0.3">
      <c r="A590" s="8" t="s">
        <v>1300</v>
      </c>
      <c r="B590" s="11" t="s">
        <v>1301</v>
      </c>
      <c r="C590" s="43" t="s">
        <v>1137</v>
      </c>
      <c r="D590" s="17">
        <v>2949</v>
      </c>
      <c r="E590" s="40">
        <v>5</v>
      </c>
      <c r="F590" s="50">
        <v>169.54899966090201</v>
      </c>
    </row>
    <row r="591" spans="1:6" x14ac:dyDescent="0.3">
      <c r="A591" s="8" t="s">
        <v>1302</v>
      </c>
      <c r="B591" s="11" t="s">
        <v>1303</v>
      </c>
      <c r="C591" s="43" t="s">
        <v>1137</v>
      </c>
      <c r="D591" s="17">
        <v>5434</v>
      </c>
      <c r="E591" s="40">
        <v>7</v>
      </c>
      <c r="F591" s="50">
        <v>128.81854987118101</v>
      </c>
    </row>
    <row r="592" spans="1:6" x14ac:dyDescent="0.3">
      <c r="A592" s="8" t="s">
        <v>1304</v>
      </c>
      <c r="B592" s="11" t="s">
        <v>1305</v>
      </c>
      <c r="C592" s="43" t="s">
        <v>1137</v>
      </c>
      <c r="D592" s="17">
        <v>4156</v>
      </c>
      <c r="E592" s="40">
        <v>8</v>
      </c>
      <c r="F592" s="50">
        <v>192.492781520693</v>
      </c>
    </row>
    <row r="593" spans="1:6" x14ac:dyDescent="0.3">
      <c r="A593" s="8" t="s">
        <v>1306</v>
      </c>
      <c r="B593" s="11" t="s">
        <v>1307</v>
      </c>
      <c r="C593" s="43" t="s">
        <v>1137</v>
      </c>
      <c r="D593" s="17">
        <v>2531</v>
      </c>
      <c r="E593" s="40">
        <v>6</v>
      </c>
      <c r="F593" s="50">
        <v>237.06045041485601</v>
      </c>
    </row>
    <row r="594" spans="1:6" x14ac:dyDescent="0.3">
      <c r="A594" s="8" t="s">
        <v>1308</v>
      </c>
      <c r="B594" s="11" t="s">
        <v>1309</v>
      </c>
      <c r="C594" s="43" t="s">
        <v>1137</v>
      </c>
      <c r="D594" s="17">
        <v>4148</v>
      </c>
      <c r="E594" s="40">
        <v>8</v>
      </c>
      <c r="F594" s="50">
        <v>192.864030858245</v>
      </c>
    </row>
    <row r="595" spans="1:6" x14ac:dyDescent="0.3">
      <c r="A595" s="8" t="s">
        <v>1310</v>
      </c>
      <c r="B595" s="11" t="s">
        <v>1311</v>
      </c>
      <c r="C595" s="43" t="s">
        <v>1137</v>
      </c>
      <c r="D595" s="17">
        <v>2930</v>
      </c>
      <c r="E595" s="40">
        <v>7</v>
      </c>
      <c r="F595" s="50">
        <v>238.90784982935199</v>
      </c>
    </row>
    <row r="596" spans="1:6" x14ac:dyDescent="0.3">
      <c r="A596" s="8" t="s">
        <v>1312</v>
      </c>
      <c r="B596" s="11" t="s">
        <v>1313</v>
      </c>
      <c r="C596" s="43" t="s">
        <v>1137</v>
      </c>
      <c r="D596" s="17">
        <v>4097</v>
      </c>
      <c r="E596" s="40">
        <v>16</v>
      </c>
      <c r="F596" s="50">
        <v>390.52965584574099</v>
      </c>
    </row>
    <row r="597" spans="1:6" x14ac:dyDescent="0.3">
      <c r="A597" s="8" t="s">
        <v>1314</v>
      </c>
      <c r="B597" s="11" t="s">
        <v>1315</v>
      </c>
      <c r="C597" s="43" t="s">
        <v>1137</v>
      </c>
      <c r="D597" s="17">
        <v>3169</v>
      </c>
      <c r="E597" s="40">
        <v>5</v>
      </c>
      <c r="F597" s="50">
        <v>157.77847901546201</v>
      </c>
    </row>
    <row r="598" spans="1:6" x14ac:dyDescent="0.3">
      <c r="A598" s="8" t="s">
        <v>1316</v>
      </c>
      <c r="B598" s="11" t="s">
        <v>1317</v>
      </c>
      <c r="C598" s="43" t="s">
        <v>1137</v>
      </c>
      <c r="D598" s="17">
        <v>3846</v>
      </c>
      <c r="E598" s="40">
        <v>11</v>
      </c>
      <c r="F598" s="50">
        <v>286.01144045761799</v>
      </c>
    </row>
    <row r="599" spans="1:6" x14ac:dyDescent="0.3">
      <c r="A599" s="8" t="s">
        <v>1318</v>
      </c>
      <c r="B599" s="11" t="s">
        <v>1319</v>
      </c>
      <c r="C599" s="43" t="s">
        <v>1137</v>
      </c>
      <c r="D599" s="17">
        <v>2895</v>
      </c>
      <c r="E599" s="40">
        <v>5</v>
      </c>
      <c r="F599" s="50">
        <v>172.711571675302</v>
      </c>
    </row>
    <row r="600" spans="1:6" x14ac:dyDescent="0.3">
      <c r="A600" s="8" t="s">
        <v>1320</v>
      </c>
      <c r="B600" s="11" t="s">
        <v>1321</v>
      </c>
      <c r="C600" s="43" t="s">
        <v>1137</v>
      </c>
      <c r="D600" s="17">
        <v>2170</v>
      </c>
      <c r="E600" s="40">
        <v>7</v>
      </c>
      <c r="F600" s="50">
        <v>322.58064516129002</v>
      </c>
    </row>
    <row r="601" spans="1:6" x14ac:dyDescent="0.3">
      <c r="A601" s="8" t="s">
        <v>1322</v>
      </c>
      <c r="B601" s="11" t="s">
        <v>1323</v>
      </c>
      <c r="C601" s="43" t="s">
        <v>1137</v>
      </c>
      <c r="D601" s="17">
        <v>2657</v>
      </c>
      <c r="E601" s="40">
        <v>3</v>
      </c>
      <c r="F601" s="50">
        <v>112.90929619872</v>
      </c>
    </row>
    <row r="602" spans="1:6" x14ac:dyDescent="0.3">
      <c r="A602" s="8" t="s">
        <v>1324</v>
      </c>
      <c r="B602" s="11" t="s">
        <v>1325</v>
      </c>
      <c r="C602" s="43" t="s">
        <v>1137</v>
      </c>
      <c r="D602" s="17">
        <v>4304</v>
      </c>
      <c r="E602" s="40">
        <v>7</v>
      </c>
      <c r="F602" s="50">
        <v>162.63940520446101</v>
      </c>
    </row>
    <row r="603" spans="1:6" x14ac:dyDescent="0.3">
      <c r="A603" s="8" t="s">
        <v>1326</v>
      </c>
      <c r="B603" s="11" t="s">
        <v>1327</v>
      </c>
      <c r="C603" s="43" t="s">
        <v>1137</v>
      </c>
      <c r="D603" s="17">
        <v>2487</v>
      </c>
      <c r="E603" s="40">
        <v>5</v>
      </c>
      <c r="F603" s="50">
        <v>201.045436268597</v>
      </c>
    </row>
    <row r="604" spans="1:6" x14ac:dyDescent="0.3">
      <c r="A604" s="8" t="s">
        <v>1328</v>
      </c>
      <c r="B604" s="11" t="s">
        <v>1329</v>
      </c>
      <c r="C604" s="43" t="s">
        <v>1137</v>
      </c>
      <c r="D604" s="17">
        <v>4072</v>
      </c>
      <c r="E604" s="40">
        <v>3</v>
      </c>
      <c r="F604" s="50">
        <v>73.673870333988205</v>
      </c>
    </row>
    <row r="605" spans="1:6" x14ac:dyDescent="0.3">
      <c r="A605" s="8" t="s">
        <v>1330</v>
      </c>
      <c r="B605" s="11" t="s">
        <v>1331</v>
      </c>
      <c r="C605" s="43" t="s">
        <v>1137</v>
      </c>
      <c r="D605" s="17">
        <v>6345</v>
      </c>
      <c r="E605" s="40">
        <v>5</v>
      </c>
      <c r="F605" s="50">
        <v>78.802206461780898</v>
      </c>
    </row>
    <row r="606" spans="1:6" x14ac:dyDescent="0.3">
      <c r="A606" s="8" t="s">
        <v>1332</v>
      </c>
      <c r="B606" s="11" t="s">
        <v>1333</v>
      </c>
      <c r="C606" s="43" t="s">
        <v>1137</v>
      </c>
      <c r="D606" s="17">
        <v>4360</v>
      </c>
      <c r="E606" s="40">
        <v>3</v>
      </c>
      <c r="F606" s="50">
        <v>68.807339449541303</v>
      </c>
    </row>
    <row r="607" spans="1:6" x14ac:dyDescent="0.3">
      <c r="A607" s="8" t="s">
        <v>1334</v>
      </c>
      <c r="B607" s="11" t="s">
        <v>1335</v>
      </c>
      <c r="C607" s="43" t="s">
        <v>1137</v>
      </c>
      <c r="D607" s="17">
        <v>5578</v>
      </c>
      <c r="E607" s="40">
        <v>3</v>
      </c>
      <c r="F607" s="50">
        <v>53.7827178200072</v>
      </c>
    </row>
    <row r="608" spans="1:6" x14ac:dyDescent="0.3">
      <c r="A608" s="8" t="s">
        <v>1336</v>
      </c>
      <c r="B608" s="11" t="s">
        <v>1337</v>
      </c>
      <c r="C608" s="43" t="s">
        <v>1137</v>
      </c>
      <c r="D608" s="17">
        <v>4195</v>
      </c>
      <c r="E608" s="40">
        <v>4</v>
      </c>
      <c r="F608" s="50">
        <v>95.3516090584029</v>
      </c>
    </row>
    <row r="609" spans="1:6" x14ac:dyDescent="0.3">
      <c r="A609" s="8" t="s">
        <v>1338</v>
      </c>
      <c r="B609" s="11" t="s">
        <v>1339</v>
      </c>
      <c r="C609" s="43" t="s">
        <v>1137</v>
      </c>
      <c r="D609" s="17">
        <v>3667</v>
      </c>
      <c r="E609" s="40">
        <v>8</v>
      </c>
      <c r="F609" s="50">
        <v>218.16198527406601</v>
      </c>
    </row>
    <row r="610" spans="1:6" x14ac:dyDescent="0.3">
      <c r="A610" s="8" t="s">
        <v>1340</v>
      </c>
      <c r="B610" s="11" t="s">
        <v>1341</v>
      </c>
      <c r="C610" s="43" t="s">
        <v>1137</v>
      </c>
      <c r="D610" s="17">
        <v>3750</v>
      </c>
      <c r="E610" s="40">
        <v>8</v>
      </c>
      <c r="F610" s="50">
        <v>213.333333333333</v>
      </c>
    </row>
    <row r="611" spans="1:6" x14ac:dyDescent="0.3">
      <c r="A611" s="8" t="s">
        <v>1342</v>
      </c>
      <c r="B611" s="11" t="s">
        <v>1343</v>
      </c>
      <c r="C611" s="43" t="s">
        <v>1137</v>
      </c>
      <c r="D611" s="17">
        <v>4200</v>
      </c>
      <c r="E611" s="40">
        <v>6</v>
      </c>
      <c r="F611" s="50">
        <v>142.857142857143</v>
      </c>
    </row>
    <row r="612" spans="1:6" x14ac:dyDescent="0.3">
      <c r="A612" s="8" t="s">
        <v>1344</v>
      </c>
      <c r="B612" s="11" t="s">
        <v>1345</v>
      </c>
      <c r="C612" s="43" t="s">
        <v>1346</v>
      </c>
      <c r="D612" s="17">
        <v>5197</v>
      </c>
      <c r="E612" s="40">
        <v>24</v>
      </c>
      <c r="F612" s="50">
        <v>461.80488743505902</v>
      </c>
    </row>
    <row r="613" spans="1:6" x14ac:dyDescent="0.3">
      <c r="A613" s="8" t="s">
        <v>1347</v>
      </c>
      <c r="B613" s="11" t="s">
        <v>1348</v>
      </c>
      <c r="C613" s="43" t="s">
        <v>1346</v>
      </c>
      <c r="D613" s="17">
        <v>3677</v>
      </c>
      <c r="E613" s="40">
        <v>10</v>
      </c>
      <c r="F613" s="50">
        <v>271.96083763937997</v>
      </c>
    </row>
    <row r="614" spans="1:6" x14ac:dyDescent="0.3">
      <c r="A614" s="8" t="s">
        <v>1349</v>
      </c>
      <c r="B614" s="11" t="s">
        <v>1350</v>
      </c>
      <c r="C614" s="43" t="s">
        <v>1346</v>
      </c>
      <c r="D614" s="17">
        <v>5414</v>
      </c>
      <c r="E614" s="40">
        <v>34</v>
      </c>
      <c r="F614" s="50">
        <v>628.001477650536</v>
      </c>
    </row>
    <row r="615" spans="1:6" x14ac:dyDescent="0.3">
      <c r="A615" s="8" t="s">
        <v>1351</v>
      </c>
      <c r="B615" s="11" t="s">
        <v>1352</v>
      </c>
      <c r="C615" s="43" t="s">
        <v>1346</v>
      </c>
      <c r="D615" s="17">
        <v>6491</v>
      </c>
      <c r="E615" s="40">
        <v>29</v>
      </c>
      <c r="F615" s="50">
        <v>446.77245416730898</v>
      </c>
    </row>
    <row r="616" spans="1:6" x14ac:dyDescent="0.3">
      <c r="A616" s="8" t="s">
        <v>1353</v>
      </c>
      <c r="B616" s="11" t="s">
        <v>1354</v>
      </c>
      <c r="C616" s="43" t="s">
        <v>1346</v>
      </c>
      <c r="D616" s="17">
        <v>3631</v>
      </c>
      <c r="E616" s="40">
        <v>27</v>
      </c>
      <c r="F616" s="50">
        <v>743.59680528779904</v>
      </c>
    </row>
    <row r="617" spans="1:6" x14ac:dyDescent="0.3">
      <c r="A617" s="8" t="s">
        <v>1355</v>
      </c>
      <c r="B617" s="11" t="s">
        <v>1356</v>
      </c>
      <c r="C617" s="43" t="s">
        <v>1346</v>
      </c>
      <c r="D617" s="17">
        <v>3092</v>
      </c>
      <c r="E617" s="40">
        <v>19</v>
      </c>
      <c r="F617" s="50">
        <v>614.48900388098298</v>
      </c>
    </row>
    <row r="618" spans="1:6" x14ac:dyDescent="0.3">
      <c r="A618" s="8" t="s">
        <v>1357</v>
      </c>
      <c r="B618" s="11" t="s">
        <v>1358</v>
      </c>
      <c r="C618" s="43" t="s">
        <v>1346</v>
      </c>
      <c r="D618" s="17">
        <v>6359</v>
      </c>
      <c r="E618" s="40">
        <v>16</v>
      </c>
      <c r="F618" s="50">
        <v>251.61188866173899</v>
      </c>
    </row>
    <row r="619" spans="1:6" x14ac:dyDescent="0.3">
      <c r="A619" s="8" t="s">
        <v>1359</v>
      </c>
      <c r="B619" s="11" t="s">
        <v>1360</v>
      </c>
      <c r="C619" s="43" t="s">
        <v>1346</v>
      </c>
      <c r="D619" s="17">
        <v>5930</v>
      </c>
      <c r="E619" s="40">
        <v>25</v>
      </c>
      <c r="F619" s="50">
        <v>421.58516020236101</v>
      </c>
    </row>
    <row r="620" spans="1:6" x14ac:dyDescent="0.3">
      <c r="A620" s="8" t="s">
        <v>1361</v>
      </c>
      <c r="B620" s="11" t="s">
        <v>1362</v>
      </c>
      <c r="C620" s="43" t="s">
        <v>1346</v>
      </c>
      <c r="D620" s="17">
        <v>3209</v>
      </c>
      <c r="E620" s="40">
        <v>20</v>
      </c>
      <c r="F620" s="50">
        <v>623.24711748208199</v>
      </c>
    </row>
    <row r="621" spans="1:6" x14ac:dyDescent="0.3">
      <c r="A621" s="8" t="s">
        <v>1363</v>
      </c>
      <c r="B621" s="11" t="s">
        <v>1364</v>
      </c>
      <c r="C621" s="43" t="s">
        <v>1346</v>
      </c>
      <c r="D621" s="17">
        <v>4283</v>
      </c>
      <c r="E621" s="40">
        <v>8</v>
      </c>
      <c r="F621" s="50">
        <v>186.78496381041299</v>
      </c>
    </row>
    <row r="622" spans="1:6" x14ac:dyDescent="0.3">
      <c r="A622" s="8" t="s">
        <v>1365</v>
      </c>
      <c r="B622" s="11" t="s">
        <v>1366</v>
      </c>
      <c r="C622" s="43" t="s">
        <v>1346</v>
      </c>
      <c r="D622" s="17">
        <v>5063</v>
      </c>
      <c r="E622" s="40">
        <v>14</v>
      </c>
      <c r="F622" s="50">
        <v>276.51589966423097</v>
      </c>
    </row>
    <row r="623" spans="1:6" x14ac:dyDescent="0.3">
      <c r="A623" s="8" t="s">
        <v>1367</v>
      </c>
      <c r="B623" s="11" t="s">
        <v>1368</v>
      </c>
      <c r="C623" s="43" t="s">
        <v>1346</v>
      </c>
      <c r="D623" s="17">
        <v>5254</v>
      </c>
      <c r="E623" s="40">
        <v>32</v>
      </c>
      <c r="F623" s="50">
        <v>609.05976398934104</v>
      </c>
    </row>
    <row r="624" spans="1:6" x14ac:dyDescent="0.3">
      <c r="A624" s="8" t="s">
        <v>1369</v>
      </c>
      <c r="B624" s="11" t="s">
        <v>1370</v>
      </c>
      <c r="C624" s="43" t="s">
        <v>1346</v>
      </c>
      <c r="D624" s="17">
        <v>3353</v>
      </c>
      <c r="E624" s="40">
        <v>4</v>
      </c>
      <c r="F624" s="50">
        <v>119.29615269907499</v>
      </c>
    </row>
    <row r="625" spans="1:6" x14ac:dyDescent="0.3">
      <c r="A625" s="10" t="s">
        <v>1371</v>
      </c>
      <c r="B625" s="11" t="s">
        <v>1372</v>
      </c>
      <c r="C625" s="43" t="s">
        <v>1346</v>
      </c>
      <c r="D625" s="17">
        <v>6150</v>
      </c>
      <c r="E625" s="40">
        <v>23</v>
      </c>
      <c r="F625" s="50">
        <v>373.98373983739799</v>
      </c>
    </row>
    <row r="626" spans="1:6" x14ac:dyDescent="0.3">
      <c r="A626" s="8" t="s">
        <v>1373</v>
      </c>
      <c r="B626" s="11" t="s">
        <v>1374</v>
      </c>
      <c r="C626" s="43" t="s">
        <v>1346</v>
      </c>
      <c r="D626" s="17">
        <v>6141</v>
      </c>
      <c r="E626" s="40">
        <v>17</v>
      </c>
      <c r="F626" s="50">
        <v>276.827878195734</v>
      </c>
    </row>
    <row r="627" spans="1:6" x14ac:dyDescent="0.3">
      <c r="A627" s="8" t="s">
        <v>1375</v>
      </c>
      <c r="B627" s="11" t="s">
        <v>1376</v>
      </c>
      <c r="C627" s="43" t="s">
        <v>1346</v>
      </c>
      <c r="D627" s="17">
        <v>3526</v>
      </c>
      <c r="E627" s="40">
        <v>13</v>
      </c>
      <c r="F627" s="50">
        <v>368.68973340896201</v>
      </c>
    </row>
    <row r="628" spans="1:6" x14ac:dyDescent="0.3">
      <c r="A628" s="8" t="s">
        <v>1377</v>
      </c>
      <c r="B628" s="11" t="s">
        <v>1378</v>
      </c>
      <c r="C628" s="43" t="s">
        <v>1346</v>
      </c>
      <c r="D628" s="17">
        <v>5093</v>
      </c>
      <c r="E628" s="40">
        <v>19</v>
      </c>
      <c r="F628" s="50">
        <v>373.06106420577299</v>
      </c>
    </row>
    <row r="629" spans="1:6" x14ac:dyDescent="0.3">
      <c r="A629" s="8" t="s">
        <v>1379</v>
      </c>
      <c r="B629" s="11" t="s">
        <v>1380</v>
      </c>
      <c r="C629" s="43" t="s">
        <v>1346</v>
      </c>
      <c r="D629" s="17">
        <v>3634</v>
      </c>
      <c r="E629" s="40">
        <v>23</v>
      </c>
      <c r="F629" s="50">
        <v>632.911392405063</v>
      </c>
    </row>
    <row r="630" spans="1:6" x14ac:dyDescent="0.3">
      <c r="A630" s="8" t="s">
        <v>1381</v>
      </c>
      <c r="B630" s="11" t="s">
        <v>1382</v>
      </c>
      <c r="C630" s="43" t="s">
        <v>1346</v>
      </c>
      <c r="D630" s="17">
        <v>3357</v>
      </c>
      <c r="E630" s="40">
        <v>30</v>
      </c>
      <c r="F630" s="50">
        <v>893.65504915102804</v>
      </c>
    </row>
    <row r="631" spans="1:6" x14ac:dyDescent="0.3">
      <c r="A631" s="8" t="s">
        <v>1383</v>
      </c>
      <c r="B631" s="11" t="s">
        <v>1384</v>
      </c>
      <c r="C631" s="43" t="s">
        <v>1346</v>
      </c>
      <c r="D631" s="17">
        <v>4422</v>
      </c>
      <c r="E631" s="40">
        <v>22</v>
      </c>
      <c r="F631" s="50">
        <v>497.51243781094502</v>
      </c>
    </row>
    <row r="632" spans="1:6" x14ac:dyDescent="0.3">
      <c r="A632" s="8" t="s">
        <v>1385</v>
      </c>
      <c r="B632" s="11" t="s">
        <v>1386</v>
      </c>
      <c r="C632" s="43" t="s">
        <v>1346</v>
      </c>
      <c r="D632" s="17">
        <v>3729</v>
      </c>
      <c r="E632" s="40">
        <v>11</v>
      </c>
      <c r="F632" s="50">
        <v>294.98525073746299</v>
      </c>
    </row>
    <row r="633" spans="1:6" x14ac:dyDescent="0.3">
      <c r="A633" s="8" t="s">
        <v>1387</v>
      </c>
      <c r="B633" s="11" t="s">
        <v>1388</v>
      </c>
      <c r="C633" s="43" t="s">
        <v>1346</v>
      </c>
      <c r="D633" s="17">
        <v>4633</v>
      </c>
      <c r="E633" s="40">
        <v>12</v>
      </c>
      <c r="F633" s="50">
        <v>259.01143967191899</v>
      </c>
    </row>
    <row r="634" spans="1:6" x14ac:dyDescent="0.3">
      <c r="A634" s="8" t="s">
        <v>1389</v>
      </c>
      <c r="B634" s="11" t="s">
        <v>1390</v>
      </c>
      <c r="C634" s="43" t="s">
        <v>1346</v>
      </c>
      <c r="D634" s="17">
        <v>5215</v>
      </c>
      <c r="E634" s="40">
        <v>15</v>
      </c>
      <c r="F634" s="50">
        <v>287.63183125599198</v>
      </c>
    </row>
    <row r="635" spans="1:6" x14ac:dyDescent="0.3">
      <c r="A635" s="8" t="s">
        <v>1391</v>
      </c>
      <c r="B635" s="11" t="s">
        <v>1392</v>
      </c>
      <c r="C635" s="43" t="s">
        <v>1346</v>
      </c>
      <c r="D635" s="17">
        <v>5751</v>
      </c>
      <c r="E635" s="40">
        <v>15</v>
      </c>
      <c r="F635" s="50">
        <v>260.82420448617597</v>
      </c>
    </row>
    <row r="636" spans="1:6" x14ac:dyDescent="0.3">
      <c r="A636" s="8" t="s">
        <v>1393</v>
      </c>
      <c r="B636" s="11" t="s">
        <v>1394</v>
      </c>
      <c r="C636" s="43" t="s">
        <v>1346</v>
      </c>
      <c r="D636" s="17">
        <v>4593</v>
      </c>
      <c r="E636" s="40">
        <v>16</v>
      </c>
      <c r="F636" s="50">
        <v>348.35619420857802</v>
      </c>
    </row>
    <row r="637" spans="1:6" x14ac:dyDescent="0.3">
      <c r="A637" s="8" t="s">
        <v>1395</v>
      </c>
      <c r="B637" s="11" t="s">
        <v>1396</v>
      </c>
      <c r="C637" s="43" t="s">
        <v>1346</v>
      </c>
      <c r="D637" s="17">
        <v>5116</v>
      </c>
      <c r="E637" s="40">
        <v>13</v>
      </c>
      <c r="F637" s="50">
        <v>254.10476935105601</v>
      </c>
    </row>
    <row r="638" spans="1:6" x14ac:dyDescent="0.3">
      <c r="A638" s="8" t="s">
        <v>1397</v>
      </c>
      <c r="B638" s="11" t="s">
        <v>1398</v>
      </c>
      <c r="C638" s="43" t="s">
        <v>1346</v>
      </c>
      <c r="D638" s="17">
        <v>5805</v>
      </c>
      <c r="E638" s="40">
        <v>8</v>
      </c>
      <c r="F638" s="50">
        <v>137.81223083548699</v>
      </c>
    </row>
    <row r="639" spans="1:6" x14ac:dyDescent="0.3">
      <c r="A639" s="8" t="s">
        <v>1399</v>
      </c>
      <c r="B639" s="11" t="s">
        <v>1400</v>
      </c>
      <c r="C639" s="43" t="s">
        <v>1346</v>
      </c>
      <c r="D639" s="17">
        <v>5805</v>
      </c>
      <c r="E639" s="40">
        <v>24</v>
      </c>
      <c r="F639" s="50">
        <v>413.43669250646002</v>
      </c>
    </row>
    <row r="640" spans="1:6" x14ac:dyDescent="0.3">
      <c r="A640" s="8" t="s">
        <v>1401</v>
      </c>
      <c r="B640" s="11" t="s">
        <v>1402</v>
      </c>
      <c r="C640" s="43" t="s">
        <v>1346</v>
      </c>
      <c r="D640" s="17">
        <v>3974</v>
      </c>
      <c r="E640" s="40">
        <v>5</v>
      </c>
      <c r="F640" s="50">
        <v>125.817815802718</v>
      </c>
    </row>
    <row r="641" spans="1:6" x14ac:dyDescent="0.3">
      <c r="A641" s="8" t="s">
        <v>1403</v>
      </c>
      <c r="B641" s="11" t="s">
        <v>1404</v>
      </c>
      <c r="C641" s="43" t="s">
        <v>1346</v>
      </c>
      <c r="D641" s="17">
        <v>3546</v>
      </c>
      <c r="E641" s="40">
        <v>1</v>
      </c>
      <c r="F641" s="50">
        <v>28.200789622109401</v>
      </c>
    </row>
    <row r="642" spans="1:6" x14ac:dyDescent="0.3">
      <c r="A642" s="8" t="s">
        <v>1405</v>
      </c>
      <c r="B642" s="11" t="s">
        <v>1406</v>
      </c>
      <c r="C642" s="43" t="s">
        <v>1346</v>
      </c>
      <c r="D642" s="17">
        <v>4584</v>
      </c>
      <c r="E642" s="40">
        <v>7</v>
      </c>
      <c r="F642" s="50">
        <v>152.705061082024</v>
      </c>
    </row>
    <row r="643" spans="1:6" x14ac:dyDescent="0.3">
      <c r="A643" s="8" t="s">
        <v>1407</v>
      </c>
      <c r="B643" s="11" t="s">
        <v>1408</v>
      </c>
      <c r="C643" s="43" t="s">
        <v>1346</v>
      </c>
      <c r="D643" s="17">
        <v>4482</v>
      </c>
      <c r="E643" s="40">
        <v>19</v>
      </c>
      <c r="F643" s="50">
        <v>423.91789379741198</v>
      </c>
    </row>
    <row r="644" spans="1:6" x14ac:dyDescent="0.3">
      <c r="A644" s="8" t="s">
        <v>1409</v>
      </c>
      <c r="B644" s="11" t="s">
        <v>1410</v>
      </c>
      <c r="C644" s="43" t="s">
        <v>1346</v>
      </c>
      <c r="D644" s="17">
        <v>4184</v>
      </c>
      <c r="E644" s="40">
        <v>16</v>
      </c>
      <c r="F644" s="50">
        <v>382.40917782026798</v>
      </c>
    </row>
    <row r="645" spans="1:6" x14ac:dyDescent="0.3">
      <c r="A645" s="8" t="s">
        <v>1411</v>
      </c>
      <c r="B645" s="11" t="s">
        <v>1412</v>
      </c>
      <c r="C645" s="43" t="s">
        <v>1346</v>
      </c>
      <c r="D645" s="17">
        <v>3114</v>
      </c>
      <c r="E645" s="40">
        <v>11</v>
      </c>
      <c r="F645" s="50">
        <v>353.24341682723201</v>
      </c>
    </row>
    <row r="646" spans="1:6" x14ac:dyDescent="0.3">
      <c r="A646" s="8" t="s">
        <v>1413</v>
      </c>
      <c r="B646" s="11" t="s">
        <v>1414</v>
      </c>
      <c r="C646" s="43" t="s">
        <v>1346</v>
      </c>
      <c r="D646" s="17">
        <v>5210</v>
      </c>
      <c r="E646" s="40">
        <v>18</v>
      </c>
      <c r="F646" s="50">
        <v>345.48944337811901</v>
      </c>
    </row>
    <row r="647" spans="1:6" x14ac:dyDescent="0.3">
      <c r="A647" s="8" t="s">
        <v>1415</v>
      </c>
      <c r="B647" s="11" t="s">
        <v>1416</v>
      </c>
      <c r="C647" s="43" t="s">
        <v>1346</v>
      </c>
      <c r="D647" s="17">
        <v>3491</v>
      </c>
      <c r="E647" s="40">
        <v>10</v>
      </c>
      <c r="F647" s="50">
        <v>286.45087367516498</v>
      </c>
    </row>
    <row r="648" spans="1:6" x14ac:dyDescent="0.3">
      <c r="A648" s="8" t="s">
        <v>1417</v>
      </c>
      <c r="B648" s="11" t="s">
        <v>1418</v>
      </c>
      <c r="C648" s="43" t="s">
        <v>1346</v>
      </c>
      <c r="D648" s="17">
        <v>4587</v>
      </c>
      <c r="E648" s="40">
        <v>11</v>
      </c>
      <c r="F648" s="50">
        <v>239.80815347721801</v>
      </c>
    </row>
    <row r="649" spans="1:6" x14ac:dyDescent="0.3">
      <c r="A649" s="8" t="s">
        <v>1419</v>
      </c>
      <c r="B649" s="11" t="s">
        <v>1420</v>
      </c>
      <c r="C649" s="43" t="s">
        <v>1346</v>
      </c>
      <c r="D649" s="17">
        <v>2864</v>
      </c>
      <c r="E649" s="40">
        <v>7</v>
      </c>
      <c r="F649" s="50">
        <v>244.41340782122899</v>
      </c>
    </row>
    <row r="650" spans="1:6" x14ac:dyDescent="0.3">
      <c r="A650" s="8" t="s">
        <v>1421</v>
      </c>
      <c r="B650" s="11" t="s">
        <v>1422</v>
      </c>
      <c r="C650" s="43" t="s">
        <v>1346</v>
      </c>
      <c r="D650" s="17">
        <v>3731</v>
      </c>
      <c r="E650" s="40">
        <v>8</v>
      </c>
      <c r="F650" s="50">
        <v>214.419726614849</v>
      </c>
    </row>
    <row r="651" spans="1:6" x14ac:dyDescent="0.3">
      <c r="A651" s="8" t="s">
        <v>1423</v>
      </c>
      <c r="B651" s="11" t="s">
        <v>1424</v>
      </c>
      <c r="C651" s="43" t="s">
        <v>1346</v>
      </c>
      <c r="D651" s="17">
        <v>5007</v>
      </c>
      <c r="E651" s="40">
        <v>11</v>
      </c>
      <c r="F651" s="50">
        <v>219.69243059716399</v>
      </c>
    </row>
    <row r="652" spans="1:6" x14ac:dyDescent="0.3">
      <c r="A652" s="8" t="s">
        <v>1425</v>
      </c>
      <c r="B652" s="11" t="s">
        <v>1426</v>
      </c>
      <c r="C652" s="43" t="s">
        <v>1346</v>
      </c>
      <c r="D652" s="17">
        <v>4297</v>
      </c>
      <c r="E652" s="40">
        <v>16</v>
      </c>
      <c r="F652" s="50">
        <v>372.35280428205698</v>
      </c>
    </row>
    <row r="653" spans="1:6" x14ac:dyDescent="0.3">
      <c r="A653" s="8" t="s">
        <v>1427</v>
      </c>
      <c r="B653" s="11" t="s">
        <v>1428</v>
      </c>
      <c r="C653" s="43" t="s">
        <v>1346</v>
      </c>
      <c r="D653" s="17">
        <v>4965</v>
      </c>
      <c r="E653" s="40">
        <v>14</v>
      </c>
      <c r="F653" s="50">
        <v>281.97381671701902</v>
      </c>
    </row>
    <row r="654" spans="1:6" x14ac:dyDescent="0.3">
      <c r="A654" s="8" t="s">
        <v>1429</v>
      </c>
      <c r="B654" s="11" t="s">
        <v>1430</v>
      </c>
      <c r="C654" s="43" t="s">
        <v>1346</v>
      </c>
      <c r="D654" s="17">
        <v>3961</v>
      </c>
      <c r="E654" s="40">
        <v>7</v>
      </c>
      <c r="F654" s="50">
        <v>176.72304973491501</v>
      </c>
    </row>
    <row r="655" spans="1:6" x14ac:dyDescent="0.3">
      <c r="A655" s="8" t="s">
        <v>1431</v>
      </c>
      <c r="B655" s="11" t="s">
        <v>1432</v>
      </c>
      <c r="C655" s="43" t="s">
        <v>1346</v>
      </c>
      <c r="D655" s="17">
        <v>4046</v>
      </c>
      <c r="E655" s="40">
        <v>11</v>
      </c>
      <c r="F655" s="50">
        <v>271.87345526445898</v>
      </c>
    </row>
    <row r="656" spans="1:6" x14ac:dyDescent="0.3">
      <c r="A656" s="8" t="s">
        <v>1433</v>
      </c>
      <c r="B656" s="11" t="s">
        <v>1434</v>
      </c>
      <c r="C656" s="43" t="s">
        <v>1346</v>
      </c>
      <c r="D656" s="17">
        <v>5514</v>
      </c>
      <c r="E656" s="40">
        <v>20</v>
      </c>
      <c r="F656" s="50">
        <v>362.71309394269099</v>
      </c>
    </row>
    <row r="657" spans="1:6" x14ac:dyDescent="0.3">
      <c r="A657" s="8" t="s">
        <v>1435</v>
      </c>
      <c r="B657" s="11" t="s">
        <v>1436</v>
      </c>
      <c r="C657" s="43" t="s">
        <v>1346</v>
      </c>
      <c r="D657" s="17">
        <v>4443</v>
      </c>
      <c r="E657" s="40">
        <v>7</v>
      </c>
      <c r="F657" s="50">
        <v>157.55120414134601</v>
      </c>
    </row>
    <row r="658" spans="1:6" x14ac:dyDescent="0.3">
      <c r="A658" s="8" t="s">
        <v>1437</v>
      </c>
      <c r="B658" s="11" t="s">
        <v>1438</v>
      </c>
      <c r="C658" s="43" t="s">
        <v>1346</v>
      </c>
      <c r="D658" s="17">
        <v>6845</v>
      </c>
      <c r="E658" s="40">
        <v>31</v>
      </c>
      <c r="F658" s="50">
        <v>452.88531775018299</v>
      </c>
    </row>
    <row r="659" spans="1:6" x14ac:dyDescent="0.3">
      <c r="A659" s="10" t="s">
        <v>1439</v>
      </c>
      <c r="B659" s="11" t="s">
        <v>1440</v>
      </c>
      <c r="C659" s="43" t="s">
        <v>1346</v>
      </c>
      <c r="D659" s="17">
        <v>6212</v>
      </c>
      <c r="E659" s="40">
        <v>13</v>
      </c>
      <c r="F659" s="48">
        <v>209.27237604636201</v>
      </c>
    </row>
    <row r="660" spans="1:6" x14ac:dyDescent="0.3">
      <c r="A660" s="8" t="s">
        <v>1441</v>
      </c>
      <c r="B660" s="11" t="s">
        <v>1442</v>
      </c>
      <c r="C660" s="43" t="s">
        <v>1346</v>
      </c>
      <c r="D660" s="17">
        <v>6281</v>
      </c>
      <c r="E660" s="40">
        <v>12</v>
      </c>
      <c r="F660" s="50">
        <v>191.052380194237</v>
      </c>
    </row>
    <row r="661" spans="1:6" x14ac:dyDescent="0.3">
      <c r="A661" s="10" t="s">
        <v>1443</v>
      </c>
      <c r="B661" s="11" t="s">
        <v>1444</v>
      </c>
      <c r="C661" s="43" t="s">
        <v>1346</v>
      </c>
      <c r="D661" s="17">
        <v>4767</v>
      </c>
      <c r="E661" s="38">
        <v>16</v>
      </c>
      <c r="F661" s="47">
        <v>335.64086427522602</v>
      </c>
    </row>
    <row r="662" spans="1:6" x14ac:dyDescent="0.3">
      <c r="A662" s="8" t="s">
        <v>1445</v>
      </c>
      <c r="B662" s="11" t="s">
        <v>1446</v>
      </c>
      <c r="C662" s="43" t="s">
        <v>1346</v>
      </c>
      <c r="D662" s="17">
        <v>4254</v>
      </c>
      <c r="E662" s="40">
        <v>14</v>
      </c>
      <c r="F662" s="50">
        <v>329.10202162670402</v>
      </c>
    </row>
    <row r="663" spans="1:6" x14ac:dyDescent="0.3">
      <c r="A663" s="8" t="s">
        <v>1447</v>
      </c>
      <c r="B663" s="11" t="s">
        <v>1448</v>
      </c>
      <c r="C663" s="43" t="s">
        <v>1346</v>
      </c>
      <c r="D663" s="17">
        <v>3897</v>
      </c>
      <c r="E663" s="40">
        <v>13</v>
      </c>
      <c r="F663" s="50">
        <v>333.58994098024101</v>
      </c>
    </row>
    <row r="664" spans="1:6" x14ac:dyDescent="0.3">
      <c r="A664" s="8" t="s">
        <v>1449</v>
      </c>
      <c r="B664" s="11" t="s">
        <v>1450</v>
      </c>
      <c r="C664" s="43" t="s">
        <v>1346</v>
      </c>
      <c r="D664" s="17">
        <v>7485</v>
      </c>
      <c r="E664" s="40">
        <v>50</v>
      </c>
      <c r="F664" s="50">
        <v>668.002672010688</v>
      </c>
    </row>
    <row r="665" spans="1:6" x14ac:dyDescent="0.3">
      <c r="A665" s="8" t="s">
        <v>1451</v>
      </c>
      <c r="B665" s="11" t="s">
        <v>1452</v>
      </c>
      <c r="C665" s="43" t="s">
        <v>1346</v>
      </c>
      <c r="D665" s="17">
        <v>3642</v>
      </c>
      <c r="E665" s="40">
        <v>12</v>
      </c>
      <c r="F665" s="50">
        <v>329.48929159802299</v>
      </c>
    </row>
    <row r="666" spans="1:6" x14ac:dyDescent="0.3">
      <c r="A666" s="8" t="s">
        <v>1453</v>
      </c>
      <c r="B666" s="11" t="s">
        <v>1454</v>
      </c>
      <c r="C666" s="43" t="s">
        <v>1346</v>
      </c>
      <c r="D666" s="17">
        <v>6677</v>
      </c>
      <c r="E666" s="40">
        <v>36</v>
      </c>
      <c r="F666" s="50">
        <v>539.16429534222004</v>
      </c>
    </row>
    <row r="667" spans="1:6" x14ac:dyDescent="0.3">
      <c r="A667" s="8" t="s">
        <v>1455</v>
      </c>
      <c r="B667" s="11" t="s">
        <v>1456</v>
      </c>
      <c r="C667" s="43" t="s">
        <v>1346</v>
      </c>
      <c r="D667" s="17">
        <v>3824</v>
      </c>
      <c r="E667" s="40">
        <v>18</v>
      </c>
      <c r="F667" s="50">
        <v>470.71129707112999</v>
      </c>
    </row>
    <row r="668" spans="1:6" x14ac:dyDescent="0.3">
      <c r="A668" s="8" t="s">
        <v>1457</v>
      </c>
      <c r="B668" s="11" t="s">
        <v>1458</v>
      </c>
      <c r="C668" s="43" t="s">
        <v>1346</v>
      </c>
      <c r="D668" s="17">
        <v>2614</v>
      </c>
      <c r="E668" s="40">
        <v>18</v>
      </c>
      <c r="F668" s="50">
        <v>688.59984697781204</v>
      </c>
    </row>
    <row r="669" spans="1:6" x14ac:dyDescent="0.3">
      <c r="A669" s="8" t="s">
        <v>1459</v>
      </c>
      <c r="B669" s="11" t="s">
        <v>1460</v>
      </c>
      <c r="C669" s="43" t="s">
        <v>1346</v>
      </c>
      <c r="D669" s="17">
        <v>3515</v>
      </c>
      <c r="E669" s="40">
        <v>12</v>
      </c>
      <c r="F669" s="50">
        <v>341.39402560455198</v>
      </c>
    </row>
    <row r="670" spans="1:6" x14ac:dyDescent="0.3">
      <c r="A670" s="8" t="s">
        <v>1461</v>
      </c>
      <c r="B670" s="11" t="s">
        <v>1462</v>
      </c>
      <c r="C670" s="43" t="s">
        <v>1346</v>
      </c>
      <c r="D670" s="17">
        <v>3558</v>
      </c>
      <c r="E670" s="40">
        <v>17</v>
      </c>
      <c r="F670" s="50">
        <v>477.796514896009</v>
      </c>
    </row>
    <row r="671" spans="1:6" x14ac:dyDescent="0.3">
      <c r="A671" s="8" t="s">
        <v>1463</v>
      </c>
      <c r="B671" s="11" t="s">
        <v>1464</v>
      </c>
      <c r="C671" s="43" t="s">
        <v>1346</v>
      </c>
      <c r="D671" s="17">
        <v>7383</v>
      </c>
      <c r="E671" s="40">
        <v>22</v>
      </c>
      <c r="F671" s="50">
        <v>297.98185019639698</v>
      </c>
    </row>
    <row r="672" spans="1:6" x14ac:dyDescent="0.3">
      <c r="A672" s="8" t="s">
        <v>1465</v>
      </c>
      <c r="B672" s="11" t="s">
        <v>1466</v>
      </c>
      <c r="C672" s="43" t="s">
        <v>1346</v>
      </c>
      <c r="D672" s="17">
        <v>4077</v>
      </c>
      <c r="E672" s="40">
        <v>11</v>
      </c>
      <c r="F672" s="50">
        <v>269.80623007113098</v>
      </c>
    </row>
    <row r="673" spans="1:6" x14ac:dyDescent="0.3">
      <c r="A673" s="8" t="s">
        <v>1467</v>
      </c>
      <c r="B673" s="11" t="s">
        <v>1468</v>
      </c>
      <c r="C673" s="43" t="s">
        <v>1346</v>
      </c>
      <c r="D673" s="17">
        <v>4129</v>
      </c>
      <c r="E673" s="40">
        <v>10</v>
      </c>
      <c r="F673" s="50">
        <v>242.18939210462599</v>
      </c>
    </row>
    <row r="674" spans="1:6" x14ac:dyDescent="0.3">
      <c r="A674" s="8" t="s">
        <v>1469</v>
      </c>
      <c r="B674" s="11" t="s">
        <v>1470</v>
      </c>
      <c r="C674" s="43" t="s">
        <v>1346</v>
      </c>
      <c r="D674" s="17">
        <v>3284</v>
      </c>
      <c r="E674" s="40">
        <v>21</v>
      </c>
      <c r="F674" s="50">
        <v>639.46406820950097</v>
      </c>
    </row>
    <row r="675" spans="1:6" x14ac:dyDescent="0.3">
      <c r="A675" s="8" t="s">
        <v>1471</v>
      </c>
      <c r="B675" s="11" t="s">
        <v>1472</v>
      </c>
      <c r="C675" s="43" t="s">
        <v>1346</v>
      </c>
      <c r="D675" s="17">
        <v>2348</v>
      </c>
      <c r="E675" s="40">
        <v>16</v>
      </c>
      <c r="F675" s="50">
        <v>681.43100511073305</v>
      </c>
    </row>
    <row r="676" spans="1:6" x14ac:dyDescent="0.3">
      <c r="A676" s="8" t="s">
        <v>1473</v>
      </c>
      <c r="B676" s="11" t="s">
        <v>1474</v>
      </c>
      <c r="C676" s="43" t="s">
        <v>1346</v>
      </c>
      <c r="D676" s="17">
        <v>4724</v>
      </c>
      <c r="E676" s="40">
        <v>11</v>
      </c>
      <c r="F676" s="50">
        <v>232.85351397121099</v>
      </c>
    </row>
    <row r="677" spans="1:6" x14ac:dyDescent="0.3">
      <c r="A677" s="8" t="s">
        <v>1475</v>
      </c>
      <c r="B677" s="11" t="s">
        <v>1476</v>
      </c>
      <c r="C677" s="43" t="s">
        <v>1346</v>
      </c>
      <c r="D677" s="17">
        <v>3627</v>
      </c>
      <c r="E677" s="40">
        <v>13</v>
      </c>
      <c r="F677" s="50">
        <v>358.42293906809999</v>
      </c>
    </row>
    <row r="678" spans="1:6" x14ac:dyDescent="0.3">
      <c r="A678" s="8" t="s">
        <v>1477</v>
      </c>
      <c r="B678" s="11" t="s">
        <v>1478</v>
      </c>
      <c r="C678" s="43" t="s">
        <v>1346</v>
      </c>
      <c r="D678" s="17">
        <v>4971</v>
      </c>
      <c r="E678" s="40">
        <v>17</v>
      </c>
      <c r="F678" s="50">
        <v>341.98350432508602</v>
      </c>
    </row>
    <row r="679" spans="1:6" x14ac:dyDescent="0.3">
      <c r="A679" s="8" t="s">
        <v>1479</v>
      </c>
      <c r="B679" s="11" t="s">
        <v>1480</v>
      </c>
      <c r="C679" s="43" t="s">
        <v>1346</v>
      </c>
      <c r="D679" s="17">
        <v>5103</v>
      </c>
      <c r="E679" s="40">
        <v>33</v>
      </c>
      <c r="F679" s="50">
        <v>646.67842445620204</v>
      </c>
    </row>
    <row r="680" spans="1:6" x14ac:dyDescent="0.3">
      <c r="A680" s="8" t="s">
        <v>1481</v>
      </c>
      <c r="B680" s="11" t="s">
        <v>1482</v>
      </c>
      <c r="C680" s="43" t="s">
        <v>1346</v>
      </c>
      <c r="D680" s="17">
        <v>4770</v>
      </c>
      <c r="E680" s="40">
        <v>17</v>
      </c>
      <c r="F680" s="50">
        <v>356.39412997903599</v>
      </c>
    </row>
    <row r="681" spans="1:6" x14ac:dyDescent="0.3">
      <c r="A681" s="8" t="s">
        <v>1483</v>
      </c>
      <c r="B681" s="11" t="s">
        <v>898</v>
      </c>
      <c r="C681" s="43" t="s">
        <v>1346</v>
      </c>
      <c r="D681" s="17">
        <v>4089</v>
      </c>
      <c r="E681" s="40">
        <v>15</v>
      </c>
      <c r="F681" s="50">
        <v>366.83785766691102</v>
      </c>
    </row>
    <row r="682" spans="1:6" x14ac:dyDescent="0.3">
      <c r="A682" s="8" t="s">
        <v>1484</v>
      </c>
      <c r="B682" s="11" t="s">
        <v>1485</v>
      </c>
      <c r="C682" s="43" t="s">
        <v>1346</v>
      </c>
      <c r="D682" s="17">
        <v>5041</v>
      </c>
      <c r="E682" s="40">
        <v>25</v>
      </c>
      <c r="F682" s="50">
        <v>495.93334655822298</v>
      </c>
    </row>
    <row r="683" spans="1:6" x14ac:dyDescent="0.3">
      <c r="A683" s="8" t="s">
        <v>1486</v>
      </c>
      <c r="B683" s="11" t="s">
        <v>1487</v>
      </c>
      <c r="C683" s="43" t="s">
        <v>1346</v>
      </c>
      <c r="D683" s="17">
        <v>3498</v>
      </c>
      <c r="E683" s="40">
        <v>26</v>
      </c>
      <c r="F683" s="50">
        <v>743.28187535734696</v>
      </c>
    </row>
    <row r="684" spans="1:6" x14ac:dyDescent="0.3">
      <c r="A684" s="8" t="s">
        <v>1488</v>
      </c>
      <c r="B684" s="11" t="s">
        <v>1489</v>
      </c>
      <c r="C684" s="43" t="s">
        <v>1346</v>
      </c>
      <c r="D684" s="17">
        <v>6563</v>
      </c>
      <c r="E684" s="40">
        <v>36</v>
      </c>
      <c r="F684" s="50">
        <v>548.52963583727001</v>
      </c>
    </row>
    <row r="685" spans="1:6" x14ac:dyDescent="0.3">
      <c r="A685" s="8" t="s">
        <v>1490</v>
      </c>
      <c r="B685" s="11" t="s">
        <v>1491</v>
      </c>
      <c r="C685" s="43" t="s">
        <v>1346</v>
      </c>
      <c r="D685" s="17">
        <v>5685</v>
      </c>
      <c r="E685" s="40">
        <v>33</v>
      </c>
      <c r="F685" s="50">
        <v>580.47493403693898</v>
      </c>
    </row>
    <row r="686" spans="1:6" x14ac:dyDescent="0.3">
      <c r="A686" s="8" t="s">
        <v>1492</v>
      </c>
      <c r="B686" s="11" t="s">
        <v>1493</v>
      </c>
      <c r="C686" s="43" t="s">
        <v>1346</v>
      </c>
      <c r="D686" s="17">
        <v>5676</v>
      </c>
      <c r="E686" s="40">
        <v>22</v>
      </c>
      <c r="F686" s="50">
        <v>387.59689922480601</v>
      </c>
    </row>
    <row r="687" spans="1:6" x14ac:dyDescent="0.3">
      <c r="A687" s="8" t="s">
        <v>1494</v>
      </c>
      <c r="B687" s="11" t="s">
        <v>1495</v>
      </c>
      <c r="C687" s="43" t="s">
        <v>1346</v>
      </c>
      <c r="D687" s="17">
        <v>4541</v>
      </c>
      <c r="E687" s="40">
        <v>20</v>
      </c>
      <c r="F687" s="50">
        <v>440.43162299053103</v>
      </c>
    </row>
    <row r="688" spans="1:6" x14ac:dyDescent="0.3">
      <c r="A688" s="8" t="s">
        <v>1496</v>
      </c>
      <c r="B688" s="11" t="s">
        <v>1497</v>
      </c>
      <c r="C688" s="43" t="s">
        <v>1346</v>
      </c>
      <c r="D688" s="17">
        <v>6505</v>
      </c>
      <c r="E688" s="40">
        <v>20</v>
      </c>
      <c r="F688" s="50">
        <v>307.45580322828602</v>
      </c>
    </row>
    <row r="689" spans="1:6" x14ac:dyDescent="0.3">
      <c r="A689" s="8" t="s">
        <v>1498</v>
      </c>
      <c r="B689" s="11" t="s">
        <v>1499</v>
      </c>
      <c r="C689" s="43" t="s">
        <v>1346</v>
      </c>
      <c r="D689" s="17">
        <v>3437</v>
      </c>
      <c r="E689" s="40">
        <v>26</v>
      </c>
      <c r="F689" s="50">
        <v>756.47366889729403</v>
      </c>
    </row>
    <row r="690" spans="1:6" x14ac:dyDescent="0.3">
      <c r="A690" s="8" t="s">
        <v>1500</v>
      </c>
      <c r="B690" s="11" t="s">
        <v>1501</v>
      </c>
      <c r="C690" s="43" t="s">
        <v>1346</v>
      </c>
      <c r="D690" s="17">
        <v>3032</v>
      </c>
      <c r="E690" s="40">
        <v>10</v>
      </c>
      <c r="F690" s="50">
        <v>329.81530343007898</v>
      </c>
    </row>
    <row r="691" spans="1:6" x14ac:dyDescent="0.3">
      <c r="A691" s="8" t="s">
        <v>1502</v>
      </c>
      <c r="B691" s="11" t="s">
        <v>1503</v>
      </c>
      <c r="C691" s="43" t="s">
        <v>1346</v>
      </c>
      <c r="D691" s="17">
        <v>3623</v>
      </c>
      <c r="E691" s="40">
        <v>12</v>
      </c>
      <c r="F691" s="50">
        <v>331.21722329561101</v>
      </c>
    </row>
    <row r="692" spans="1:6" x14ac:dyDescent="0.3">
      <c r="A692" s="8" t="s">
        <v>1504</v>
      </c>
      <c r="B692" s="11" t="s">
        <v>1505</v>
      </c>
      <c r="C692" s="43" t="s">
        <v>1346</v>
      </c>
      <c r="D692" s="17">
        <v>4462</v>
      </c>
      <c r="E692" s="40">
        <v>26</v>
      </c>
      <c r="F692" s="50">
        <v>582.69834155087403</v>
      </c>
    </row>
    <row r="693" spans="1:6" x14ac:dyDescent="0.3">
      <c r="A693" s="8" t="s">
        <v>1506</v>
      </c>
      <c r="B693" s="11" t="s">
        <v>1507</v>
      </c>
      <c r="C693" s="43" t="s">
        <v>1346</v>
      </c>
      <c r="D693" s="17">
        <v>4875</v>
      </c>
      <c r="E693" s="40">
        <v>14</v>
      </c>
      <c r="F693" s="50">
        <v>287.17948717948701</v>
      </c>
    </row>
    <row r="694" spans="1:6" x14ac:dyDescent="0.3">
      <c r="A694" s="8" t="s">
        <v>1508</v>
      </c>
      <c r="B694" s="11" t="s">
        <v>1509</v>
      </c>
      <c r="C694" s="43" t="s">
        <v>1346</v>
      </c>
      <c r="D694" s="17">
        <v>4149</v>
      </c>
      <c r="E694" s="40">
        <v>17</v>
      </c>
      <c r="F694" s="50">
        <v>409.73728609303402</v>
      </c>
    </row>
    <row r="695" spans="1:6" x14ac:dyDescent="0.3">
      <c r="A695" s="8" t="s">
        <v>1510</v>
      </c>
      <c r="B695" s="11" t="s">
        <v>1511</v>
      </c>
      <c r="C695" s="43" t="s">
        <v>1346</v>
      </c>
      <c r="D695" s="17">
        <v>931</v>
      </c>
      <c r="E695" s="40">
        <v>3</v>
      </c>
      <c r="F695" s="50">
        <v>322.23415682062301</v>
      </c>
    </row>
    <row r="696" spans="1:6" x14ac:dyDescent="0.3">
      <c r="A696" s="8" t="s">
        <v>1512</v>
      </c>
      <c r="B696" s="11" t="s">
        <v>1513</v>
      </c>
      <c r="C696" s="43" t="s">
        <v>1346</v>
      </c>
      <c r="D696" s="17">
        <v>6099</v>
      </c>
      <c r="E696" s="40">
        <v>25</v>
      </c>
      <c r="F696" s="50">
        <v>409.90326282997199</v>
      </c>
    </row>
    <row r="697" spans="1:6" x14ac:dyDescent="0.3">
      <c r="A697" s="8" t="s">
        <v>1514</v>
      </c>
      <c r="B697" s="11" t="s">
        <v>1515</v>
      </c>
      <c r="C697" s="43" t="s">
        <v>1346</v>
      </c>
      <c r="D697" s="17">
        <v>4809</v>
      </c>
      <c r="E697" s="40">
        <v>24</v>
      </c>
      <c r="F697" s="50">
        <v>499.06425452277</v>
      </c>
    </row>
    <row r="698" spans="1:6" x14ac:dyDescent="0.3">
      <c r="A698" s="8" t="s">
        <v>1516</v>
      </c>
      <c r="B698" s="11" t="s">
        <v>1517</v>
      </c>
      <c r="C698" s="43" t="s">
        <v>1346</v>
      </c>
      <c r="D698" s="17">
        <v>2714</v>
      </c>
      <c r="E698" s="40">
        <v>7</v>
      </c>
      <c r="F698" s="50">
        <v>257.92188651436999</v>
      </c>
    </row>
    <row r="699" spans="1:6" x14ac:dyDescent="0.3">
      <c r="A699" s="8" t="s">
        <v>1518</v>
      </c>
      <c r="B699" s="11" t="s">
        <v>1519</v>
      </c>
      <c r="C699" s="43" t="s">
        <v>1346</v>
      </c>
      <c r="D699" s="17">
        <v>4676</v>
      </c>
      <c r="E699" s="40">
        <v>9</v>
      </c>
      <c r="F699" s="50">
        <v>192.47219846022199</v>
      </c>
    </row>
    <row r="700" spans="1:6" x14ac:dyDescent="0.3">
      <c r="A700" s="8" t="s">
        <v>1520</v>
      </c>
      <c r="B700" s="11" t="s">
        <v>1521</v>
      </c>
      <c r="C700" s="43" t="s">
        <v>1346</v>
      </c>
      <c r="D700" s="17">
        <v>4435</v>
      </c>
      <c r="E700" s="40">
        <v>5</v>
      </c>
      <c r="F700" s="50">
        <v>112.739571589628</v>
      </c>
    </row>
    <row r="701" spans="1:6" x14ac:dyDescent="0.3">
      <c r="A701" s="8" t="s">
        <v>1522</v>
      </c>
      <c r="B701" s="11" t="s">
        <v>1523</v>
      </c>
      <c r="C701" s="43" t="s">
        <v>1346</v>
      </c>
      <c r="D701" s="17">
        <v>6581</v>
      </c>
      <c r="E701" s="40">
        <v>12</v>
      </c>
      <c r="F701" s="50">
        <v>182.343108950008</v>
      </c>
    </row>
    <row r="702" spans="1:6" x14ac:dyDescent="0.3">
      <c r="A702" s="8" t="s">
        <v>1524</v>
      </c>
      <c r="B702" s="11" t="s">
        <v>147</v>
      </c>
      <c r="C702" s="43" t="s">
        <v>1346</v>
      </c>
      <c r="D702" s="17">
        <v>10546</v>
      </c>
      <c r="E702" s="40">
        <v>22</v>
      </c>
      <c r="F702" s="50">
        <v>208.60989948795799</v>
      </c>
    </row>
    <row r="703" spans="1:6" x14ac:dyDescent="0.3">
      <c r="A703" s="8" t="s">
        <v>1525</v>
      </c>
      <c r="B703" s="11" t="s">
        <v>145</v>
      </c>
      <c r="C703" s="43" t="s">
        <v>1346</v>
      </c>
      <c r="D703" s="17">
        <v>5912</v>
      </c>
      <c r="E703" s="40">
        <v>14</v>
      </c>
      <c r="F703" s="50">
        <v>236.80649526387</v>
      </c>
    </row>
    <row r="704" spans="1:6" x14ac:dyDescent="0.3">
      <c r="A704" s="8" t="s">
        <v>1526</v>
      </c>
      <c r="B704" s="11" t="s">
        <v>1527</v>
      </c>
      <c r="C704" s="43" t="s">
        <v>1346</v>
      </c>
      <c r="D704" s="17">
        <v>3982</v>
      </c>
      <c r="E704" s="40">
        <v>2</v>
      </c>
      <c r="F704" s="50">
        <v>50.2260170768458</v>
      </c>
    </row>
    <row r="705" spans="1:6" x14ac:dyDescent="0.3">
      <c r="A705" s="8" t="s">
        <v>1528</v>
      </c>
      <c r="B705" s="11" t="s">
        <v>1529</v>
      </c>
      <c r="C705" s="43" t="s">
        <v>1346</v>
      </c>
      <c r="D705" s="17">
        <v>5544</v>
      </c>
      <c r="E705" s="40">
        <v>2</v>
      </c>
      <c r="F705" s="50">
        <v>36.075036075036103</v>
      </c>
    </row>
    <row r="706" spans="1:6" x14ac:dyDescent="0.3">
      <c r="A706" s="8" t="s">
        <v>1530</v>
      </c>
      <c r="B706" s="11" t="s">
        <v>1531</v>
      </c>
      <c r="C706" s="43" t="s">
        <v>1346</v>
      </c>
      <c r="D706" s="17">
        <v>10651</v>
      </c>
      <c r="E706" s="40">
        <v>5</v>
      </c>
      <c r="F706" s="50">
        <v>46.943948924983602</v>
      </c>
    </row>
    <row r="707" spans="1:6" x14ac:dyDescent="0.3">
      <c r="A707" s="8" t="s">
        <v>1532</v>
      </c>
      <c r="B707" s="11" t="s">
        <v>1533</v>
      </c>
      <c r="C707" s="43" t="s">
        <v>1346</v>
      </c>
      <c r="D707" s="17">
        <v>7417</v>
      </c>
      <c r="E707" s="40">
        <v>10</v>
      </c>
      <c r="F707" s="50">
        <v>134.82540110556801</v>
      </c>
    </row>
    <row r="708" spans="1:6" x14ac:dyDescent="0.3">
      <c r="A708" s="8" t="s">
        <v>1534</v>
      </c>
      <c r="B708" s="11" t="s">
        <v>181</v>
      </c>
      <c r="C708" s="43" t="s">
        <v>1346</v>
      </c>
      <c r="D708" s="17">
        <v>3500</v>
      </c>
      <c r="E708" s="40">
        <v>21</v>
      </c>
      <c r="F708" s="50">
        <v>600</v>
      </c>
    </row>
    <row r="709" spans="1:6" x14ac:dyDescent="0.3">
      <c r="A709" s="8" t="s">
        <v>1535</v>
      </c>
      <c r="B709" s="11" t="s">
        <v>1536</v>
      </c>
      <c r="C709" s="43" t="s">
        <v>1346</v>
      </c>
      <c r="D709" s="17">
        <v>6336</v>
      </c>
      <c r="E709" s="40">
        <v>17</v>
      </c>
      <c r="F709" s="50">
        <v>268.308080808081</v>
      </c>
    </row>
    <row r="710" spans="1:6" x14ac:dyDescent="0.3">
      <c r="A710" s="8" t="s">
        <v>1537</v>
      </c>
      <c r="B710" s="11" t="s">
        <v>1538</v>
      </c>
      <c r="C710" s="43" t="s">
        <v>1346</v>
      </c>
      <c r="D710" s="17">
        <v>4891</v>
      </c>
      <c r="E710" s="40">
        <v>20</v>
      </c>
      <c r="F710" s="50">
        <v>408.91433244735202</v>
      </c>
    </row>
    <row r="711" spans="1:6" x14ac:dyDescent="0.3">
      <c r="A711" s="10" t="s">
        <v>1539</v>
      </c>
      <c r="B711" s="11" t="s">
        <v>1540</v>
      </c>
      <c r="C711" s="43" t="s">
        <v>1346</v>
      </c>
      <c r="D711" s="17">
        <v>7376</v>
      </c>
      <c r="E711" s="39">
        <v>26</v>
      </c>
      <c r="F711" s="49">
        <v>352.494577006508</v>
      </c>
    </row>
    <row r="712" spans="1:6" x14ac:dyDescent="0.3">
      <c r="A712" s="8" t="s">
        <v>1541</v>
      </c>
      <c r="B712" s="11" t="s">
        <v>1542</v>
      </c>
      <c r="C712" s="43" t="s">
        <v>1346</v>
      </c>
      <c r="D712" s="17">
        <v>6303</v>
      </c>
      <c r="E712" s="40">
        <v>52</v>
      </c>
      <c r="F712" s="50">
        <v>825.00396636522305</v>
      </c>
    </row>
    <row r="713" spans="1:6" x14ac:dyDescent="0.3">
      <c r="A713" s="8" t="s">
        <v>1543</v>
      </c>
      <c r="B713" s="11" t="s">
        <v>1544</v>
      </c>
      <c r="C713" s="43" t="s">
        <v>1346</v>
      </c>
      <c r="D713" s="17">
        <v>4229</v>
      </c>
      <c r="E713" s="40">
        <v>13</v>
      </c>
      <c r="F713" s="50">
        <v>307.40127689761198</v>
      </c>
    </row>
    <row r="714" spans="1:6" x14ac:dyDescent="0.3">
      <c r="A714" s="8" t="s">
        <v>1545</v>
      </c>
      <c r="B714" s="11" t="s">
        <v>1546</v>
      </c>
      <c r="C714" s="43" t="s">
        <v>1346</v>
      </c>
      <c r="D714" s="17">
        <v>3186</v>
      </c>
      <c r="E714" s="40">
        <v>25</v>
      </c>
      <c r="F714" s="50">
        <v>784.68298807281894</v>
      </c>
    </row>
    <row r="715" spans="1:6" x14ac:dyDescent="0.3">
      <c r="A715" s="10" t="s">
        <v>1547</v>
      </c>
      <c r="B715" s="11" t="s">
        <v>1548</v>
      </c>
      <c r="C715" s="43" t="s">
        <v>1346</v>
      </c>
      <c r="D715" s="17">
        <v>4462</v>
      </c>
      <c r="E715" s="40">
        <v>7</v>
      </c>
      <c r="F715" s="50">
        <v>156.880322725235</v>
      </c>
    </row>
    <row r="716" spans="1:6" x14ac:dyDescent="0.3">
      <c r="A716" s="8" t="s">
        <v>1549</v>
      </c>
      <c r="B716" s="11" t="s">
        <v>1550</v>
      </c>
      <c r="C716" s="43" t="s">
        <v>1346</v>
      </c>
      <c r="D716" s="17">
        <v>3422</v>
      </c>
      <c r="E716" s="40">
        <v>8</v>
      </c>
      <c r="F716" s="50">
        <v>233.78141437755701</v>
      </c>
    </row>
    <row r="717" spans="1:6" x14ac:dyDescent="0.3">
      <c r="A717" s="8" t="s">
        <v>1551</v>
      </c>
      <c r="B717" s="11" t="s">
        <v>1552</v>
      </c>
      <c r="C717" s="43" t="s">
        <v>1346</v>
      </c>
      <c r="D717" s="17">
        <v>3435</v>
      </c>
      <c r="E717" s="40">
        <v>10</v>
      </c>
      <c r="F717" s="50">
        <v>291.12081513828201</v>
      </c>
    </row>
    <row r="718" spans="1:6" x14ac:dyDescent="0.3">
      <c r="A718" s="8" t="s">
        <v>1553</v>
      </c>
      <c r="B718" s="11" t="s">
        <v>1554</v>
      </c>
      <c r="C718" s="43" t="s">
        <v>1346</v>
      </c>
      <c r="D718" s="17">
        <v>3058</v>
      </c>
      <c r="E718" s="40">
        <v>10</v>
      </c>
      <c r="F718" s="50">
        <v>327.011118378025</v>
      </c>
    </row>
    <row r="719" spans="1:6" x14ac:dyDescent="0.3">
      <c r="A719" s="8" t="s">
        <v>1555</v>
      </c>
      <c r="B719" s="11" t="s">
        <v>1556</v>
      </c>
      <c r="C719" s="43" t="s">
        <v>1346</v>
      </c>
      <c r="D719" s="17">
        <v>4340</v>
      </c>
      <c r="E719" s="40">
        <v>10</v>
      </c>
      <c r="F719" s="50">
        <v>230.41474654377899</v>
      </c>
    </row>
    <row r="720" spans="1:6" x14ac:dyDescent="0.3">
      <c r="A720" s="8" t="s">
        <v>1557</v>
      </c>
      <c r="B720" s="11" t="s">
        <v>1558</v>
      </c>
      <c r="C720" s="43" t="s">
        <v>1346</v>
      </c>
      <c r="D720" s="17">
        <v>6113</v>
      </c>
      <c r="E720" s="40">
        <v>15</v>
      </c>
      <c r="F720" s="50">
        <v>245.37870112874199</v>
      </c>
    </row>
    <row r="721" spans="1:6" x14ac:dyDescent="0.3">
      <c r="A721" s="8" t="s">
        <v>1559</v>
      </c>
      <c r="B721" s="11" t="s">
        <v>1560</v>
      </c>
      <c r="C721" s="43" t="s">
        <v>1346</v>
      </c>
      <c r="D721" s="17">
        <v>4149</v>
      </c>
      <c r="E721" s="40">
        <v>2</v>
      </c>
      <c r="F721" s="50">
        <v>48.204386599180502</v>
      </c>
    </row>
    <row r="722" spans="1:6" x14ac:dyDescent="0.3">
      <c r="A722" s="8" t="s">
        <v>1561</v>
      </c>
      <c r="B722" s="11" t="s">
        <v>1562</v>
      </c>
      <c r="C722" s="43" t="s">
        <v>1346</v>
      </c>
      <c r="D722" s="17">
        <v>6386</v>
      </c>
      <c r="E722" s="40">
        <v>5</v>
      </c>
      <c r="F722" s="50">
        <v>78.296273097400601</v>
      </c>
    </row>
    <row r="723" spans="1:6" x14ac:dyDescent="0.3">
      <c r="A723" s="8" t="s">
        <v>1563</v>
      </c>
      <c r="B723" s="11" t="s">
        <v>711</v>
      </c>
      <c r="C723" s="43" t="s">
        <v>1346</v>
      </c>
      <c r="D723" s="17">
        <v>8853</v>
      </c>
      <c r="E723" s="40">
        <v>11</v>
      </c>
      <c r="F723" s="50">
        <v>124.251666101886</v>
      </c>
    </row>
    <row r="724" spans="1:6" x14ac:dyDescent="0.3">
      <c r="A724" s="8" t="s">
        <v>1564</v>
      </c>
      <c r="B724" s="11" t="s">
        <v>1565</v>
      </c>
      <c r="C724" s="43" t="s">
        <v>1346</v>
      </c>
      <c r="D724" s="17">
        <v>5352</v>
      </c>
      <c r="E724" s="40">
        <v>5</v>
      </c>
      <c r="F724" s="50">
        <v>93.423019431987996</v>
      </c>
    </row>
    <row r="725" spans="1:6" x14ac:dyDescent="0.3">
      <c r="A725" s="8" t="s">
        <v>1566</v>
      </c>
      <c r="B725" s="11" t="s">
        <v>1567</v>
      </c>
      <c r="C725" s="43" t="s">
        <v>1346</v>
      </c>
      <c r="D725" s="17">
        <v>3982</v>
      </c>
      <c r="E725" s="40">
        <v>6</v>
      </c>
      <c r="F725" s="50">
        <v>150.67805123053699</v>
      </c>
    </row>
    <row r="726" spans="1:6" x14ac:dyDescent="0.3">
      <c r="A726" s="8" t="s">
        <v>1568</v>
      </c>
      <c r="B726" s="11" t="s">
        <v>1569</v>
      </c>
      <c r="C726" s="43" t="s">
        <v>1346</v>
      </c>
      <c r="D726" s="17">
        <v>5786</v>
      </c>
      <c r="E726" s="40">
        <v>13</v>
      </c>
      <c r="F726" s="50">
        <v>224.68026270307601</v>
      </c>
    </row>
    <row r="727" spans="1:6" x14ac:dyDescent="0.3">
      <c r="A727" s="8" t="s">
        <v>1570</v>
      </c>
      <c r="B727" s="11" t="s">
        <v>1571</v>
      </c>
      <c r="C727" s="43" t="s">
        <v>1346</v>
      </c>
      <c r="D727" s="17">
        <v>4530</v>
      </c>
      <c r="E727" s="40">
        <v>16</v>
      </c>
      <c r="F727" s="50">
        <v>353.20088300220698</v>
      </c>
    </row>
    <row r="728" spans="1:6" x14ac:dyDescent="0.3">
      <c r="A728" s="8" t="s">
        <v>1572</v>
      </c>
      <c r="B728" s="11" t="s">
        <v>1573</v>
      </c>
      <c r="C728" s="43" t="s">
        <v>1346</v>
      </c>
      <c r="D728" s="17">
        <v>5732</v>
      </c>
      <c r="E728" s="40">
        <v>25</v>
      </c>
      <c r="F728" s="50">
        <v>436.14794138171698</v>
      </c>
    </row>
    <row r="729" spans="1:6" x14ac:dyDescent="0.3">
      <c r="A729" s="8" t="s">
        <v>1574</v>
      </c>
      <c r="B729" s="11" t="s">
        <v>1575</v>
      </c>
      <c r="C729" s="43" t="s">
        <v>1346</v>
      </c>
      <c r="D729" s="17">
        <v>4669</v>
      </c>
      <c r="E729" s="40">
        <v>8</v>
      </c>
      <c r="F729" s="50">
        <v>171.34289997858201</v>
      </c>
    </row>
    <row r="730" spans="1:6" x14ac:dyDescent="0.3">
      <c r="A730" s="8" t="s">
        <v>1576</v>
      </c>
      <c r="B730" s="11" t="s">
        <v>1577</v>
      </c>
      <c r="C730" s="43" t="s">
        <v>1346</v>
      </c>
      <c r="D730" s="17">
        <v>2671</v>
      </c>
      <c r="E730" s="40">
        <v>5</v>
      </c>
      <c r="F730" s="50">
        <v>187.19580681392699</v>
      </c>
    </row>
    <row r="731" spans="1:6" x14ac:dyDescent="0.3">
      <c r="A731" s="8" t="s">
        <v>1578</v>
      </c>
      <c r="B731" s="11" t="s">
        <v>1579</v>
      </c>
      <c r="C731" s="43" t="s">
        <v>1346</v>
      </c>
      <c r="D731" s="17">
        <v>3741</v>
      </c>
      <c r="E731" s="40">
        <v>9</v>
      </c>
      <c r="F731" s="50">
        <v>240.577385725742</v>
      </c>
    </row>
    <row r="732" spans="1:6" x14ac:dyDescent="0.3">
      <c r="A732" s="8" t="s">
        <v>1580</v>
      </c>
      <c r="B732" s="11" t="s">
        <v>1581</v>
      </c>
      <c r="C732" s="43" t="s">
        <v>1346</v>
      </c>
      <c r="D732" s="17">
        <v>4617</v>
      </c>
      <c r="E732" s="40">
        <v>7</v>
      </c>
      <c r="F732" s="50">
        <v>151.61360190600001</v>
      </c>
    </row>
    <row r="733" spans="1:6" x14ac:dyDescent="0.3">
      <c r="A733" s="8" t="s">
        <v>1582</v>
      </c>
      <c r="B733" s="11" t="s">
        <v>1583</v>
      </c>
      <c r="C733" s="43" t="s">
        <v>1346</v>
      </c>
      <c r="D733" s="17">
        <v>3609</v>
      </c>
      <c r="E733" s="40">
        <v>4</v>
      </c>
      <c r="F733" s="50">
        <v>110.834026045996</v>
      </c>
    </row>
    <row r="734" spans="1:6" x14ac:dyDescent="0.3">
      <c r="A734" s="8" t="s">
        <v>1584</v>
      </c>
      <c r="B734" s="11" t="s">
        <v>1585</v>
      </c>
      <c r="C734" s="43" t="s">
        <v>1346</v>
      </c>
      <c r="D734" s="17">
        <v>4805</v>
      </c>
      <c r="E734" s="40">
        <v>13</v>
      </c>
      <c r="F734" s="50">
        <v>270.55150884495299</v>
      </c>
    </row>
    <row r="735" spans="1:6" x14ac:dyDescent="0.3">
      <c r="A735" s="8" t="s">
        <v>1586</v>
      </c>
      <c r="B735" s="11" t="s">
        <v>1587</v>
      </c>
      <c r="C735" s="43" t="s">
        <v>1346</v>
      </c>
      <c r="D735" s="17">
        <v>2949</v>
      </c>
      <c r="E735" s="40">
        <v>23</v>
      </c>
      <c r="F735" s="50">
        <v>779.92539844014902</v>
      </c>
    </row>
    <row r="736" spans="1:6" x14ac:dyDescent="0.3">
      <c r="A736" s="8" t="s">
        <v>1588</v>
      </c>
      <c r="B736" s="11" t="s">
        <v>1589</v>
      </c>
      <c r="C736" s="43" t="s">
        <v>1346</v>
      </c>
      <c r="D736" s="17">
        <v>2488</v>
      </c>
      <c r="E736" s="40">
        <v>8</v>
      </c>
      <c r="F736" s="50">
        <v>321.54340836012898</v>
      </c>
    </row>
    <row r="737" spans="1:6" x14ac:dyDescent="0.3">
      <c r="A737" s="8" t="s">
        <v>1590</v>
      </c>
      <c r="B737" s="11" t="s">
        <v>1591</v>
      </c>
      <c r="C737" s="43" t="s">
        <v>1346</v>
      </c>
      <c r="D737" s="17">
        <v>3945</v>
      </c>
      <c r="E737" s="40">
        <v>11</v>
      </c>
      <c r="F737" s="50">
        <v>278.833967046895</v>
      </c>
    </row>
    <row r="738" spans="1:6" x14ac:dyDescent="0.3">
      <c r="A738" s="8" t="s">
        <v>1592</v>
      </c>
      <c r="B738" s="11" t="s">
        <v>1593</v>
      </c>
      <c r="C738" s="43" t="s">
        <v>1346</v>
      </c>
      <c r="D738" s="17">
        <v>3371</v>
      </c>
      <c r="E738" s="40">
        <v>11</v>
      </c>
      <c r="F738" s="50">
        <v>326.312666864432</v>
      </c>
    </row>
    <row r="739" spans="1:6" x14ac:dyDescent="0.3">
      <c r="A739" s="8" t="s">
        <v>1594</v>
      </c>
      <c r="B739" s="11" t="s">
        <v>1595</v>
      </c>
      <c r="C739" s="43" t="s">
        <v>1346</v>
      </c>
      <c r="D739" s="17">
        <v>3890</v>
      </c>
      <c r="E739" s="40">
        <v>12</v>
      </c>
      <c r="F739" s="50">
        <v>308.48329048843198</v>
      </c>
    </row>
    <row r="740" spans="1:6" x14ac:dyDescent="0.3">
      <c r="A740" s="8" t="s">
        <v>1596</v>
      </c>
      <c r="B740" s="11" t="s">
        <v>1597</v>
      </c>
      <c r="C740" s="43" t="s">
        <v>1346</v>
      </c>
      <c r="D740" s="17">
        <v>4273</v>
      </c>
      <c r="E740" s="40">
        <v>20</v>
      </c>
      <c r="F740" s="50">
        <v>468.05523051720098</v>
      </c>
    </row>
    <row r="741" spans="1:6" x14ac:dyDescent="0.3">
      <c r="A741" s="8" t="s">
        <v>1598</v>
      </c>
      <c r="B741" s="11" t="s">
        <v>1599</v>
      </c>
      <c r="C741" s="43" t="s">
        <v>1346</v>
      </c>
      <c r="D741" s="17">
        <v>6672</v>
      </c>
      <c r="E741" s="40">
        <v>29</v>
      </c>
      <c r="F741" s="50">
        <v>434.65227817745802</v>
      </c>
    </row>
    <row r="742" spans="1:6" x14ac:dyDescent="0.3">
      <c r="A742" s="8" t="s">
        <v>1600</v>
      </c>
      <c r="B742" s="11" t="s">
        <v>1601</v>
      </c>
      <c r="C742" s="43" t="s">
        <v>1346</v>
      </c>
      <c r="D742" s="17">
        <v>5437</v>
      </c>
      <c r="E742" s="40">
        <v>17</v>
      </c>
      <c r="F742" s="50">
        <v>312.67242964870297</v>
      </c>
    </row>
    <row r="743" spans="1:6" x14ac:dyDescent="0.3">
      <c r="A743" s="8" t="s">
        <v>1602</v>
      </c>
      <c r="B743" s="11" t="s">
        <v>1603</v>
      </c>
      <c r="C743" s="43" t="s">
        <v>1346</v>
      </c>
      <c r="D743" s="17">
        <v>2987</v>
      </c>
      <c r="E743" s="40">
        <v>4</v>
      </c>
      <c r="F743" s="50">
        <v>133.91362571141599</v>
      </c>
    </row>
    <row r="744" spans="1:6" x14ac:dyDescent="0.3">
      <c r="A744" s="10" t="s">
        <v>1604</v>
      </c>
      <c r="B744" s="11" t="s">
        <v>1605</v>
      </c>
      <c r="C744" s="43" t="s">
        <v>1346</v>
      </c>
      <c r="D744" s="17">
        <v>2495</v>
      </c>
      <c r="E744" s="38">
        <v>25</v>
      </c>
      <c r="F744" s="47">
        <v>1002.00400801603</v>
      </c>
    </row>
    <row r="745" spans="1:6" x14ac:dyDescent="0.3">
      <c r="A745" s="8" t="s">
        <v>1606</v>
      </c>
      <c r="B745" s="11" t="s">
        <v>1607</v>
      </c>
      <c r="C745" s="43" t="s">
        <v>1346</v>
      </c>
      <c r="D745" s="17">
        <v>3247</v>
      </c>
      <c r="E745" s="40">
        <v>12</v>
      </c>
      <c r="F745" s="50">
        <v>369.57191253464703</v>
      </c>
    </row>
    <row r="746" spans="1:6" x14ac:dyDescent="0.3">
      <c r="A746" s="8" t="s">
        <v>1608</v>
      </c>
      <c r="B746" s="11" t="s">
        <v>1609</v>
      </c>
      <c r="C746" s="43" t="s">
        <v>1346</v>
      </c>
      <c r="D746" s="17">
        <v>3445</v>
      </c>
      <c r="E746" s="40">
        <v>14</v>
      </c>
      <c r="F746" s="50">
        <v>406.38606676342499</v>
      </c>
    </row>
    <row r="747" spans="1:6" x14ac:dyDescent="0.3">
      <c r="A747" s="8" t="s">
        <v>1610</v>
      </c>
      <c r="B747" s="11" t="s">
        <v>1611</v>
      </c>
      <c r="C747" s="43" t="s">
        <v>1346</v>
      </c>
      <c r="D747" s="17">
        <v>3525</v>
      </c>
      <c r="E747" s="40">
        <v>6</v>
      </c>
      <c r="F747" s="50">
        <v>170.212765957447</v>
      </c>
    </row>
    <row r="748" spans="1:6" x14ac:dyDescent="0.3">
      <c r="A748" s="8" t="s">
        <v>1612</v>
      </c>
      <c r="B748" s="11" t="s">
        <v>1613</v>
      </c>
      <c r="C748" s="43" t="s">
        <v>1614</v>
      </c>
      <c r="D748" s="17">
        <v>4753</v>
      </c>
      <c r="E748" s="40"/>
      <c r="F748" s="50"/>
    </row>
    <row r="749" spans="1:6" x14ac:dyDescent="0.3">
      <c r="A749" s="8" t="s">
        <v>1615</v>
      </c>
      <c r="B749" s="11" t="s">
        <v>1616</v>
      </c>
      <c r="C749" s="43" t="s">
        <v>1614</v>
      </c>
      <c r="D749" s="17">
        <v>4656</v>
      </c>
      <c r="E749" s="40">
        <v>6</v>
      </c>
      <c r="F749" s="50">
        <v>128.865979381443</v>
      </c>
    </row>
    <row r="750" spans="1:6" x14ac:dyDescent="0.3">
      <c r="A750" s="8" t="s">
        <v>1617</v>
      </c>
      <c r="B750" s="11" t="s">
        <v>1618</v>
      </c>
      <c r="C750" s="43" t="s">
        <v>1614</v>
      </c>
      <c r="D750" s="17">
        <v>5565</v>
      </c>
      <c r="E750" s="40">
        <v>6</v>
      </c>
      <c r="F750" s="50">
        <v>107.816711590297</v>
      </c>
    </row>
    <row r="751" spans="1:6" x14ac:dyDescent="0.3">
      <c r="A751" s="8" t="s">
        <v>1619</v>
      </c>
      <c r="B751" s="11" t="s">
        <v>1620</v>
      </c>
      <c r="C751" s="43" t="s">
        <v>1614</v>
      </c>
      <c r="D751" s="17">
        <v>4709</v>
      </c>
      <c r="E751" s="40">
        <v>4</v>
      </c>
      <c r="F751" s="50">
        <v>84.943724782331699</v>
      </c>
    </row>
    <row r="752" spans="1:6" x14ac:dyDescent="0.3">
      <c r="A752" s="8" t="s">
        <v>1621</v>
      </c>
      <c r="B752" s="11" t="s">
        <v>1622</v>
      </c>
      <c r="C752" s="43" t="s">
        <v>1614</v>
      </c>
      <c r="D752" s="17">
        <v>3827</v>
      </c>
      <c r="E752" s="40">
        <v>3</v>
      </c>
      <c r="F752" s="50">
        <v>78.390384112882103</v>
      </c>
    </row>
    <row r="753" spans="1:6" x14ac:dyDescent="0.3">
      <c r="A753" s="8" t="s">
        <v>1623</v>
      </c>
      <c r="B753" s="11" t="s">
        <v>1624</v>
      </c>
      <c r="C753" s="43" t="s">
        <v>1614</v>
      </c>
      <c r="D753" s="17">
        <v>5261</v>
      </c>
      <c r="E753" s="40">
        <v>1</v>
      </c>
      <c r="F753" s="50">
        <v>19.007793195209999</v>
      </c>
    </row>
    <row r="754" spans="1:6" x14ac:dyDescent="0.3">
      <c r="A754" s="8" t="s">
        <v>1625</v>
      </c>
      <c r="B754" s="11" t="s">
        <v>1626</v>
      </c>
      <c r="C754" s="43" t="s">
        <v>1614</v>
      </c>
      <c r="D754" s="17">
        <v>4860</v>
      </c>
      <c r="E754" s="40">
        <v>13</v>
      </c>
      <c r="F754" s="50">
        <v>267.48971193415599</v>
      </c>
    </row>
    <row r="755" spans="1:6" x14ac:dyDescent="0.3">
      <c r="A755" s="8" t="s">
        <v>1627</v>
      </c>
      <c r="B755" s="11" t="s">
        <v>1628</v>
      </c>
      <c r="C755" s="43" t="s">
        <v>1614</v>
      </c>
      <c r="D755" s="17">
        <v>5051</v>
      </c>
      <c r="E755" s="40">
        <v>3</v>
      </c>
      <c r="F755" s="50">
        <v>59.394179370421703</v>
      </c>
    </row>
    <row r="756" spans="1:6" x14ac:dyDescent="0.3">
      <c r="A756" s="8" t="s">
        <v>1629</v>
      </c>
      <c r="B756" s="11" t="s">
        <v>1630</v>
      </c>
      <c r="C756" s="43" t="s">
        <v>1614</v>
      </c>
      <c r="D756" s="17">
        <v>3974</v>
      </c>
      <c r="E756" s="40">
        <v>9</v>
      </c>
      <c r="F756" s="50">
        <v>226.47206844489199</v>
      </c>
    </row>
    <row r="757" spans="1:6" x14ac:dyDescent="0.3">
      <c r="A757" s="8" t="s">
        <v>1631</v>
      </c>
      <c r="B757" s="11" t="s">
        <v>1632</v>
      </c>
      <c r="C757" s="43" t="s">
        <v>1614</v>
      </c>
      <c r="D757" s="17">
        <v>4431</v>
      </c>
      <c r="E757" s="40">
        <v>8</v>
      </c>
      <c r="F757" s="50">
        <v>180.54615211013299</v>
      </c>
    </row>
    <row r="758" spans="1:6" x14ac:dyDescent="0.3">
      <c r="A758" s="8" t="s">
        <v>1633</v>
      </c>
      <c r="B758" s="11" t="s">
        <v>1634</v>
      </c>
      <c r="C758" s="43" t="s">
        <v>1614</v>
      </c>
      <c r="D758" s="17">
        <v>5730</v>
      </c>
      <c r="E758" s="40">
        <v>10</v>
      </c>
      <c r="F758" s="50">
        <v>174.52006980802801</v>
      </c>
    </row>
    <row r="759" spans="1:6" x14ac:dyDescent="0.3">
      <c r="A759" s="8" t="s">
        <v>1635</v>
      </c>
      <c r="B759" s="11" t="s">
        <v>1636</v>
      </c>
      <c r="C759" s="43" t="s">
        <v>1614</v>
      </c>
      <c r="D759" s="17">
        <v>3931</v>
      </c>
      <c r="E759" s="40">
        <v>3</v>
      </c>
      <c r="F759" s="50">
        <v>76.316458916306303</v>
      </c>
    </row>
    <row r="760" spans="1:6" x14ac:dyDescent="0.3">
      <c r="A760" s="8" t="s">
        <v>1637</v>
      </c>
      <c r="B760" s="11" t="s">
        <v>1638</v>
      </c>
      <c r="C760" s="43" t="s">
        <v>1614</v>
      </c>
      <c r="D760" s="17">
        <v>2999</v>
      </c>
      <c r="E760" s="40">
        <v>1</v>
      </c>
      <c r="F760" s="50">
        <v>33.344448149383098</v>
      </c>
    </row>
    <row r="761" spans="1:6" x14ac:dyDescent="0.3">
      <c r="A761" s="8" t="s">
        <v>1639</v>
      </c>
      <c r="B761" s="11" t="s">
        <v>1640</v>
      </c>
      <c r="C761" s="43" t="s">
        <v>1614</v>
      </c>
      <c r="D761" s="17">
        <v>6284</v>
      </c>
      <c r="E761" s="40">
        <v>8</v>
      </c>
      <c r="F761" s="50">
        <v>127.307447485678</v>
      </c>
    </row>
    <row r="762" spans="1:6" x14ac:dyDescent="0.3">
      <c r="A762" s="8" t="s">
        <v>1641</v>
      </c>
      <c r="B762" s="11" t="s">
        <v>1642</v>
      </c>
      <c r="C762" s="43" t="s">
        <v>1614</v>
      </c>
      <c r="D762" s="17">
        <v>5800</v>
      </c>
      <c r="E762" s="40">
        <v>1</v>
      </c>
      <c r="F762" s="50">
        <v>17.241379310344801</v>
      </c>
    </row>
    <row r="763" spans="1:6" x14ac:dyDescent="0.3">
      <c r="A763" s="8" t="s">
        <v>1643</v>
      </c>
      <c r="B763" s="11" t="s">
        <v>1644</v>
      </c>
      <c r="C763" s="43" t="s">
        <v>1614</v>
      </c>
      <c r="D763" s="17">
        <v>3694</v>
      </c>
      <c r="E763" s="40">
        <v>2</v>
      </c>
      <c r="F763" s="50">
        <v>54.141851651326498</v>
      </c>
    </row>
    <row r="764" spans="1:6" x14ac:dyDescent="0.3">
      <c r="A764" s="8" t="s">
        <v>1645</v>
      </c>
      <c r="B764" s="11" t="s">
        <v>1646</v>
      </c>
      <c r="C764" s="43" t="s">
        <v>1614</v>
      </c>
      <c r="D764" s="17">
        <v>5607</v>
      </c>
      <c r="E764" s="40">
        <v>3</v>
      </c>
      <c r="F764" s="50">
        <v>53.5045478865704</v>
      </c>
    </row>
    <row r="765" spans="1:6" x14ac:dyDescent="0.3">
      <c r="A765" s="8" t="s">
        <v>1647</v>
      </c>
      <c r="B765" s="11" t="s">
        <v>1648</v>
      </c>
      <c r="C765" s="43" t="s">
        <v>1614</v>
      </c>
      <c r="D765" s="17">
        <v>3410</v>
      </c>
      <c r="E765" s="40">
        <v>4</v>
      </c>
      <c r="F765" s="50">
        <v>117.302052785924</v>
      </c>
    </row>
    <row r="766" spans="1:6" x14ac:dyDescent="0.3">
      <c r="A766" s="8" t="s">
        <v>1649</v>
      </c>
      <c r="B766" s="11" t="s">
        <v>1650</v>
      </c>
      <c r="C766" s="43" t="s">
        <v>1614</v>
      </c>
      <c r="D766" s="17">
        <v>3759</v>
      </c>
      <c r="E766" s="40">
        <v>1</v>
      </c>
      <c r="F766" s="50">
        <v>26.602819898909299</v>
      </c>
    </row>
    <row r="767" spans="1:6" x14ac:dyDescent="0.3">
      <c r="A767" s="8" t="s">
        <v>1651</v>
      </c>
      <c r="B767" s="11" t="s">
        <v>1652</v>
      </c>
      <c r="C767" s="43" t="s">
        <v>1614</v>
      </c>
      <c r="D767" s="17">
        <v>2259</v>
      </c>
      <c r="E767" s="40"/>
      <c r="F767" s="50"/>
    </row>
    <row r="768" spans="1:6" x14ac:dyDescent="0.3">
      <c r="A768" s="8" t="s">
        <v>1653</v>
      </c>
      <c r="B768" s="11" t="s">
        <v>1654</v>
      </c>
      <c r="C768" s="43" t="s">
        <v>1614</v>
      </c>
      <c r="D768" s="17">
        <v>3907</v>
      </c>
      <c r="E768" s="40">
        <v>5</v>
      </c>
      <c r="F768" s="50">
        <v>127.975428717686</v>
      </c>
    </row>
    <row r="769" spans="1:6" x14ac:dyDescent="0.3">
      <c r="A769" s="8" t="s">
        <v>1655</v>
      </c>
      <c r="B769" s="11" t="s">
        <v>1656</v>
      </c>
      <c r="C769" s="43" t="s">
        <v>1614</v>
      </c>
      <c r="D769" s="17">
        <v>4395</v>
      </c>
      <c r="E769" s="40">
        <v>18</v>
      </c>
      <c r="F769" s="50">
        <v>409.556313993174</v>
      </c>
    </row>
    <row r="770" spans="1:6" x14ac:dyDescent="0.3">
      <c r="A770" s="8" t="s">
        <v>1657</v>
      </c>
      <c r="B770" s="11" t="s">
        <v>1658</v>
      </c>
      <c r="C770" s="43" t="s">
        <v>1614</v>
      </c>
      <c r="D770" s="17">
        <v>4357</v>
      </c>
      <c r="E770" s="40">
        <v>8</v>
      </c>
      <c r="F770" s="50">
        <v>183.61257746155599</v>
      </c>
    </row>
    <row r="771" spans="1:6" x14ac:dyDescent="0.3">
      <c r="A771" s="8" t="s">
        <v>1659</v>
      </c>
      <c r="B771" s="11" t="s">
        <v>1660</v>
      </c>
      <c r="C771" s="43" t="s">
        <v>1614</v>
      </c>
      <c r="D771" s="17">
        <v>3694</v>
      </c>
      <c r="E771" s="40">
        <v>8</v>
      </c>
      <c r="F771" s="50">
        <v>216.56740660530599</v>
      </c>
    </row>
    <row r="772" spans="1:6" x14ac:dyDescent="0.3">
      <c r="A772" s="8" t="s">
        <v>1661</v>
      </c>
      <c r="B772" s="11" t="s">
        <v>1662</v>
      </c>
      <c r="C772" s="43" t="s">
        <v>1614</v>
      </c>
      <c r="D772" s="17">
        <v>3354</v>
      </c>
      <c r="E772" s="40">
        <v>5</v>
      </c>
      <c r="F772" s="50">
        <v>149.075730471079</v>
      </c>
    </row>
    <row r="773" spans="1:6" x14ac:dyDescent="0.3">
      <c r="A773" s="8" t="s">
        <v>1663</v>
      </c>
      <c r="B773" s="11" t="s">
        <v>1664</v>
      </c>
      <c r="C773" s="43" t="s">
        <v>1614</v>
      </c>
      <c r="D773" s="17">
        <v>2906</v>
      </c>
      <c r="E773" s="40">
        <v>7</v>
      </c>
      <c r="F773" s="50">
        <v>240.880935994494</v>
      </c>
    </row>
    <row r="774" spans="1:6" x14ac:dyDescent="0.3">
      <c r="A774" s="8" t="s">
        <v>1665</v>
      </c>
      <c r="B774" s="11" t="s">
        <v>1666</v>
      </c>
      <c r="C774" s="43" t="s">
        <v>1614</v>
      </c>
      <c r="D774" s="17">
        <v>4122</v>
      </c>
      <c r="E774" s="40">
        <v>4</v>
      </c>
      <c r="F774" s="50">
        <v>97.040271712760799</v>
      </c>
    </row>
    <row r="775" spans="1:6" x14ac:dyDescent="0.3">
      <c r="A775" s="8" t="s">
        <v>1667</v>
      </c>
      <c r="B775" s="11" t="s">
        <v>1668</v>
      </c>
      <c r="C775" s="43" t="s">
        <v>1614</v>
      </c>
      <c r="D775" s="17">
        <v>6861</v>
      </c>
      <c r="E775" s="40">
        <v>10</v>
      </c>
      <c r="F775" s="50">
        <v>145.75134819997101</v>
      </c>
    </row>
    <row r="776" spans="1:6" x14ac:dyDescent="0.3">
      <c r="A776" s="8" t="s">
        <v>1669</v>
      </c>
      <c r="B776" s="11" t="s">
        <v>1670</v>
      </c>
      <c r="C776" s="43" t="s">
        <v>1614</v>
      </c>
      <c r="D776" s="17">
        <v>4629</v>
      </c>
      <c r="E776" s="40">
        <v>2</v>
      </c>
      <c r="F776" s="50">
        <v>43.205875999135898</v>
      </c>
    </row>
    <row r="777" spans="1:6" x14ac:dyDescent="0.3">
      <c r="A777" s="8" t="s">
        <v>1671</v>
      </c>
      <c r="B777" s="11" t="s">
        <v>1672</v>
      </c>
      <c r="C777" s="43" t="s">
        <v>1614</v>
      </c>
      <c r="D777" s="17">
        <v>2619</v>
      </c>
      <c r="E777" s="40"/>
      <c r="F777" s="50"/>
    </row>
    <row r="778" spans="1:6" x14ac:dyDescent="0.3">
      <c r="A778" s="8" t="s">
        <v>1673</v>
      </c>
      <c r="B778" s="11" t="s">
        <v>1674</v>
      </c>
      <c r="C778" s="43" t="s">
        <v>1614</v>
      </c>
      <c r="D778" s="17">
        <v>3598</v>
      </c>
      <c r="E778" s="40">
        <v>3</v>
      </c>
      <c r="F778" s="50">
        <v>83.379655364091207</v>
      </c>
    </row>
    <row r="779" spans="1:6" x14ac:dyDescent="0.3">
      <c r="A779" s="8" t="s">
        <v>1675</v>
      </c>
      <c r="B779" s="11" t="s">
        <v>1676</v>
      </c>
      <c r="C779" s="43" t="s">
        <v>1614</v>
      </c>
      <c r="D779" s="17">
        <v>3502</v>
      </c>
      <c r="E779" s="40">
        <v>14</v>
      </c>
      <c r="F779" s="50">
        <v>399.77155910908101</v>
      </c>
    </row>
    <row r="780" spans="1:6" x14ac:dyDescent="0.3">
      <c r="A780" s="8" t="s">
        <v>1677</v>
      </c>
      <c r="B780" s="11" t="s">
        <v>1678</v>
      </c>
      <c r="C780" s="43" t="s">
        <v>1614</v>
      </c>
      <c r="D780" s="17">
        <v>3399</v>
      </c>
      <c r="E780" s="40">
        <v>1</v>
      </c>
      <c r="F780" s="50">
        <v>29.4204177699323</v>
      </c>
    </row>
    <row r="781" spans="1:6" x14ac:dyDescent="0.3">
      <c r="A781" s="8" t="s">
        <v>1679</v>
      </c>
      <c r="B781" s="11" t="s">
        <v>1680</v>
      </c>
      <c r="C781" s="43" t="s">
        <v>1614</v>
      </c>
      <c r="D781" s="17">
        <v>3023</v>
      </c>
      <c r="E781" s="40">
        <v>1</v>
      </c>
      <c r="F781" s="50">
        <v>33.079722130334098</v>
      </c>
    </row>
    <row r="782" spans="1:6" x14ac:dyDescent="0.3">
      <c r="A782" s="10" t="s">
        <v>1681</v>
      </c>
      <c r="B782" s="11" t="s">
        <v>1682</v>
      </c>
      <c r="C782" s="43" t="s">
        <v>1614</v>
      </c>
      <c r="D782" s="17">
        <v>3258</v>
      </c>
      <c r="E782" s="40">
        <v>3</v>
      </c>
      <c r="F782" s="49">
        <v>92.081031307550603</v>
      </c>
    </row>
    <row r="783" spans="1:6" x14ac:dyDescent="0.3">
      <c r="A783" s="8" t="s">
        <v>1683</v>
      </c>
      <c r="B783" s="11" t="s">
        <v>1684</v>
      </c>
      <c r="C783" s="43" t="s">
        <v>1614</v>
      </c>
      <c r="D783" s="17">
        <v>3756</v>
      </c>
      <c r="E783" s="40">
        <v>12</v>
      </c>
      <c r="F783" s="50">
        <v>319.48881789137403</v>
      </c>
    </row>
    <row r="784" spans="1:6" x14ac:dyDescent="0.3">
      <c r="A784" s="8" t="s">
        <v>1685</v>
      </c>
      <c r="B784" s="11" t="s">
        <v>1686</v>
      </c>
      <c r="C784" s="43" t="s">
        <v>1614</v>
      </c>
      <c r="D784" s="17">
        <v>3224</v>
      </c>
      <c r="E784" s="40">
        <v>15</v>
      </c>
      <c r="F784" s="50">
        <v>465.26054590570698</v>
      </c>
    </row>
    <row r="785" spans="1:6" x14ac:dyDescent="0.3">
      <c r="A785" s="8" t="s">
        <v>1687</v>
      </c>
      <c r="B785" s="11" t="s">
        <v>1688</v>
      </c>
      <c r="C785" s="43" t="s">
        <v>1614</v>
      </c>
      <c r="D785" s="17">
        <v>3572</v>
      </c>
      <c r="E785" s="40">
        <v>3</v>
      </c>
      <c r="F785" s="50">
        <v>83.986562150056002</v>
      </c>
    </row>
    <row r="786" spans="1:6" x14ac:dyDescent="0.3">
      <c r="A786" s="8" t="s">
        <v>1689</v>
      </c>
      <c r="B786" s="11" t="s">
        <v>1690</v>
      </c>
      <c r="C786" s="43" t="s">
        <v>1614</v>
      </c>
      <c r="D786" s="17">
        <v>3886</v>
      </c>
      <c r="E786" s="40">
        <v>2</v>
      </c>
      <c r="F786" s="50">
        <v>51.466803911477101</v>
      </c>
    </row>
    <row r="787" spans="1:6" x14ac:dyDescent="0.3">
      <c r="A787" s="8" t="s">
        <v>1691</v>
      </c>
      <c r="B787" s="11" t="s">
        <v>1692</v>
      </c>
      <c r="C787" s="43" t="s">
        <v>1614</v>
      </c>
      <c r="D787" s="17">
        <v>5256</v>
      </c>
      <c r="E787" s="40">
        <v>4</v>
      </c>
      <c r="F787" s="50">
        <v>76.103500761034994</v>
      </c>
    </row>
    <row r="788" spans="1:6" x14ac:dyDescent="0.3">
      <c r="A788" s="8" t="s">
        <v>1693</v>
      </c>
      <c r="B788" s="11" t="s">
        <v>1694</v>
      </c>
      <c r="C788" s="43" t="s">
        <v>1614</v>
      </c>
      <c r="D788" s="17">
        <v>6958</v>
      </c>
      <c r="E788" s="40">
        <v>5</v>
      </c>
      <c r="F788" s="50">
        <v>71.859729807415903</v>
      </c>
    </row>
    <row r="789" spans="1:6" x14ac:dyDescent="0.3">
      <c r="A789" s="8" t="s">
        <v>1695</v>
      </c>
      <c r="B789" s="11" t="s">
        <v>1696</v>
      </c>
      <c r="C789" s="43" t="s">
        <v>1614</v>
      </c>
      <c r="D789" s="17">
        <v>3577</v>
      </c>
      <c r="E789" s="40">
        <v>1</v>
      </c>
      <c r="F789" s="50">
        <v>27.956388034665899</v>
      </c>
    </row>
    <row r="790" spans="1:6" x14ac:dyDescent="0.3">
      <c r="A790" s="8" t="s">
        <v>1697</v>
      </c>
      <c r="B790" s="11" t="s">
        <v>1698</v>
      </c>
      <c r="C790" s="43" t="s">
        <v>1614</v>
      </c>
      <c r="D790" s="17">
        <v>5922</v>
      </c>
      <c r="E790" s="40">
        <v>15</v>
      </c>
      <c r="F790" s="50">
        <v>253.29280648429599</v>
      </c>
    </row>
    <row r="791" spans="1:6" x14ac:dyDescent="0.3">
      <c r="A791" s="8" t="s">
        <v>1699</v>
      </c>
      <c r="B791" s="11" t="s">
        <v>1700</v>
      </c>
      <c r="C791" s="43" t="s">
        <v>1614</v>
      </c>
      <c r="D791" s="17">
        <v>4373</v>
      </c>
      <c r="E791" s="40">
        <v>32</v>
      </c>
      <c r="F791" s="50">
        <v>731.76309169906199</v>
      </c>
    </row>
    <row r="792" spans="1:6" x14ac:dyDescent="0.3">
      <c r="A792" s="8" t="s">
        <v>1701</v>
      </c>
      <c r="B792" s="11" t="s">
        <v>1702</v>
      </c>
      <c r="C792" s="43" t="s">
        <v>1614</v>
      </c>
      <c r="D792" s="17">
        <v>4364</v>
      </c>
      <c r="E792" s="40">
        <v>3</v>
      </c>
      <c r="F792" s="50">
        <v>68.744271310724102</v>
      </c>
    </row>
    <row r="793" spans="1:6" x14ac:dyDescent="0.3">
      <c r="A793" s="8" t="s">
        <v>1703</v>
      </c>
      <c r="B793" s="11" t="s">
        <v>1704</v>
      </c>
      <c r="C793" s="43" t="s">
        <v>1614</v>
      </c>
      <c r="D793" s="17">
        <v>3699</v>
      </c>
      <c r="E793" s="40">
        <v>7</v>
      </c>
      <c r="F793" s="50">
        <v>189.240335225737</v>
      </c>
    </row>
    <row r="794" spans="1:6" x14ac:dyDescent="0.3">
      <c r="A794" s="8" t="s">
        <v>1705</v>
      </c>
      <c r="B794" s="11" t="s">
        <v>1706</v>
      </c>
      <c r="C794" s="43" t="s">
        <v>1614</v>
      </c>
      <c r="D794" s="17">
        <v>6184</v>
      </c>
      <c r="E794" s="40">
        <v>10</v>
      </c>
      <c r="F794" s="50">
        <v>161.70763260025899</v>
      </c>
    </row>
    <row r="795" spans="1:6" x14ac:dyDescent="0.3">
      <c r="A795" s="8" t="s">
        <v>1707</v>
      </c>
      <c r="B795" s="11" t="s">
        <v>1708</v>
      </c>
      <c r="C795" s="43" t="s">
        <v>1614</v>
      </c>
      <c r="D795" s="17">
        <v>4084</v>
      </c>
      <c r="E795" s="40">
        <v>2</v>
      </c>
      <c r="F795" s="50">
        <v>48.9715964740451</v>
      </c>
    </row>
    <row r="796" spans="1:6" x14ac:dyDescent="0.3">
      <c r="A796" s="8" t="s">
        <v>1709</v>
      </c>
      <c r="B796" s="11" t="s">
        <v>1710</v>
      </c>
      <c r="C796" s="43" t="s">
        <v>1614</v>
      </c>
      <c r="D796" s="17">
        <v>2953</v>
      </c>
      <c r="E796" s="40">
        <v>4</v>
      </c>
      <c r="F796" s="50">
        <v>135.455469014561</v>
      </c>
    </row>
    <row r="797" spans="1:6" x14ac:dyDescent="0.3">
      <c r="A797" s="8" t="s">
        <v>1711</v>
      </c>
      <c r="B797" s="11" t="s">
        <v>1712</v>
      </c>
      <c r="C797" s="43" t="s">
        <v>1614</v>
      </c>
      <c r="D797" s="17">
        <v>3420</v>
      </c>
      <c r="E797" s="40">
        <v>8</v>
      </c>
      <c r="F797" s="50">
        <v>233.91812865497101</v>
      </c>
    </row>
    <row r="798" spans="1:6" x14ac:dyDescent="0.3">
      <c r="A798" s="8" t="s">
        <v>1713</v>
      </c>
      <c r="B798" s="11" t="s">
        <v>1714</v>
      </c>
      <c r="C798" s="43" t="s">
        <v>1614</v>
      </c>
      <c r="D798" s="17">
        <v>3169</v>
      </c>
      <c r="E798" s="40">
        <v>8</v>
      </c>
      <c r="F798" s="50">
        <v>252.44556642474001</v>
      </c>
    </row>
    <row r="799" spans="1:6" x14ac:dyDescent="0.3">
      <c r="A799" s="8" t="s">
        <v>1715</v>
      </c>
      <c r="B799" s="11" t="s">
        <v>1716</v>
      </c>
      <c r="C799" s="43" t="s">
        <v>1614</v>
      </c>
      <c r="D799" s="17">
        <v>3509</v>
      </c>
      <c r="E799" s="40">
        <v>4</v>
      </c>
      <c r="F799" s="50">
        <v>113.992590481619</v>
      </c>
    </row>
    <row r="800" spans="1:6" x14ac:dyDescent="0.3">
      <c r="A800" s="8" t="s">
        <v>1717</v>
      </c>
      <c r="B800" s="11" t="s">
        <v>1718</v>
      </c>
      <c r="C800" s="43" t="s">
        <v>1614</v>
      </c>
      <c r="D800" s="17">
        <v>5004</v>
      </c>
      <c r="E800" s="40">
        <v>5</v>
      </c>
      <c r="F800" s="50">
        <v>99.920063948840905</v>
      </c>
    </row>
    <row r="801" spans="1:6" x14ac:dyDescent="0.3">
      <c r="A801" s="8" t="s">
        <v>1719</v>
      </c>
      <c r="B801" s="11" t="s">
        <v>1720</v>
      </c>
      <c r="C801" s="43" t="s">
        <v>1614</v>
      </c>
      <c r="D801" s="17">
        <v>2561</v>
      </c>
      <c r="E801" s="40">
        <v>1</v>
      </c>
      <c r="F801" s="50">
        <v>39.047247169074602</v>
      </c>
    </row>
    <row r="802" spans="1:6" x14ac:dyDescent="0.3">
      <c r="A802" s="8" t="s">
        <v>1721</v>
      </c>
      <c r="B802" s="11" t="s">
        <v>1722</v>
      </c>
      <c r="C802" s="43" t="s">
        <v>1614</v>
      </c>
      <c r="D802" s="17">
        <v>4575</v>
      </c>
      <c r="E802" s="40">
        <v>7</v>
      </c>
      <c r="F802" s="50">
        <v>153.005464480874</v>
      </c>
    </row>
    <row r="803" spans="1:6" x14ac:dyDescent="0.3">
      <c r="A803" s="8" t="s">
        <v>1723</v>
      </c>
      <c r="B803" s="11" t="s">
        <v>1724</v>
      </c>
      <c r="C803" s="43" t="s">
        <v>1614</v>
      </c>
      <c r="D803" s="17">
        <v>3200</v>
      </c>
      <c r="E803" s="40">
        <v>2</v>
      </c>
      <c r="F803" s="50">
        <v>62.5</v>
      </c>
    </row>
    <row r="804" spans="1:6" x14ac:dyDescent="0.3">
      <c r="A804" s="8" t="s">
        <v>1725</v>
      </c>
      <c r="B804" s="11" t="s">
        <v>1726</v>
      </c>
      <c r="C804" s="43" t="s">
        <v>1727</v>
      </c>
      <c r="D804" s="17">
        <v>2519</v>
      </c>
      <c r="E804" s="40">
        <v>9</v>
      </c>
      <c r="F804" s="50">
        <v>357.28463676061898</v>
      </c>
    </row>
    <row r="805" spans="1:6" x14ac:dyDescent="0.3">
      <c r="A805" s="8" t="s">
        <v>1728</v>
      </c>
      <c r="B805" s="11" t="s">
        <v>1729</v>
      </c>
      <c r="C805" s="43" t="s">
        <v>1727</v>
      </c>
      <c r="D805" s="17">
        <v>3165</v>
      </c>
      <c r="E805" s="40">
        <v>10</v>
      </c>
      <c r="F805" s="50">
        <v>315.95576619273299</v>
      </c>
    </row>
    <row r="806" spans="1:6" x14ac:dyDescent="0.3">
      <c r="A806" s="8" t="s">
        <v>1730</v>
      </c>
      <c r="B806" s="11" t="s">
        <v>1731</v>
      </c>
      <c r="C806" s="43" t="s">
        <v>1727</v>
      </c>
      <c r="D806" s="17">
        <v>5997</v>
      </c>
      <c r="E806" s="40">
        <v>11</v>
      </c>
      <c r="F806" s="50">
        <v>183.42504585626099</v>
      </c>
    </row>
    <row r="807" spans="1:6" x14ac:dyDescent="0.3">
      <c r="A807" s="8" t="s">
        <v>1732</v>
      </c>
      <c r="B807" s="11" t="s">
        <v>1733</v>
      </c>
      <c r="C807" s="43" t="s">
        <v>1727</v>
      </c>
      <c r="D807" s="17">
        <v>2988</v>
      </c>
      <c r="E807" s="40">
        <v>7</v>
      </c>
      <c r="F807" s="50">
        <v>234.27041499330701</v>
      </c>
    </row>
    <row r="808" spans="1:6" x14ac:dyDescent="0.3">
      <c r="A808" s="8" t="s">
        <v>1734</v>
      </c>
      <c r="B808" s="11" t="s">
        <v>1735</v>
      </c>
      <c r="C808" s="43" t="s">
        <v>1727</v>
      </c>
      <c r="D808" s="17">
        <v>4158</v>
      </c>
      <c r="E808" s="40">
        <v>14</v>
      </c>
      <c r="F808" s="50">
        <v>336.700336700337</v>
      </c>
    </row>
    <row r="809" spans="1:6" x14ac:dyDescent="0.3">
      <c r="A809" s="8" t="s">
        <v>1736</v>
      </c>
      <c r="B809" s="11" t="s">
        <v>1737</v>
      </c>
      <c r="C809" s="43" t="s">
        <v>1727</v>
      </c>
      <c r="D809" s="17">
        <v>3838</v>
      </c>
      <c r="E809" s="40">
        <v>8</v>
      </c>
      <c r="F809" s="50">
        <v>208.441896821261</v>
      </c>
    </row>
    <row r="810" spans="1:6" x14ac:dyDescent="0.3">
      <c r="A810" s="8" t="s">
        <v>1738</v>
      </c>
      <c r="B810" s="11" t="s">
        <v>1739</v>
      </c>
      <c r="C810" s="43" t="s">
        <v>1727</v>
      </c>
      <c r="D810" s="17">
        <v>6216</v>
      </c>
      <c r="E810" s="40">
        <v>18</v>
      </c>
      <c r="F810" s="50">
        <v>289.57528957529001</v>
      </c>
    </row>
    <row r="811" spans="1:6" x14ac:dyDescent="0.3">
      <c r="A811" s="8" t="s">
        <v>1740</v>
      </c>
      <c r="B811" s="11" t="s">
        <v>1741</v>
      </c>
      <c r="C811" s="43" t="s">
        <v>1727</v>
      </c>
      <c r="D811" s="17">
        <v>4520</v>
      </c>
      <c r="E811" s="40">
        <v>30</v>
      </c>
      <c r="F811" s="50">
        <v>663.71681415929197</v>
      </c>
    </row>
    <row r="812" spans="1:6" x14ac:dyDescent="0.3">
      <c r="A812" s="8" t="s">
        <v>1742</v>
      </c>
      <c r="B812" s="11" t="s">
        <v>1743</v>
      </c>
      <c r="C812" s="43" t="s">
        <v>1727</v>
      </c>
      <c r="D812" s="17">
        <v>4889</v>
      </c>
      <c r="E812" s="40">
        <v>42</v>
      </c>
      <c r="F812" s="50">
        <v>859.071384741256</v>
      </c>
    </row>
    <row r="813" spans="1:6" x14ac:dyDescent="0.3">
      <c r="A813" s="8" t="s">
        <v>1744</v>
      </c>
      <c r="B813" s="11" t="s">
        <v>1745</v>
      </c>
      <c r="C813" s="43" t="s">
        <v>1727</v>
      </c>
      <c r="D813" s="17">
        <v>5331</v>
      </c>
      <c r="E813" s="40">
        <v>20</v>
      </c>
      <c r="F813" s="50">
        <v>375.16413430876003</v>
      </c>
    </row>
    <row r="814" spans="1:6" x14ac:dyDescent="0.3">
      <c r="A814" s="8" t="s">
        <v>1746</v>
      </c>
      <c r="B814" s="11" t="s">
        <v>1747</v>
      </c>
      <c r="C814" s="43" t="s">
        <v>1727</v>
      </c>
      <c r="D814" s="17">
        <v>3971</v>
      </c>
      <c r="E814" s="40">
        <v>15</v>
      </c>
      <c r="F814" s="50">
        <v>377.73860488541902</v>
      </c>
    </row>
    <row r="815" spans="1:6" x14ac:dyDescent="0.3">
      <c r="A815" s="8" t="s">
        <v>1748</v>
      </c>
      <c r="B815" s="11" t="s">
        <v>1749</v>
      </c>
      <c r="C815" s="43" t="s">
        <v>1727</v>
      </c>
      <c r="D815" s="17">
        <v>3719</v>
      </c>
      <c r="E815" s="40">
        <v>11</v>
      </c>
      <c r="F815" s="50">
        <v>295.77843506318902</v>
      </c>
    </row>
    <row r="816" spans="1:6" x14ac:dyDescent="0.3">
      <c r="A816" s="8" t="s">
        <v>1750</v>
      </c>
      <c r="B816" s="11" t="s">
        <v>1751</v>
      </c>
      <c r="C816" s="43" t="s">
        <v>1727</v>
      </c>
      <c r="D816" s="17">
        <v>4810</v>
      </c>
      <c r="E816" s="40">
        <v>38</v>
      </c>
      <c r="F816" s="50">
        <v>790.02079002078995</v>
      </c>
    </row>
    <row r="817" spans="1:6" x14ac:dyDescent="0.3">
      <c r="A817" s="8" t="s">
        <v>1752</v>
      </c>
      <c r="B817" s="11" t="s">
        <v>1753</v>
      </c>
      <c r="C817" s="43" t="s">
        <v>1727</v>
      </c>
      <c r="D817" s="17">
        <v>6512</v>
      </c>
      <c r="E817" s="40">
        <v>18</v>
      </c>
      <c r="F817" s="50">
        <v>276.412776412776</v>
      </c>
    </row>
    <row r="818" spans="1:6" x14ac:dyDescent="0.3">
      <c r="A818" s="8" t="s">
        <v>1754</v>
      </c>
      <c r="B818" s="11" t="s">
        <v>1755</v>
      </c>
      <c r="C818" s="43" t="s">
        <v>1727</v>
      </c>
      <c r="D818" s="17">
        <v>5381</v>
      </c>
      <c r="E818" s="40">
        <v>19</v>
      </c>
      <c r="F818" s="50">
        <v>353.09422040512902</v>
      </c>
    </row>
    <row r="819" spans="1:6" x14ac:dyDescent="0.3">
      <c r="A819" s="8" t="s">
        <v>1756</v>
      </c>
      <c r="B819" s="11" t="s">
        <v>1757</v>
      </c>
      <c r="C819" s="43" t="s">
        <v>1727</v>
      </c>
      <c r="D819" s="17">
        <v>4399</v>
      </c>
      <c r="E819" s="40">
        <v>9</v>
      </c>
      <c r="F819" s="50">
        <v>204.59195271652601</v>
      </c>
    </row>
    <row r="820" spans="1:6" x14ac:dyDescent="0.3">
      <c r="A820" s="8" t="s">
        <v>1758</v>
      </c>
      <c r="B820" s="11" t="s">
        <v>1759</v>
      </c>
      <c r="C820" s="43" t="s">
        <v>1727</v>
      </c>
      <c r="D820" s="17">
        <v>4647</v>
      </c>
      <c r="E820" s="40">
        <v>10</v>
      </c>
      <c r="F820" s="50">
        <v>215.19259737465001</v>
      </c>
    </row>
    <row r="821" spans="1:6" x14ac:dyDescent="0.3">
      <c r="A821" s="8" t="s">
        <v>1760</v>
      </c>
      <c r="B821" s="11" t="s">
        <v>1761</v>
      </c>
      <c r="C821" s="43" t="s">
        <v>1762</v>
      </c>
      <c r="D821" s="17">
        <v>3741</v>
      </c>
      <c r="E821" s="40">
        <v>5</v>
      </c>
      <c r="F821" s="50">
        <v>133.65410318096801</v>
      </c>
    </row>
    <row r="822" spans="1:6" x14ac:dyDescent="0.3">
      <c r="A822" s="8" t="s">
        <v>1763</v>
      </c>
      <c r="B822" s="11" t="s">
        <v>1764</v>
      </c>
      <c r="C822" s="43" t="s">
        <v>1762</v>
      </c>
      <c r="D822" s="17">
        <v>3711</v>
      </c>
      <c r="E822" s="40">
        <v>15</v>
      </c>
      <c r="F822" s="50">
        <v>404.20371867421198</v>
      </c>
    </row>
    <row r="823" spans="1:6" x14ac:dyDescent="0.3">
      <c r="A823" s="8" t="s">
        <v>1765</v>
      </c>
      <c r="B823" s="11" t="s">
        <v>1766</v>
      </c>
      <c r="C823" s="43" t="s">
        <v>1762</v>
      </c>
      <c r="D823" s="17">
        <v>3673</v>
      </c>
      <c r="E823" s="40">
        <v>7</v>
      </c>
      <c r="F823" s="50">
        <v>190.57990743261601</v>
      </c>
    </row>
    <row r="824" spans="1:6" x14ac:dyDescent="0.3">
      <c r="A824" s="8" t="s">
        <v>1767</v>
      </c>
      <c r="B824" s="11" t="s">
        <v>1768</v>
      </c>
      <c r="C824" s="43" t="s">
        <v>1762</v>
      </c>
      <c r="D824" s="17">
        <v>2751</v>
      </c>
      <c r="E824" s="40">
        <v>5</v>
      </c>
      <c r="F824" s="50">
        <v>181.752090149037</v>
      </c>
    </row>
    <row r="825" spans="1:6" x14ac:dyDescent="0.3">
      <c r="A825" s="8" t="s">
        <v>1769</v>
      </c>
      <c r="B825" s="11" t="s">
        <v>1770</v>
      </c>
      <c r="C825" s="43" t="s">
        <v>1762</v>
      </c>
      <c r="D825" s="17">
        <v>3391</v>
      </c>
      <c r="E825" s="40">
        <v>3</v>
      </c>
      <c r="F825" s="50">
        <v>88.4694780300796</v>
      </c>
    </row>
    <row r="826" spans="1:6" x14ac:dyDescent="0.3">
      <c r="A826" s="8" t="s">
        <v>1771</v>
      </c>
      <c r="B826" s="11" t="s">
        <v>1772</v>
      </c>
      <c r="C826" s="43" t="s">
        <v>1762</v>
      </c>
      <c r="D826" s="17">
        <v>3557</v>
      </c>
      <c r="E826" s="40">
        <v>2</v>
      </c>
      <c r="F826" s="50">
        <v>56.227157717177398</v>
      </c>
    </row>
    <row r="827" spans="1:6" x14ac:dyDescent="0.3">
      <c r="A827" s="8" t="s">
        <v>1773</v>
      </c>
      <c r="B827" s="11" t="s">
        <v>1774</v>
      </c>
      <c r="C827" s="43" t="s">
        <v>1762</v>
      </c>
      <c r="D827" s="17">
        <v>3301</v>
      </c>
      <c r="E827" s="40">
        <v>5</v>
      </c>
      <c r="F827" s="50">
        <v>151.46925174189599</v>
      </c>
    </row>
    <row r="828" spans="1:6" x14ac:dyDescent="0.3">
      <c r="A828" s="8" t="s">
        <v>1775</v>
      </c>
      <c r="B828" s="11" t="s">
        <v>1776</v>
      </c>
      <c r="C828" s="43" t="s">
        <v>1762</v>
      </c>
      <c r="D828" s="17">
        <v>2461</v>
      </c>
      <c r="E828" s="40">
        <v>7</v>
      </c>
      <c r="F828" s="50">
        <v>284.43722064201501</v>
      </c>
    </row>
    <row r="829" spans="1:6" x14ac:dyDescent="0.3">
      <c r="A829" s="8" t="s">
        <v>1777</v>
      </c>
      <c r="B829" s="11" t="s">
        <v>1778</v>
      </c>
      <c r="C829" s="43" t="s">
        <v>1762</v>
      </c>
      <c r="D829" s="17">
        <v>3842</v>
      </c>
      <c r="E829" s="40">
        <v>18</v>
      </c>
      <c r="F829" s="50">
        <v>468.50598646538299</v>
      </c>
    </row>
    <row r="830" spans="1:6" x14ac:dyDescent="0.3">
      <c r="A830" s="8" t="s">
        <v>1779</v>
      </c>
      <c r="B830" s="11" t="s">
        <v>1780</v>
      </c>
      <c r="C830" s="43" t="s">
        <v>1762</v>
      </c>
      <c r="D830" s="17">
        <v>4737</v>
      </c>
      <c r="E830" s="40">
        <v>21</v>
      </c>
      <c r="F830" s="50">
        <v>443.318556048132</v>
      </c>
    </row>
    <row r="831" spans="1:6" x14ac:dyDescent="0.3">
      <c r="A831" s="8" t="s">
        <v>1781</v>
      </c>
      <c r="B831" s="11" t="s">
        <v>1782</v>
      </c>
      <c r="C831" s="43" t="s">
        <v>1762</v>
      </c>
      <c r="D831" s="17">
        <v>5616</v>
      </c>
      <c r="E831" s="40">
        <v>43</v>
      </c>
      <c r="F831" s="50">
        <v>765.66951566951604</v>
      </c>
    </row>
    <row r="832" spans="1:6" x14ac:dyDescent="0.3">
      <c r="A832" s="8" t="s">
        <v>1783</v>
      </c>
      <c r="B832" s="11" t="s">
        <v>1784</v>
      </c>
      <c r="C832" s="43" t="s">
        <v>1762</v>
      </c>
      <c r="D832" s="17">
        <v>8878</v>
      </c>
      <c r="E832" s="40">
        <v>4</v>
      </c>
      <c r="F832" s="50">
        <v>45.055192610948403</v>
      </c>
    </row>
    <row r="833" spans="1:6" x14ac:dyDescent="0.3">
      <c r="A833" s="8" t="s">
        <v>1785</v>
      </c>
      <c r="B833" s="11" t="s">
        <v>1786</v>
      </c>
      <c r="C833" s="43" t="s">
        <v>1762</v>
      </c>
      <c r="D833" s="17">
        <v>4905</v>
      </c>
      <c r="E833" s="40">
        <v>32</v>
      </c>
      <c r="F833" s="50">
        <v>652.39551478083604</v>
      </c>
    </row>
    <row r="834" spans="1:6" x14ac:dyDescent="0.3">
      <c r="A834" s="8" t="s">
        <v>1787</v>
      </c>
      <c r="B834" s="11" t="s">
        <v>1788</v>
      </c>
      <c r="C834" s="43" t="s">
        <v>1762</v>
      </c>
      <c r="D834" s="17">
        <v>4848</v>
      </c>
      <c r="E834" s="40">
        <v>15</v>
      </c>
      <c r="F834" s="50">
        <v>309.40594059405902</v>
      </c>
    </row>
    <row r="835" spans="1:6" x14ac:dyDescent="0.3">
      <c r="A835" s="8" t="s">
        <v>1789</v>
      </c>
      <c r="B835" s="11" t="s">
        <v>1790</v>
      </c>
      <c r="C835" s="43" t="s">
        <v>1762</v>
      </c>
      <c r="D835" s="17">
        <v>4540</v>
      </c>
      <c r="E835" s="40">
        <v>7</v>
      </c>
      <c r="F835" s="50">
        <v>154.18502202643199</v>
      </c>
    </row>
    <row r="836" spans="1:6" x14ac:dyDescent="0.3">
      <c r="A836" s="8" t="s">
        <v>1791</v>
      </c>
      <c r="B836" s="11" t="s">
        <v>1792</v>
      </c>
      <c r="C836" s="43" t="s">
        <v>1762</v>
      </c>
      <c r="D836" s="17">
        <v>2930</v>
      </c>
      <c r="E836" s="40">
        <v>8</v>
      </c>
      <c r="F836" s="50">
        <v>273.03754266211598</v>
      </c>
    </row>
    <row r="837" spans="1:6" x14ac:dyDescent="0.3">
      <c r="A837" s="8" t="s">
        <v>1793</v>
      </c>
      <c r="B837" s="11" t="s">
        <v>1794</v>
      </c>
      <c r="C837" s="43" t="s">
        <v>1762</v>
      </c>
      <c r="D837" s="17">
        <v>7797</v>
      </c>
      <c r="E837" s="40">
        <v>17</v>
      </c>
      <c r="F837" s="50">
        <v>218.032576632038</v>
      </c>
    </row>
    <row r="838" spans="1:6" x14ac:dyDescent="0.3">
      <c r="A838" s="8" t="s">
        <v>1795</v>
      </c>
      <c r="B838" s="11" t="s">
        <v>1796</v>
      </c>
      <c r="C838" s="43" t="s">
        <v>1762</v>
      </c>
      <c r="D838" s="17">
        <v>3052</v>
      </c>
      <c r="E838" s="40">
        <v>8</v>
      </c>
      <c r="F838" s="50">
        <v>262.12319790301399</v>
      </c>
    </row>
    <row r="839" spans="1:6" x14ac:dyDescent="0.3">
      <c r="A839" s="8" t="s">
        <v>1797</v>
      </c>
      <c r="B839" s="11" t="s">
        <v>1798</v>
      </c>
      <c r="C839" s="43" t="s">
        <v>1762</v>
      </c>
      <c r="D839" s="17">
        <v>4519</v>
      </c>
      <c r="E839" s="40">
        <v>9</v>
      </c>
      <c r="F839" s="50">
        <v>199.15910599690201</v>
      </c>
    </row>
    <row r="840" spans="1:6" x14ac:dyDescent="0.3">
      <c r="A840" s="8" t="s">
        <v>1799</v>
      </c>
      <c r="B840" s="11" t="s">
        <v>1800</v>
      </c>
      <c r="C840" s="43" t="s">
        <v>1762</v>
      </c>
      <c r="D840" s="17">
        <v>4123</v>
      </c>
      <c r="E840" s="40">
        <v>10</v>
      </c>
      <c r="F840" s="50">
        <v>242.54183846713599</v>
      </c>
    </row>
    <row r="841" spans="1:6" x14ac:dyDescent="0.3">
      <c r="A841" s="8" t="s">
        <v>1801</v>
      </c>
      <c r="B841" s="11" t="s">
        <v>1802</v>
      </c>
      <c r="C841" s="43" t="s">
        <v>1762</v>
      </c>
      <c r="D841" s="17">
        <v>3208</v>
      </c>
      <c r="E841" s="40">
        <v>9</v>
      </c>
      <c r="F841" s="50">
        <v>280.548628428928</v>
      </c>
    </row>
    <row r="842" spans="1:6" x14ac:dyDescent="0.3">
      <c r="A842" s="8" t="s">
        <v>1803</v>
      </c>
      <c r="B842" s="11" t="s">
        <v>1804</v>
      </c>
      <c r="C842" s="43" t="s">
        <v>1762</v>
      </c>
      <c r="D842" s="17">
        <v>3569</v>
      </c>
      <c r="E842" s="40">
        <v>24</v>
      </c>
      <c r="F842" s="50">
        <v>672.45727094424205</v>
      </c>
    </row>
    <row r="843" spans="1:6" x14ac:dyDescent="0.3">
      <c r="A843" s="8" t="s">
        <v>1805</v>
      </c>
      <c r="B843" s="11" t="s">
        <v>1806</v>
      </c>
      <c r="C843" s="43" t="s">
        <v>1807</v>
      </c>
      <c r="D843" s="17">
        <v>4154</v>
      </c>
      <c r="E843" s="40">
        <v>6</v>
      </c>
      <c r="F843" s="50">
        <v>144.43909484833901</v>
      </c>
    </row>
    <row r="844" spans="1:6" x14ac:dyDescent="0.3">
      <c r="A844" s="8" t="s">
        <v>1808</v>
      </c>
      <c r="B844" s="11" t="s">
        <v>1809</v>
      </c>
      <c r="C844" s="43" t="s">
        <v>1807</v>
      </c>
      <c r="D844" s="17">
        <v>3614</v>
      </c>
      <c r="E844" s="40">
        <v>1</v>
      </c>
      <c r="F844" s="50">
        <v>27.6701715550636</v>
      </c>
    </row>
    <row r="845" spans="1:6" x14ac:dyDescent="0.3">
      <c r="A845" s="8" t="s">
        <v>1810</v>
      </c>
      <c r="B845" s="11" t="s">
        <v>1811</v>
      </c>
      <c r="C845" s="43" t="s">
        <v>1807</v>
      </c>
      <c r="D845" s="17">
        <v>3124</v>
      </c>
      <c r="E845" s="40">
        <v>4</v>
      </c>
      <c r="F845" s="50">
        <v>128.040973111396</v>
      </c>
    </row>
    <row r="846" spans="1:6" x14ac:dyDescent="0.3">
      <c r="A846" s="8" t="s">
        <v>1812</v>
      </c>
      <c r="B846" s="11" t="s">
        <v>1813</v>
      </c>
      <c r="C846" s="43" t="s">
        <v>1807</v>
      </c>
      <c r="D846" s="17">
        <v>4488</v>
      </c>
      <c r="E846" s="40">
        <v>7</v>
      </c>
      <c r="F846" s="50">
        <v>155.97147950089101</v>
      </c>
    </row>
    <row r="847" spans="1:6" x14ac:dyDescent="0.3">
      <c r="A847" s="8" t="s">
        <v>1814</v>
      </c>
      <c r="B847" s="11" t="s">
        <v>1815</v>
      </c>
      <c r="C847" s="43" t="s">
        <v>1807</v>
      </c>
      <c r="D847" s="17">
        <v>5584</v>
      </c>
      <c r="E847" s="40">
        <v>8</v>
      </c>
      <c r="F847" s="50">
        <v>143.266475644699</v>
      </c>
    </row>
    <row r="848" spans="1:6" x14ac:dyDescent="0.3">
      <c r="A848" s="8" t="s">
        <v>1816</v>
      </c>
      <c r="B848" s="11" t="s">
        <v>1817</v>
      </c>
      <c r="C848" s="43" t="s">
        <v>1807</v>
      </c>
      <c r="D848" s="17">
        <v>3366</v>
      </c>
      <c r="E848" s="40">
        <v>8</v>
      </c>
      <c r="F848" s="50">
        <v>237.67082590612</v>
      </c>
    </row>
    <row r="849" spans="1:6" x14ac:dyDescent="0.3">
      <c r="A849" s="8" t="s">
        <v>1818</v>
      </c>
      <c r="B849" s="11" t="s">
        <v>1819</v>
      </c>
      <c r="C849" s="43" t="s">
        <v>1807</v>
      </c>
      <c r="D849" s="17">
        <v>4945</v>
      </c>
      <c r="E849" s="40">
        <v>8</v>
      </c>
      <c r="F849" s="50">
        <v>161.77957532861501</v>
      </c>
    </row>
    <row r="850" spans="1:6" x14ac:dyDescent="0.3">
      <c r="A850" s="8" t="s">
        <v>1820</v>
      </c>
      <c r="B850" s="11" t="s">
        <v>1821</v>
      </c>
      <c r="C850" s="43" t="s">
        <v>1807</v>
      </c>
      <c r="D850" s="17">
        <v>3532</v>
      </c>
      <c r="E850" s="40">
        <v>7</v>
      </c>
      <c r="F850" s="50">
        <v>198.187995469989</v>
      </c>
    </row>
    <row r="851" spans="1:6" x14ac:dyDescent="0.3">
      <c r="A851" s="8" t="s">
        <v>1822</v>
      </c>
      <c r="B851" s="11" t="s">
        <v>1823</v>
      </c>
      <c r="C851" s="43" t="s">
        <v>1807</v>
      </c>
      <c r="D851" s="17">
        <v>2471</v>
      </c>
      <c r="E851" s="40">
        <v>2</v>
      </c>
      <c r="F851" s="50">
        <v>80.938891137191405</v>
      </c>
    </row>
    <row r="852" spans="1:6" x14ac:dyDescent="0.3">
      <c r="A852" s="8" t="s">
        <v>1824</v>
      </c>
      <c r="B852" s="11" t="s">
        <v>1825</v>
      </c>
      <c r="C852" s="43" t="s">
        <v>1807</v>
      </c>
      <c r="D852" s="17">
        <v>5340</v>
      </c>
      <c r="E852" s="40"/>
      <c r="F852" s="50"/>
    </row>
    <row r="853" spans="1:6" x14ac:dyDescent="0.3">
      <c r="A853" s="8" t="s">
        <v>1826</v>
      </c>
      <c r="B853" s="11" t="s">
        <v>1827</v>
      </c>
      <c r="C853" s="43" t="s">
        <v>1807</v>
      </c>
      <c r="D853" s="17">
        <v>3432</v>
      </c>
      <c r="E853" s="40">
        <v>2</v>
      </c>
      <c r="F853" s="50">
        <v>58.275058275058299</v>
      </c>
    </row>
    <row r="854" spans="1:6" x14ac:dyDescent="0.3">
      <c r="A854" s="8" t="s">
        <v>1828</v>
      </c>
      <c r="B854" s="11" t="s">
        <v>1829</v>
      </c>
      <c r="C854" s="43" t="s">
        <v>1807</v>
      </c>
      <c r="D854" s="17">
        <v>4159</v>
      </c>
      <c r="E854" s="40">
        <v>9</v>
      </c>
      <c r="F854" s="50">
        <v>216.398172637653</v>
      </c>
    </row>
    <row r="855" spans="1:6" x14ac:dyDescent="0.3">
      <c r="A855" s="8" t="s">
        <v>1830</v>
      </c>
      <c r="B855" s="11" t="s">
        <v>1831</v>
      </c>
      <c r="C855" s="43" t="s">
        <v>1807</v>
      </c>
      <c r="D855" s="17">
        <v>3982</v>
      </c>
      <c r="E855" s="40">
        <v>5</v>
      </c>
      <c r="F855" s="50">
        <v>125.565042692115</v>
      </c>
    </row>
    <row r="856" spans="1:6" x14ac:dyDescent="0.3">
      <c r="A856" s="8" t="s">
        <v>1832</v>
      </c>
      <c r="B856" s="11" t="s">
        <v>1833</v>
      </c>
      <c r="C856" s="43" t="s">
        <v>1807</v>
      </c>
      <c r="D856" s="17">
        <v>4058</v>
      </c>
      <c r="E856" s="40">
        <v>2</v>
      </c>
      <c r="F856" s="50">
        <v>49.2853622474125</v>
      </c>
    </row>
    <row r="857" spans="1:6" x14ac:dyDescent="0.3">
      <c r="A857" s="8" t="s">
        <v>1834</v>
      </c>
      <c r="B857" s="11" t="s">
        <v>1835</v>
      </c>
      <c r="C857" s="43" t="s">
        <v>1807</v>
      </c>
      <c r="D857" s="17">
        <v>3067</v>
      </c>
      <c r="E857" s="40">
        <v>4</v>
      </c>
      <c r="F857" s="50">
        <v>130.42060645582001</v>
      </c>
    </row>
    <row r="858" spans="1:6" x14ac:dyDescent="0.3">
      <c r="A858" s="8" t="s">
        <v>1836</v>
      </c>
      <c r="B858" s="11" t="s">
        <v>1837</v>
      </c>
      <c r="C858" s="43" t="s">
        <v>1807</v>
      </c>
      <c r="D858" s="17">
        <v>3242</v>
      </c>
      <c r="E858" s="40">
        <v>2</v>
      </c>
      <c r="F858" s="50">
        <v>61.690314620604603</v>
      </c>
    </row>
    <row r="859" spans="1:6" x14ac:dyDescent="0.3">
      <c r="A859" s="8" t="s">
        <v>1838</v>
      </c>
      <c r="B859" s="11" t="s">
        <v>1839</v>
      </c>
      <c r="C859" s="43" t="s">
        <v>1807</v>
      </c>
      <c r="D859" s="17">
        <v>3119</v>
      </c>
      <c r="E859" s="40">
        <v>2</v>
      </c>
      <c r="F859" s="50">
        <v>64.123116383456207</v>
      </c>
    </row>
    <row r="860" spans="1:6" x14ac:dyDescent="0.3">
      <c r="A860" s="8" t="s">
        <v>1840</v>
      </c>
      <c r="B860" s="11" t="s">
        <v>1841</v>
      </c>
      <c r="C860" s="43" t="s">
        <v>1807</v>
      </c>
      <c r="D860" s="17">
        <v>3365</v>
      </c>
      <c r="E860" s="40">
        <v>1</v>
      </c>
      <c r="F860" s="50">
        <v>29.7176820208024</v>
      </c>
    </row>
    <row r="861" spans="1:6" x14ac:dyDescent="0.3">
      <c r="A861" s="8" t="s">
        <v>1842</v>
      </c>
      <c r="B861" s="11" t="s">
        <v>1843</v>
      </c>
      <c r="C861" s="43" t="s">
        <v>1807</v>
      </c>
      <c r="D861" s="17">
        <v>4192</v>
      </c>
      <c r="E861" s="40">
        <v>1</v>
      </c>
      <c r="F861" s="50">
        <v>23.8549618320611</v>
      </c>
    </row>
    <row r="862" spans="1:6" x14ac:dyDescent="0.3">
      <c r="A862" s="8" t="s">
        <v>1844</v>
      </c>
      <c r="B862" s="11" t="s">
        <v>1845</v>
      </c>
      <c r="C862" s="43" t="s">
        <v>1807</v>
      </c>
      <c r="D862" s="17">
        <v>5507</v>
      </c>
      <c r="E862" s="40">
        <v>4</v>
      </c>
      <c r="F862" s="50">
        <v>72.634828400217899</v>
      </c>
    </row>
    <row r="863" spans="1:6" x14ac:dyDescent="0.3">
      <c r="A863" s="8" t="s">
        <v>1846</v>
      </c>
      <c r="B863" s="11" t="s">
        <v>1847</v>
      </c>
      <c r="C863" s="43" t="s">
        <v>1807</v>
      </c>
      <c r="D863" s="17">
        <v>3768</v>
      </c>
      <c r="E863" s="40"/>
      <c r="F863" s="50"/>
    </row>
    <row r="864" spans="1:6" x14ac:dyDescent="0.3">
      <c r="A864" s="8" t="s">
        <v>1848</v>
      </c>
      <c r="B864" s="11" t="s">
        <v>1849</v>
      </c>
      <c r="C864" s="43" t="s">
        <v>1807</v>
      </c>
      <c r="D864" s="17">
        <v>3659</v>
      </c>
      <c r="E864" s="40">
        <v>1</v>
      </c>
      <c r="F864" s="50">
        <v>27.329871549603698</v>
      </c>
    </row>
    <row r="865" spans="1:6" x14ac:dyDescent="0.3">
      <c r="A865" s="8" t="s">
        <v>1850</v>
      </c>
      <c r="B865" s="11" t="s">
        <v>1851</v>
      </c>
      <c r="C865" s="43" t="s">
        <v>1807</v>
      </c>
      <c r="D865" s="17">
        <v>5235</v>
      </c>
      <c r="E865" s="40">
        <v>6</v>
      </c>
      <c r="F865" s="50">
        <v>114.613180515759</v>
      </c>
    </row>
    <row r="866" spans="1:6" x14ac:dyDescent="0.3">
      <c r="A866" s="8" t="s">
        <v>1852</v>
      </c>
      <c r="B866" s="11" t="s">
        <v>1853</v>
      </c>
      <c r="C866" s="43" t="s">
        <v>1807</v>
      </c>
      <c r="D866" s="17">
        <v>4307</v>
      </c>
      <c r="E866" s="40">
        <v>3</v>
      </c>
      <c r="F866" s="50">
        <v>69.654051543998193</v>
      </c>
    </row>
    <row r="867" spans="1:6" x14ac:dyDescent="0.3">
      <c r="A867" s="8" t="s">
        <v>1854</v>
      </c>
      <c r="B867" s="11" t="s">
        <v>1855</v>
      </c>
      <c r="C867" s="43" t="s">
        <v>1856</v>
      </c>
      <c r="D867" s="17">
        <v>4509</v>
      </c>
      <c r="E867" s="40">
        <v>10</v>
      </c>
      <c r="F867" s="50">
        <v>221.77866489243701</v>
      </c>
    </row>
    <row r="868" spans="1:6" x14ac:dyDescent="0.3">
      <c r="A868" s="8" t="s">
        <v>1857</v>
      </c>
      <c r="B868" s="11" t="s">
        <v>1858</v>
      </c>
      <c r="C868" s="43" t="s">
        <v>1856</v>
      </c>
      <c r="D868" s="17">
        <v>2851</v>
      </c>
      <c r="E868" s="40">
        <v>9</v>
      </c>
      <c r="F868" s="50">
        <v>315.67870922483303</v>
      </c>
    </row>
    <row r="869" spans="1:6" x14ac:dyDescent="0.3">
      <c r="A869" s="8" t="s">
        <v>1859</v>
      </c>
      <c r="B869" s="11" t="s">
        <v>1860</v>
      </c>
      <c r="C869" s="43" t="s">
        <v>1856</v>
      </c>
      <c r="D869" s="17">
        <v>3049</v>
      </c>
      <c r="E869" s="40">
        <v>12</v>
      </c>
      <c r="F869" s="50">
        <v>393.57166284027602</v>
      </c>
    </row>
    <row r="870" spans="1:6" x14ac:dyDescent="0.3">
      <c r="A870" s="8" t="s">
        <v>1861</v>
      </c>
      <c r="B870" s="11" t="s">
        <v>1862</v>
      </c>
      <c r="C870" s="43" t="s">
        <v>1856</v>
      </c>
      <c r="D870" s="17">
        <v>3437</v>
      </c>
      <c r="E870" s="40">
        <v>16</v>
      </c>
      <c r="F870" s="50">
        <v>465.52225778295002</v>
      </c>
    </row>
    <row r="871" spans="1:6" x14ac:dyDescent="0.3">
      <c r="A871" s="8" t="s">
        <v>1863</v>
      </c>
      <c r="B871" s="11" t="s">
        <v>1864</v>
      </c>
      <c r="C871" s="43" t="s">
        <v>1856</v>
      </c>
      <c r="D871" s="17">
        <v>2691</v>
      </c>
      <c r="E871" s="40">
        <v>5</v>
      </c>
      <c r="F871" s="50">
        <v>185.80453363062099</v>
      </c>
    </row>
    <row r="872" spans="1:6" x14ac:dyDescent="0.3">
      <c r="A872" s="8" t="s">
        <v>1865</v>
      </c>
      <c r="B872" s="11" t="s">
        <v>1866</v>
      </c>
      <c r="C872" s="43" t="s">
        <v>1856</v>
      </c>
      <c r="D872" s="17">
        <v>2231</v>
      </c>
      <c r="E872" s="40">
        <v>12</v>
      </c>
      <c r="F872" s="50">
        <v>537.87539220080703</v>
      </c>
    </row>
    <row r="873" spans="1:6" x14ac:dyDescent="0.3">
      <c r="A873" s="8" t="s">
        <v>1867</v>
      </c>
      <c r="B873" s="11" t="s">
        <v>1868</v>
      </c>
      <c r="C873" s="43" t="s">
        <v>1856</v>
      </c>
      <c r="D873" s="17">
        <v>4170</v>
      </c>
      <c r="E873" s="40">
        <v>12</v>
      </c>
      <c r="F873" s="50">
        <v>287.76978417266201</v>
      </c>
    </row>
    <row r="874" spans="1:6" x14ac:dyDescent="0.3">
      <c r="A874" s="8" t="s">
        <v>1869</v>
      </c>
      <c r="B874" s="11" t="s">
        <v>1870</v>
      </c>
      <c r="C874" s="43" t="s">
        <v>1856</v>
      </c>
      <c r="D874" s="17">
        <v>4852</v>
      </c>
      <c r="E874" s="40">
        <v>13</v>
      </c>
      <c r="F874" s="50">
        <v>267.93075020610098</v>
      </c>
    </row>
    <row r="875" spans="1:6" x14ac:dyDescent="0.3">
      <c r="A875" s="8" t="s">
        <v>1871</v>
      </c>
      <c r="B875" s="11" t="s">
        <v>1872</v>
      </c>
      <c r="C875" s="43" t="s">
        <v>1856</v>
      </c>
      <c r="D875" s="17">
        <v>3508</v>
      </c>
      <c r="E875" s="40">
        <v>20</v>
      </c>
      <c r="F875" s="50">
        <v>570.12542759407097</v>
      </c>
    </row>
    <row r="876" spans="1:6" x14ac:dyDescent="0.3">
      <c r="A876" s="8" t="s">
        <v>1873</v>
      </c>
      <c r="B876" s="11" t="s">
        <v>1874</v>
      </c>
      <c r="C876" s="43" t="s">
        <v>1856</v>
      </c>
      <c r="D876" s="17">
        <v>3202</v>
      </c>
      <c r="E876" s="40">
        <v>12</v>
      </c>
      <c r="F876" s="50">
        <v>374.765771392879</v>
      </c>
    </row>
    <row r="877" spans="1:6" x14ac:dyDescent="0.3">
      <c r="A877" s="8" t="s">
        <v>1875</v>
      </c>
      <c r="B877" s="11" t="s">
        <v>1876</v>
      </c>
      <c r="C877" s="43" t="s">
        <v>1856</v>
      </c>
      <c r="D877" s="17">
        <v>3085</v>
      </c>
      <c r="E877" s="40">
        <v>9</v>
      </c>
      <c r="F877" s="50">
        <v>291.734197730956</v>
      </c>
    </row>
    <row r="878" spans="1:6" x14ac:dyDescent="0.3">
      <c r="A878" s="8" t="s">
        <v>1877</v>
      </c>
      <c r="B878" s="11" t="s">
        <v>1878</v>
      </c>
      <c r="C878" s="43" t="s">
        <v>1856</v>
      </c>
      <c r="D878" s="17">
        <v>3252</v>
      </c>
      <c r="E878" s="40">
        <v>17</v>
      </c>
      <c r="F878" s="50">
        <v>522.75522755227598</v>
      </c>
    </row>
    <row r="879" spans="1:6" x14ac:dyDescent="0.3">
      <c r="A879" s="10" t="s">
        <v>1879</v>
      </c>
      <c r="B879" s="11" t="s">
        <v>1880</v>
      </c>
      <c r="C879" s="43" t="s">
        <v>1856</v>
      </c>
      <c r="D879" s="17">
        <v>2763</v>
      </c>
      <c r="E879" s="39">
        <v>27</v>
      </c>
      <c r="F879" s="49">
        <v>977.19869706840404</v>
      </c>
    </row>
    <row r="880" spans="1:6" x14ac:dyDescent="0.3">
      <c r="A880" s="8" t="s">
        <v>1881</v>
      </c>
      <c r="B880" s="11" t="s">
        <v>1882</v>
      </c>
      <c r="C880" s="43" t="s">
        <v>1856</v>
      </c>
      <c r="D880" s="17">
        <v>3090</v>
      </c>
      <c r="E880" s="40">
        <v>12</v>
      </c>
      <c r="F880" s="50">
        <v>388.34951456310699</v>
      </c>
    </row>
    <row r="881" spans="1:6" x14ac:dyDescent="0.3">
      <c r="A881" s="8" t="s">
        <v>1883</v>
      </c>
      <c r="B881" s="11" t="s">
        <v>1884</v>
      </c>
      <c r="C881" s="43" t="s">
        <v>1856</v>
      </c>
      <c r="D881" s="17">
        <v>3682</v>
      </c>
      <c r="E881" s="40">
        <v>26</v>
      </c>
      <c r="F881" s="50">
        <v>706.13796849538301</v>
      </c>
    </row>
    <row r="882" spans="1:6" x14ac:dyDescent="0.3">
      <c r="A882" s="8" t="s">
        <v>1885</v>
      </c>
      <c r="B882" s="11" t="s">
        <v>1886</v>
      </c>
      <c r="C882" s="43" t="s">
        <v>1856</v>
      </c>
      <c r="D882" s="17">
        <v>3060</v>
      </c>
      <c r="E882" s="40">
        <v>23</v>
      </c>
      <c r="F882" s="50">
        <v>751.63398692810495</v>
      </c>
    </row>
    <row r="883" spans="1:6" x14ac:dyDescent="0.3">
      <c r="A883" s="8" t="s">
        <v>1887</v>
      </c>
      <c r="B883" s="11" t="s">
        <v>1888</v>
      </c>
      <c r="C883" s="43" t="s">
        <v>1856</v>
      </c>
      <c r="D883" s="17">
        <v>3093</v>
      </c>
      <c r="E883" s="40">
        <v>15</v>
      </c>
      <c r="F883" s="50">
        <v>484.96605237633401</v>
      </c>
    </row>
    <row r="884" spans="1:6" x14ac:dyDescent="0.3">
      <c r="A884" s="8" t="s">
        <v>1889</v>
      </c>
      <c r="B884" s="11" t="s">
        <v>1890</v>
      </c>
      <c r="C884" s="43" t="s">
        <v>1856</v>
      </c>
      <c r="D884" s="17">
        <v>4252</v>
      </c>
      <c r="E884" s="40">
        <v>9</v>
      </c>
      <c r="F884" s="50">
        <v>211.66509877704601</v>
      </c>
    </row>
    <row r="885" spans="1:6" x14ac:dyDescent="0.3">
      <c r="A885" s="8" t="s">
        <v>1891</v>
      </c>
      <c r="B885" s="11" t="s">
        <v>1892</v>
      </c>
      <c r="C885" s="43" t="s">
        <v>1856</v>
      </c>
      <c r="D885" s="17">
        <v>3532</v>
      </c>
      <c r="E885" s="40">
        <v>8</v>
      </c>
      <c r="F885" s="50">
        <v>226.50056625141599</v>
      </c>
    </row>
    <row r="886" spans="1:6" x14ac:dyDescent="0.3">
      <c r="A886" s="8" t="s">
        <v>1893</v>
      </c>
      <c r="B886" s="11" t="s">
        <v>1894</v>
      </c>
      <c r="C886" s="43" t="s">
        <v>1856</v>
      </c>
      <c r="D886" s="17">
        <v>5004</v>
      </c>
      <c r="E886" s="40">
        <v>35</v>
      </c>
      <c r="F886" s="50">
        <v>699.44044764188595</v>
      </c>
    </row>
    <row r="887" spans="1:6" x14ac:dyDescent="0.3">
      <c r="A887" s="8" t="s">
        <v>1895</v>
      </c>
      <c r="B887" s="11" t="s">
        <v>1896</v>
      </c>
      <c r="C887" s="43" t="s">
        <v>1856</v>
      </c>
      <c r="D887" s="17">
        <v>2774</v>
      </c>
      <c r="E887" s="40">
        <v>14</v>
      </c>
      <c r="F887" s="50">
        <v>504.68637346791598</v>
      </c>
    </row>
    <row r="888" spans="1:6" x14ac:dyDescent="0.3">
      <c r="A888" s="8" t="s">
        <v>1897</v>
      </c>
      <c r="B888" s="11" t="s">
        <v>1898</v>
      </c>
      <c r="C888" s="43" t="s">
        <v>1856</v>
      </c>
      <c r="D888" s="17">
        <v>3964</v>
      </c>
      <c r="E888" s="40">
        <v>11</v>
      </c>
      <c r="F888" s="50">
        <v>277.49747729566099</v>
      </c>
    </row>
    <row r="889" spans="1:6" x14ac:dyDescent="0.3">
      <c r="A889" s="8" t="s">
        <v>1899</v>
      </c>
      <c r="B889" s="11" t="s">
        <v>1900</v>
      </c>
      <c r="C889" s="43" t="s">
        <v>1856</v>
      </c>
      <c r="D889" s="17">
        <v>4922</v>
      </c>
      <c r="E889" s="40">
        <v>9</v>
      </c>
      <c r="F889" s="50">
        <v>182.85249898415299</v>
      </c>
    </row>
    <row r="890" spans="1:6" x14ac:dyDescent="0.3">
      <c r="A890" s="8" t="s">
        <v>1901</v>
      </c>
      <c r="B890" s="11" t="s">
        <v>1902</v>
      </c>
      <c r="C890" s="43" t="s">
        <v>1856</v>
      </c>
      <c r="D890" s="17">
        <v>2931</v>
      </c>
      <c r="E890" s="40">
        <v>6</v>
      </c>
      <c r="F890" s="50">
        <v>204.70829068577299</v>
      </c>
    </row>
    <row r="891" spans="1:6" x14ac:dyDescent="0.3">
      <c r="A891" s="8" t="s">
        <v>1903</v>
      </c>
      <c r="B891" s="11" t="s">
        <v>1904</v>
      </c>
      <c r="C891" s="43" t="s">
        <v>1856</v>
      </c>
      <c r="D891" s="17">
        <v>4201</v>
      </c>
      <c r="E891" s="40">
        <v>26</v>
      </c>
      <c r="F891" s="50">
        <v>618.90026184241799</v>
      </c>
    </row>
    <row r="892" spans="1:6" x14ac:dyDescent="0.3">
      <c r="A892" s="8" t="s">
        <v>1905</v>
      </c>
      <c r="B892" s="11" t="s">
        <v>1906</v>
      </c>
      <c r="C892" s="43" t="s">
        <v>1856</v>
      </c>
      <c r="D892" s="17">
        <v>3741</v>
      </c>
      <c r="E892" s="40">
        <v>21</v>
      </c>
      <c r="F892" s="50">
        <v>561.34723336006402</v>
      </c>
    </row>
    <row r="893" spans="1:6" x14ac:dyDescent="0.3">
      <c r="A893" s="10" t="s">
        <v>1907</v>
      </c>
      <c r="B893" s="11" t="s">
        <v>1908</v>
      </c>
      <c r="C893" s="43" t="s">
        <v>1856</v>
      </c>
      <c r="D893" s="17">
        <v>2874</v>
      </c>
      <c r="E893" s="40">
        <v>9</v>
      </c>
      <c r="F893" s="50">
        <v>313.15240083507302</v>
      </c>
    </row>
    <row r="894" spans="1:6" x14ac:dyDescent="0.3">
      <c r="A894" s="8" t="s">
        <v>1909</v>
      </c>
      <c r="B894" s="11" t="s">
        <v>1910</v>
      </c>
      <c r="C894" s="43" t="s">
        <v>1856</v>
      </c>
      <c r="D894" s="17">
        <v>2898</v>
      </c>
      <c r="E894" s="40">
        <v>8</v>
      </c>
      <c r="F894" s="50">
        <v>276.052449965493</v>
      </c>
    </row>
    <row r="895" spans="1:6" x14ac:dyDescent="0.3">
      <c r="A895" s="8" t="s">
        <v>1911</v>
      </c>
      <c r="B895" s="11" t="s">
        <v>1912</v>
      </c>
      <c r="C895" s="43" t="s">
        <v>1856</v>
      </c>
      <c r="D895" s="17">
        <v>2874</v>
      </c>
      <c r="E895" s="40">
        <v>4</v>
      </c>
      <c r="F895" s="50">
        <v>139.17884481558801</v>
      </c>
    </row>
    <row r="896" spans="1:6" x14ac:dyDescent="0.3">
      <c r="A896" s="8" t="s">
        <v>1913</v>
      </c>
      <c r="B896" s="11" t="s">
        <v>1914</v>
      </c>
      <c r="C896" s="43" t="s">
        <v>1856</v>
      </c>
      <c r="D896" s="17">
        <v>4646</v>
      </c>
      <c r="E896" s="40">
        <v>14</v>
      </c>
      <c r="F896" s="50">
        <v>301.334481274214</v>
      </c>
    </row>
    <row r="897" spans="1:6" x14ac:dyDescent="0.3">
      <c r="A897" s="8" t="s">
        <v>1915</v>
      </c>
      <c r="B897" s="11" t="s">
        <v>1916</v>
      </c>
      <c r="C897" s="43" t="s">
        <v>1856</v>
      </c>
      <c r="D897" s="17">
        <v>3571</v>
      </c>
      <c r="E897" s="40">
        <v>18</v>
      </c>
      <c r="F897" s="50">
        <v>504.06048725847103</v>
      </c>
    </row>
    <row r="898" spans="1:6" x14ac:dyDescent="0.3">
      <c r="A898" s="10" t="s">
        <v>1917</v>
      </c>
      <c r="B898" s="11" t="s">
        <v>1918</v>
      </c>
      <c r="C898" s="43" t="s">
        <v>1856</v>
      </c>
      <c r="D898" s="17">
        <v>4764</v>
      </c>
      <c r="E898" s="38">
        <v>16</v>
      </c>
      <c r="F898" s="47">
        <v>335.852225020991</v>
      </c>
    </row>
    <row r="899" spans="1:6" x14ac:dyDescent="0.3">
      <c r="A899" s="8" t="s">
        <v>1919</v>
      </c>
      <c r="B899" s="11" t="s">
        <v>1920</v>
      </c>
      <c r="C899" s="43" t="s">
        <v>1856</v>
      </c>
      <c r="D899" s="17">
        <v>3899</v>
      </c>
      <c r="E899" s="40">
        <v>10</v>
      </c>
      <c r="F899" s="50">
        <v>256.47601949217699</v>
      </c>
    </row>
    <row r="900" spans="1:6" x14ac:dyDescent="0.3">
      <c r="A900" s="8" t="s">
        <v>1921</v>
      </c>
      <c r="B900" s="11" t="s">
        <v>1922</v>
      </c>
      <c r="C900" s="43" t="s">
        <v>1856</v>
      </c>
      <c r="D900" s="17">
        <v>2921</v>
      </c>
      <c r="E900" s="40">
        <v>12</v>
      </c>
      <c r="F900" s="50">
        <v>410.818212940774</v>
      </c>
    </row>
    <row r="901" spans="1:6" x14ac:dyDescent="0.3">
      <c r="A901" s="10" t="s">
        <v>1923</v>
      </c>
      <c r="B901" s="11" t="s">
        <v>1924</v>
      </c>
      <c r="C901" s="43" t="s">
        <v>1856</v>
      </c>
      <c r="D901" s="17">
        <v>3146</v>
      </c>
      <c r="E901" s="39">
        <v>8</v>
      </c>
      <c r="F901" s="49">
        <v>254.291163382072</v>
      </c>
    </row>
    <row r="902" spans="1:6" x14ac:dyDescent="0.3">
      <c r="A902" s="8" t="s">
        <v>1925</v>
      </c>
      <c r="B902" s="11" t="s">
        <v>1926</v>
      </c>
      <c r="C902" s="43" t="s">
        <v>1856</v>
      </c>
      <c r="D902" s="17">
        <v>3908</v>
      </c>
      <c r="E902" s="40">
        <v>16</v>
      </c>
      <c r="F902" s="50">
        <v>409.41658137154599</v>
      </c>
    </row>
    <row r="903" spans="1:6" x14ac:dyDescent="0.3">
      <c r="A903" s="8" t="s">
        <v>1927</v>
      </c>
      <c r="B903" s="11" t="s">
        <v>1928</v>
      </c>
      <c r="C903" s="43" t="s">
        <v>1856</v>
      </c>
      <c r="D903" s="17">
        <v>3002</v>
      </c>
      <c r="E903" s="40">
        <v>4</v>
      </c>
      <c r="F903" s="50">
        <v>133.244503664224</v>
      </c>
    </row>
    <row r="904" spans="1:6" x14ac:dyDescent="0.3">
      <c r="A904" s="10" t="s">
        <v>1929</v>
      </c>
      <c r="B904" s="11" t="s">
        <v>1930</v>
      </c>
      <c r="C904" s="43" t="s">
        <v>1856</v>
      </c>
      <c r="D904" s="17">
        <v>3901</v>
      </c>
      <c r="E904" s="39">
        <v>27</v>
      </c>
      <c r="F904" s="49">
        <v>692.13022301973899</v>
      </c>
    </row>
    <row r="905" spans="1:6" x14ac:dyDescent="0.3">
      <c r="A905" s="8" t="s">
        <v>1931</v>
      </c>
      <c r="B905" s="11" t="s">
        <v>1932</v>
      </c>
      <c r="C905" s="43" t="s">
        <v>1933</v>
      </c>
      <c r="D905" s="17">
        <v>3493</v>
      </c>
      <c r="E905" s="40">
        <v>13</v>
      </c>
      <c r="F905" s="50">
        <v>372.17291726309799</v>
      </c>
    </row>
    <row r="906" spans="1:6" x14ac:dyDescent="0.3">
      <c r="A906" s="8" t="s">
        <v>1934</v>
      </c>
      <c r="B906" s="11" t="s">
        <v>1935</v>
      </c>
      <c r="C906" s="43" t="s">
        <v>1933</v>
      </c>
      <c r="D906" s="17">
        <v>3422</v>
      </c>
      <c r="E906" s="40">
        <v>14</v>
      </c>
      <c r="F906" s="50">
        <v>409.11747516072501</v>
      </c>
    </row>
    <row r="907" spans="1:6" x14ac:dyDescent="0.3">
      <c r="A907" s="8" t="s">
        <v>1936</v>
      </c>
      <c r="B907" s="11" t="s">
        <v>1000</v>
      </c>
      <c r="C907" s="43" t="s">
        <v>1933</v>
      </c>
      <c r="D907" s="17">
        <v>4159</v>
      </c>
      <c r="E907" s="40">
        <v>6</v>
      </c>
      <c r="F907" s="50">
        <v>144.26544842510199</v>
      </c>
    </row>
    <row r="908" spans="1:6" x14ac:dyDescent="0.3">
      <c r="A908" s="8" t="s">
        <v>1937</v>
      </c>
      <c r="B908" s="11" t="s">
        <v>1938</v>
      </c>
      <c r="C908" s="43" t="s">
        <v>1933</v>
      </c>
      <c r="D908" s="17">
        <v>6845</v>
      </c>
      <c r="E908" s="40">
        <v>16</v>
      </c>
      <c r="F908" s="50">
        <v>233.74726077428801</v>
      </c>
    </row>
    <row r="909" spans="1:6" x14ac:dyDescent="0.3">
      <c r="A909" s="8" t="s">
        <v>1939</v>
      </c>
      <c r="B909" s="11" t="s">
        <v>1940</v>
      </c>
      <c r="C909" s="43" t="s">
        <v>1933</v>
      </c>
      <c r="D909" s="17">
        <v>4748</v>
      </c>
      <c r="E909" s="40">
        <v>19</v>
      </c>
      <c r="F909" s="50">
        <v>400.16849199663</v>
      </c>
    </row>
    <row r="910" spans="1:6" x14ac:dyDescent="0.3">
      <c r="A910" s="8" t="s">
        <v>1941</v>
      </c>
      <c r="B910" s="11" t="s">
        <v>1942</v>
      </c>
      <c r="C910" s="43" t="s">
        <v>1933</v>
      </c>
      <c r="D910" s="17">
        <v>3899</v>
      </c>
      <c r="E910" s="40">
        <v>11</v>
      </c>
      <c r="F910" s="50">
        <v>282.12362144139502</v>
      </c>
    </row>
    <row r="911" spans="1:6" x14ac:dyDescent="0.3">
      <c r="A911" s="10" t="s">
        <v>1943</v>
      </c>
      <c r="B911" s="11" t="s">
        <v>1944</v>
      </c>
      <c r="C911" s="43" t="s">
        <v>1933</v>
      </c>
      <c r="D911" s="17">
        <v>4866</v>
      </c>
      <c r="E911" s="39">
        <v>16</v>
      </c>
      <c r="F911" s="49">
        <v>328.81216605014401</v>
      </c>
    </row>
    <row r="912" spans="1:6" x14ac:dyDescent="0.3">
      <c r="A912" s="8" t="s">
        <v>1945</v>
      </c>
      <c r="B912" s="11" t="s">
        <v>1946</v>
      </c>
      <c r="C912" s="43" t="s">
        <v>1933</v>
      </c>
      <c r="D912" s="17">
        <v>6089</v>
      </c>
      <c r="E912" s="40">
        <v>22</v>
      </c>
      <c r="F912" s="50">
        <v>361.30727541468201</v>
      </c>
    </row>
    <row r="913" spans="1:6" x14ac:dyDescent="0.3">
      <c r="A913" s="8" t="s">
        <v>1947</v>
      </c>
      <c r="B913" s="11" t="s">
        <v>1948</v>
      </c>
      <c r="C913" s="43" t="s">
        <v>1933</v>
      </c>
      <c r="D913" s="17">
        <v>3743</v>
      </c>
      <c r="E913" s="40">
        <v>13</v>
      </c>
      <c r="F913" s="50">
        <v>347.31498797755802</v>
      </c>
    </row>
    <row r="914" spans="1:6" x14ac:dyDescent="0.3">
      <c r="A914" s="8" t="s">
        <v>1949</v>
      </c>
      <c r="B914" s="11" t="s">
        <v>1950</v>
      </c>
      <c r="C914" s="43" t="s">
        <v>1933</v>
      </c>
      <c r="D914" s="17">
        <v>2748</v>
      </c>
      <c r="E914" s="40">
        <v>8</v>
      </c>
      <c r="F914" s="50">
        <v>291.12081513828201</v>
      </c>
    </row>
    <row r="915" spans="1:6" x14ac:dyDescent="0.3">
      <c r="A915" s="8" t="s">
        <v>1951</v>
      </c>
      <c r="B915" s="11" t="s">
        <v>1952</v>
      </c>
      <c r="C915" s="43" t="s">
        <v>1933</v>
      </c>
      <c r="D915" s="17">
        <v>5516</v>
      </c>
      <c r="E915" s="40">
        <v>11</v>
      </c>
      <c r="F915" s="50">
        <v>199.419869470631</v>
      </c>
    </row>
    <row r="916" spans="1:6" x14ac:dyDescent="0.3">
      <c r="A916" s="8" t="s">
        <v>1953</v>
      </c>
      <c r="B916" s="11" t="s">
        <v>1954</v>
      </c>
      <c r="C916" s="43" t="s">
        <v>1933</v>
      </c>
      <c r="D916" s="17">
        <v>3826</v>
      </c>
      <c r="E916" s="40">
        <v>16</v>
      </c>
      <c r="F916" s="50">
        <v>418.19132253005802</v>
      </c>
    </row>
    <row r="917" spans="1:6" x14ac:dyDescent="0.3">
      <c r="A917" s="8" t="s">
        <v>1955</v>
      </c>
      <c r="B917" s="11" t="s">
        <v>1956</v>
      </c>
      <c r="C917" s="43" t="s">
        <v>1933</v>
      </c>
      <c r="D917" s="17">
        <v>4314</v>
      </c>
      <c r="E917" s="40">
        <v>18</v>
      </c>
      <c r="F917" s="50">
        <v>417.24617524339402</v>
      </c>
    </row>
    <row r="918" spans="1:6" x14ac:dyDescent="0.3">
      <c r="A918" s="8" t="s">
        <v>1957</v>
      </c>
      <c r="B918" s="11" t="s">
        <v>1958</v>
      </c>
      <c r="C918" s="43" t="s">
        <v>1933</v>
      </c>
      <c r="D918" s="17">
        <v>2896</v>
      </c>
      <c r="E918" s="40">
        <v>5</v>
      </c>
      <c r="F918" s="50">
        <v>172.65193370165699</v>
      </c>
    </row>
    <row r="919" spans="1:6" x14ac:dyDescent="0.3">
      <c r="A919" s="8" t="s">
        <v>1959</v>
      </c>
      <c r="B919" s="11" t="s">
        <v>1960</v>
      </c>
      <c r="C919" s="43" t="s">
        <v>1933</v>
      </c>
      <c r="D919" s="17">
        <v>5862</v>
      </c>
      <c r="E919" s="40">
        <v>18</v>
      </c>
      <c r="F919" s="50">
        <v>307.06243602865902</v>
      </c>
    </row>
    <row r="920" spans="1:6" x14ac:dyDescent="0.3">
      <c r="A920" s="8" t="s">
        <v>1961</v>
      </c>
      <c r="B920" s="11" t="s">
        <v>1962</v>
      </c>
      <c r="C920" s="43" t="s">
        <v>1933</v>
      </c>
      <c r="D920" s="17">
        <v>5224</v>
      </c>
      <c r="E920" s="40">
        <v>15</v>
      </c>
      <c r="F920" s="50">
        <v>287.13629402756499</v>
      </c>
    </row>
    <row r="921" spans="1:6" x14ac:dyDescent="0.3">
      <c r="A921" s="8" t="s">
        <v>1963</v>
      </c>
      <c r="B921" s="11" t="s">
        <v>1964</v>
      </c>
      <c r="C921" s="43" t="s">
        <v>1933</v>
      </c>
      <c r="D921" s="17">
        <v>2994</v>
      </c>
      <c r="E921" s="40">
        <v>16</v>
      </c>
      <c r="F921" s="50">
        <v>534.40213760854999</v>
      </c>
    </row>
    <row r="922" spans="1:6" x14ac:dyDescent="0.3">
      <c r="A922" s="8" t="s">
        <v>1965</v>
      </c>
      <c r="B922" s="11" t="s">
        <v>1966</v>
      </c>
      <c r="C922" s="43" t="s">
        <v>1933</v>
      </c>
      <c r="D922" s="17">
        <v>3992</v>
      </c>
      <c r="E922" s="40">
        <v>14</v>
      </c>
      <c r="F922" s="50">
        <v>350.701402805611</v>
      </c>
    </row>
    <row r="923" spans="1:6" x14ac:dyDescent="0.3">
      <c r="A923" s="8" t="s">
        <v>1967</v>
      </c>
      <c r="B923" s="11" t="s">
        <v>1968</v>
      </c>
      <c r="C923" s="43" t="s">
        <v>1933</v>
      </c>
      <c r="D923" s="17">
        <v>3595</v>
      </c>
      <c r="E923" s="40">
        <v>10</v>
      </c>
      <c r="F923" s="50">
        <v>278.16411682892902</v>
      </c>
    </row>
    <row r="924" spans="1:6" x14ac:dyDescent="0.3">
      <c r="A924" s="8" t="s">
        <v>1969</v>
      </c>
      <c r="B924" s="11" t="s">
        <v>1970</v>
      </c>
      <c r="C924" s="43" t="s">
        <v>1933</v>
      </c>
      <c r="D924" s="17">
        <v>5393</v>
      </c>
      <c r="E924" s="40">
        <v>7</v>
      </c>
      <c r="F924" s="50">
        <v>129.797886148711</v>
      </c>
    </row>
    <row r="925" spans="1:6" x14ac:dyDescent="0.3">
      <c r="A925" s="8" t="s">
        <v>1971</v>
      </c>
      <c r="B925" s="11" t="s">
        <v>1972</v>
      </c>
      <c r="C925" s="43" t="s">
        <v>1933</v>
      </c>
      <c r="D925" s="17">
        <v>3710</v>
      </c>
      <c r="E925" s="40">
        <v>22</v>
      </c>
      <c r="F925" s="50">
        <v>592.99191374663098</v>
      </c>
    </row>
    <row r="926" spans="1:6" x14ac:dyDescent="0.3">
      <c r="A926" s="8" t="s">
        <v>1973</v>
      </c>
      <c r="B926" s="11" t="s">
        <v>1974</v>
      </c>
      <c r="C926" s="43" t="s">
        <v>1933</v>
      </c>
      <c r="D926" s="17">
        <v>4424</v>
      </c>
      <c r="E926" s="40">
        <v>11</v>
      </c>
      <c r="F926" s="50">
        <v>248.643761301989</v>
      </c>
    </row>
    <row r="927" spans="1:6" x14ac:dyDescent="0.3">
      <c r="A927" s="8" t="s">
        <v>1975</v>
      </c>
      <c r="B927" s="11" t="s">
        <v>1976</v>
      </c>
      <c r="C927" s="43" t="s">
        <v>1933</v>
      </c>
      <c r="D927" s="17">
        <v>4080</v>
      </c>
      <c r="E927" s="40">
        <v>11</v>
      </c>
      <c r="F927" s="50">
        <v>269.60784313725497</v>
      </c>
    </row>
    <row r="928" spans="1:6" x14ac:dyDescent="0.3">
      <c r="A928" s="8" t="s">
        <v>1977</v>
      </c>
      <c r="B928" s="11" t="s">
        <v>1978</v>
      </c>
      <c r="C928" s="43" t="s">
        <v>1933</v>
      </c>
      <c r="D928" s="17">
        <v>3010</v>
      </c>
      <c r="E928" s="40">
        <v>14</v>
      </c>
      <c r="F928" s="50">
        <v>465.11627906976702</v>
      </c>
    </row>
    <row r="929" spans="1:6" x14ac:dyDescent="0.3">
      <c r="A929" s="8" t="s">
        <v>1979</v>
      </c>
      <c r="B929" s="11" t="s">
        <v>1980</v>
      </c>
      <c r="C929" s="43" t="s">
        <v>1933</v>
      </c>
      <c r="D929" s="17">
        <v>4791</v>
      </c>
      <c r="E929" s="40">
        <v>26</v>
      </c>
      <c r="F929" s="50">
        <v>542.68419954080605</v>
      </c>
    </row>
    <row r="930" spans="1:6" x14ac:dyDescent="0.3">
      <c r="A930" s="8" t="s">
        <v>1981</v>
      </c>
      <c r="B930" s="11" t="s">
        <v>1982</v>
      </c>
      <c r="C930" s="43" t="s">
        <v>1933</v>
      </c>
      <c r="D930" s="17">
        <v>5257</v>
      </c>
      <c r="E930" s="40">
        <v>18</v>
      </c>
      <c r="F930" s="50">
        <v>342.40060871219299</v>
      </c>
    </row>
    <row r="931" spans="1:6" x14ac:dyDescent="0.3">
      <c r="A931" s="8" t="s">
        <v>1983</v>
      </c>
      <c r="B931" s="11" t="s">
        <v>1984</v>
      </c>
      <c r="C931" s="43" t="s">
        <v>1933</v>
      </c>
      <c r="D931" s="17">
        <v>4855</v>
      </c>
      <c r="E931" s="40">
        <v>15</v>
      </c>
      <c r="F931" s="50">
        <v>308.95983522142097</v>
      </c>
    </row>
    <row r="932" spans="1:6" x14ac:dyDescent="0.3">
      <c r="A932" s="8" t="s">
        <v>1985</v>
      </c>
      <c r="B932" s="11" t="s">
        <v>1986</v>
      </c>
      <c r="C932" s="43" t="s">
        <v>1933</v>
      </c>
      <c r="D932" s="17">
        <v>4983</v>
      </c>
      <c r="E932" s="40">
        <v>14</v>
      </c>
      <c r="F932" s="50">
        <v>280.95524784266502</v>
      </c>
    </row>
    <row r="933" spans="1:6" x14ac:dyDescent="0.3">
      <c r="A933" s="8" t="s">
        <v>1987</v>
      </c>
      <c r="B933" s="11" t="s">
        <v>1988</v>
      </c>
      <c r="C933" s="43" t="s">
        <v>1933</v>
      </c>
      <c r="D933" s="17">
        <v>4583</v>
      </c>
      <c r="E933" s="40">
        <v>24</v>
      </c>
      <c r="F933" s="50">
        <v>523.67444905084005</v>
      </c>
    </row>
    <row r="934" spans="1:6" x14ac:dyDescent="0.3">
      <c r="A934" s="8" t="s">
        <v>1989</v>
      </c>
      <c r="B934" s="11" t="s">
        <v>1990</v>
      </c>
      <c r="C934" s="43" t="s">
        <v>1933</v>
      </c>
      <c r="D934" s="17">
        <v>2426</v>
      </c>
      <c r="E934" s="40">
        <v>25</v>
      </c>
      <c r="F934" s="50">
        <v>1030.5028854080799</v>
      </c>
    </row>
    <row r="935" spans="1:6" x14ac:dyDescent="0.3">
      <c r="A935" s="10" t="s">
        <v>1991</v>
      </c>
      <c r="B935" s="11" t="s">
        <v>1992</v>
      </c>
      <c r="C935" s="43" t="s">
        <v>1933</v>
      </c>
      <c r="D935" s="17">
        <v>3410</v>
      </c>
      <c r="E935" s="39">
        <v>20</v>
      </c>
      <c r="F935" s="49">
        <v>586.51026392961899</v>
      </c>
    </row>
    <row r="936" spans="1:6" x14ac:dyDescent="0.3">
      <c r="A936" s="8" t="s">
        <v>1993</v>
      </c>
      <c r="B936" s="11" t="s">
        <v>1994</v>
      </c>
      <c r="C936" s="43" t="s">
        <v>1933</v>
      </c>
      <c r="D936" s="17">
        <v>5018</v>
      </c>
      <c r="E936" s="40">
        <v>36</v>
      </c>
      <c r="F936" s="50">
        <v>717.41729772817803</v>
      </c>
    </row>
    <row r="937" spans="1:6" x14ac:dyDescent="0.3">
      <c r="A937" s="8" t="s">
        <v>1995</v>
      </c>
      <c r="B937" s="11" t="s">
        <v>1996</v>
      </c>
      <c r="C937" s="43" t="s">
        <v>1933</v>
      </c>
      <c r="D937" s="17">
        <v>5751</v>
      </c>
      <c r="E937" s="40">
        <v>22</v>
      </c>
      <c r="F937" s="50">
        <v>382.54216657972501</v>
      </c>
    </row>
    <row r="938" spans="1:6" x14ac:dyDescent="0.3">
      <c r="A938" s="8" t="s">
        <v>1997</v>
      </c>
      <c r="B938" s="11" t="s">
        <v>1998</v>
      </c>
      <c r="C938" s="43" t="s">
        <v>1933</v>
      </c>
      <c r="D938" s="17">
        <v>4634</v>
      </c>
      <c r="E938" s="40">
        <v>10</v>
      </c>
      <c r="F938" s="50">
        <v>215.79628830384101</v>
      </c>
    </row>
    <row r="939" spans="1:6" x14ac:dyDescent="0.3">
      <c r="A939" s="8" t="s">
        <v>1999</v>
      </c>
      <c r="B939" s="11" t="s">
        <v>2000</v>
      </c>
      <c r="C939" s="43" t="s">
        <v>1933</v>
      </c>
      <c r="D939" s="17">
        <v>6196</v>
      </c>
      <c r="E939" s="40">
        <v>23</v>
      </c>
      <c r="F939" s="50">
        <v>371.207230471272</v>
      </c>
    </row>
    <row r="940" spans="1:6" x14ac:dyDescent="0.3">
      <c r="A940" s="8" t="s">
        <v>2001</v>
      </c>
      <c r="B940" s="11" t="s">
        <v>2002</v>
      </c>
      <c r="C940" s="43" t="s">
        <v>1933</v>
      </c>
      <c r="D940" s="17">
        <v>5865</v>
      </c>
      <c r="E940" s="40">
        <v>12</v>
      </c>
      <c r="F940" s="50">
        <v>204.60358056266</v>
      </c>
    </row>
    <row r="941" spans="1:6" x14ac:dyDescent="0.3">
      <c r="A941" s="8" t="s">
        <v>2003</v>
      </c>
      <c r="B941" s="11" t="s">
        <v>2004</v>
      </c>
      <c r="C941" s="43" t="s">
        <v>1933</v>
      </c>
      <c r="D941" s="17">
        <v>6255</v>
      </c>
      <c r="E941" s="40">
        <v>41</v>
      </c>
      <c r="F941" s="50">
        <v>655.47561950439604</v>
      </c>
    </row>
    <row r="942" spans="1:6" x14ac:dyDescent="0.3">
      <c r="A942" s="8" t="s">
        <v>2005</v>
      </c>
      <c r="B942" s="11" t="s">
        <v>2006</v>
      </c>
      <c r="C942" s="43" t="s">
        <v>1933</v>
      </c>
      <c r="D942" s="17">
        <v>2429</v>
      </c>
      <c r="E942" s="40">
        <v>10</v>
      </c>
      <c r="F942" s="50">
        <v>411.692054343351</v>
      </c>
    </row>
    <row r="943" spans="1:6" x14ac:dyDescent="0.3">
      <c r="A943" s="8" t="s">
        <v>2007</v>
      </c>
      <c r="B943" s="11" t="s">
        <v>2008</v>
      </c>
      <c r="C943" s="43" t="s">
        <v>1933</v>
      </c>
      <c r="D943" s="17">
        <v>4046</v>
      </c>
      <c r="E943" s="40">
        <v>23</v>
      </c>
      <c r="F943" s="50">
        <v>568.46267918932301</v>
      </c>
    </row>
    <row r="944" spans="1:6" x14ac:dyDescent="0.3">
      <c r="A944" s="8" t="s">
        <v>2009</v>
      </c>
      <c r="B944" s="11" t="s">
        <v>2010</v>
      </c>
      <c r="C944" s="43" t="s">
        <v>1933</v>
      </c>
      <c r="D944" s="17">
        <v>4672</v>
      </c>
      <c r="E944" s="40">
        <v>22</v>
      </c>
      <c r="F944" s="50">
        <v>470.890410958904</v>
      </c>
    </row>
    <row r="945" spans="1:6" x14ac:dyDescent="0.3">
      <c r="A945" s="8" t="s">
        <v>2011</v>
      </c>
      <c r="B945" s="11" t="s">
        <v>2012</v>
      </c>
      <c r="C945" s="43" t="s">
        <v>1933</v>
      </c>
      <c r="D945" s="17">
        <v>3888</v>
      </c>
      <c r="E945" s="40">
        <v>26</v>
      </c>
      <c r="F945" s="50">
        <v>668.72427983539103</v>
      </c>
    </row>
    <row r="946" spans="1:6" x14ac:dyDescent="0.3">
      <c r="A946" s="10" t="s">
        <v>2013</v>
      </c>
      <c r="B946" s="11" t="s">
        <v>2014</v>
      </c>
      <c r="C946" s="43" t="s">
        <v>1933</v>
      </c>
      <c r="D946" s="17">
        <v>2856</v>
      </c>
      <c r="E946" s="38">
        <v>13</v>
      </c>
      <c r="F946" s="49">
        <v>455.18207282913198</v>
      </c>
    </row>
    <row r="947" spans="1:6" x14ac:dyDescent="0.3">
      <c r="A947" s="8" t="s">
        <v>2015</v>
      </c>
      <c r="B947" s="11" t="s">
        <v>2016</v>
      </c>
      <c r="C947" s="43" t="s">
        <v>1933</v>
      </c>
      <c r="D947" s="17">
        <v>3280</v>
      </c>
      <c r="E947" s="40">
        <v>10</v>
      </c>
      <c r="F947" s="50">
        <v>304.87804878048797</v>
      </c>
    </row>
    <row r="948" spans="1:6" x14ac:dyDescent="0.3">
      <c r="A948" s="8" t="s">
        <v>2017</v>
      </c>
      <c r="B948" s="11" t="s">
        <v>2018</v>
      </c>
      <c r="C948" s="43" t="s">
        <v>1933</v>
      </c>
      <c r="D948" s="17">
        <v>6214</v>
      </c>
      <c r="E948" s="40">
        <v>21</v>
      </c>
      <c r="F948" s="50">
        <v>337.94657225619602</v>
      </c>
    </row>
    <row r="949" spans="1:6" x14ac:dyDescent="0.3">
      <c r="A949" s="8" t="s">
        <v>2019</v>
      </c>
      <c r="B949" s="11" t="s">
        <v>2020</v>
      </c>
      <c r="C949" s="43" t="s">
        <v>1933</v>
      </c>
      <c r="D949" s="17">
        <v>2374</v>
      </c>
      <c r="E949" s="40">
        <v>12</v>
      </c>
      <c r="F949" s="50">
        <v>505.47598989047998</v>
      </c>
    </row>
    <row r="950" spans="1:6" x14ac:dyDescent="0.3">
      <c r="A950" s="8" t="s">
        <v>2021</v>
      </c>
      <c r="B950" s="11" t="s">
        <v>2022</v>
      </c>
      <c r="C950" s="43" t="s">
        <v>1933</v>
      </c>
      <c r="D950" s="17">
        <v>2524</v>
      </c>
      <c r="E950" s="40">
        <v>4</v>
      </c>
      <c r="F950" s="50">
        <v>158.478605388273</v>
      </c>
    </row>
    <row r="951" spans="1:6" x14ac:dyDescent="0.3">
      <c r="A951" s="8" t="s">
        <v>2023</v>
      </c>
      <c r="B951" s="11" t="s">
        <v>2024</v>
      </c>
      <c r="C951" s="43" t="s">
        <v>1933</v>
      </c>
      <c r="D951" s="17">
        <v>4151</v>
      </c>
      <c r="E951" s="40">
        <v>7</v>
      </c>
      <c r="F951" s="50">
        <v>168.634064080944</v>
      </c>
    </row>
    <row r="952" spans="1:6" x14ac:dyDescent="0.3">
      <c r="A952" s="8" t="s">
        <v>2025</v>
      </c>
      <c r="B952" s="11" t="s">
        <v>2026</v>
      </c>
      <c r="C952" s="43" t="s">
        <v>1933</v>
      </c>
      <c r="D952" s="17">
        <v>3401</v>
      </c>
      <c r="E952" s="40">
        <v>10</v>
      </c>
      <c r="F952" s="50">
        <v>294.03116730373398</v>
      </c>
    </row>
    <row r="953" spans="1:6" x14ac:dyDescent="0.3">
      <c r="A953" s="8" t="s">
        <v>2027</v>
      </c>
      <c r="B953" s="11" t="s">
        <v>2028</v>
      </c>
      <c r="C953" s="43" t="s">
        <v>1933</v>
      </c>
      <c r="D953" s="17">
        <v>3817</v>
      </c>
      <c r="E953" s="40">
        <v>7</v>
      </c>
      <c r="F953" s="50">
        <v>183.39009693476601</v>
      </c>
    </row>
    <row r="954" spans="1:6" x14ac:dyDescent="0.3">
      <c r="A954" s="8" t="s">
        <v>2029</v>
      </c>
      <c r="B954" s="11" t="s">
        <v>2030</v>
      </c>
      <c r="C954" s="43" t="s">
        <v>1933</v>
      </c>
      <c r="D954" s="17">
        <v>2993</v>
      </c>
      <c r="E954" s="40">
        <v>15</v>
      </c>
      <c r="F954" s="50">
        <v>501.16939525559599</v>
      </c>
    </row>
    <row r="955" spans="1:6" x14ac:dyDescent="0.3">
      <c r="A955" s="8" t="s">
        <v>2031</v>
      </c>
      <c r="B955" s="11" t="s">
        <v>2032</v>
      </c>
      <c r="C955" s="43" t="s">
        <v>1933</v>
      </c>
      <c r="D955" s="17">
        <v>4627</v>
      </c>
      <c r="E955" s="40">
        <v>13</v>
      </c>
      <c r="F955" s="50">
        <v>280.95958504430502</v>
      </c>
    </row>
    <row r="956" spans="1:6" x14ac:dyDescent="0.3">
      <c r="A956" s="8" t="s">
        <v>2033</v>
      </c>
      <c r="B956" s="11" t="s">
        <v>2034</v>
      </c>
      <c r="C956" s="43" t="s">
        <v>1933</v>
      </c>
      <c r="D956" s="17">
        <v>5567</v>
      </c>
      <c r="E956" s="40">
        <v>28</v>
      </c>
      <c r="F956" s="50">
        <v>502.96389437758199</v>
      </c>
    </row>
    <row r="957" spans="1:6" x14ac:dyDescent="0.3">
      <c r="A957" s="8" t="s">
        <v>2035</v>
      </c>
      <c r="B957" s="11" t="s">
        <v>2036</v>
      </c>
      <c r="C957" s="43" t="s">
        <v>1933</v>
      </c>
      <c r="D957" s="17">
        <v>5130</v>
      </c>
      <c r="E957" s="40">
        <v>24</v>
      </c>
      <c r="F957" s="50">
        <v>467.83625730994203</v>
      </c>
    </row>
    <row r="958" spans="1:6" x14ac:dyDescent="0.3">
      <c r="A958" s="8" t="s">
        <v>2037</v>
      </c>
      <c r="B958" s="11" t="s">
        <v>2038</v>
      </c>
      <c r="C958" s="43" t="s">
        <v>1933</v>
      </c>
      <c r="D958" s="17">
        <v>5108</v>
      </c>
      <c r="E958" s="40">
        <v>28</v>
      </c>
      <c r="F958" s="50">
        <v>548.15974941268598</v>
      </c>
    </row>
    <row r="959" spans="1:6" x14ac:dyDescent="0.3">
      <c r="A959" s="8" t="s">
        <v>2039</v>
      </c>
      <c r="B959" s="11" t="s">
        <v>2040</v>
      </c>
      <c r="C959" s="43" t="s">
        <v>1933</v>
      </c>
      <c r="D959" s="17">
        <v>4327</v>
      </c>
      <c r="E959" s="40">
        <v>16</v>
      </c>
      <c r="F959" s="50">
        <v>369.77120406748298</v>
      </c>
    </row>
    <row r="960" spans="1:6" x14ac:dyDescent="0.3">
      <c r="A960" s="8" t="s">
        <v>2041</v>
      </c>
      <c r="B960" s="11" t="s">
        <v>2042</v>
      </c>
      <c r="C960" s="43" t="s">
        <v>1933</v>
      </c>
      <c r="D960" s="17">
        <v>5988</v>
      </c>
      <c r="E960" s="40">
        <v>19</v>
      </c>
      <c r="F960" s="50">
        <v>317.30126920507701</v>
      </c>
    </row>
    <row r="961" spans="1:6" x14ac:dyDescent="0.3">
      <c r="A961" s="8" t="s">
        <v>2043</v>
      </c>
      <c r="B961" s="11" t="s">
        <v>2044</v>
      </c>
      <c r="C961" s="43" t="s">
        <v>1933</v>
      </c>
      <c r="D961" s="17">
        <v>5984</v>
      </c>
      <c r="E961" s="40">
        <v>13</v>
      </c>
      <c r="F961" s="50">
        <v>217.24598930481301</v>
      </c>
    </row>
    <row r="962" spans="1:6" x14ac:dyDescent="0.3">
      <c r="A962" s="8" t="s">
        <v>2045</v>
      </c>
      <c r="B962" s="11" t="s">
        <v>2046</v>
      </c>
      <c r="C962" s="43" t="s">
        <v>1933</v>
      </c>
      <c r="D962" s="17">
        <v>7590</v>
      </c>
      <c r="E962" s="40">
        <v>10</v>
      </c>
      <c r="F962" s="50">
        <v>131.75230566534901</v>
      </c>
    </row>
    <row r="963" spans="1:6" x14ac:dyDescent="0.3">
      <c r="A963" s="8" t="s">
        <v>2047</v>
      </c>
      <c r="B963" s="11" t="s">
        <v>2048</v>
      </c>
      <c r="C963" s="43" t="s">
        <v>1933</v>
      </c>
      <c r="D963" s="17">
        <v>4970</v>
      </c>
      <c r="E963" s="40">
        <v>11</v>
      </c>
      <c r="F963" s="50">
        <v>221.327967806841</v>
      </c>
    </row>
    <row r="964" spans="1:6" x14ac:dyDescent="0.3">
      <c r="A964" s="8" t="s">
        <v>2049</v>
      </c>
      <c r="B964" s="11" t="s">
        <v>2050</v>
      </c>
      <c r="C964" s="43" t="s">
        <v>1933</v>
      </c>
      <c r="D964" s="17">
        <v>3257</v>
      </c>
      <c r="E964" s="40">
        <v>5</v>
      </c>
      <c r="F964" s="50">
        <v>153.515505066012</v>
      </c>
    </row>
    <row r="965" spans="1:6" x14ac:dyDescent="0.3">
      <c r="A965" s="8" t="s">
        <v>2051</v>
      </c>
      <c r="B965" s="11" t="s">
        <v>2052</v>
      </c>
      <c r="C965" s="43" t="s">
        <v>1933</v>
      </c>
      <c r="D965" s="17">
        <v>4105</v>
      </c>
      <c r="E965" s="40">
        <v>12</v>
      </c>
      <c r="F965" s="50">
        <v>292.32643118148599</v>
      </c>
    </row>
    <row r="966" spans="1:6" x14ac:dyDescent="0.3">
      <c r="A966" s="8" t="s">
        <v>2053</v>
      </c>
      <c r="B966" s="11" t="s">
        <v>2054</v>
      </c>
      <c r="C966" s="43" t="s">
        <v>1933</v>
      </c>
      <c r="D966" s="17">
        <v>3458</v>
      </c>
      <c r="E966" s="40">
        <v>11</v>
      </c>
      <c r="F966" s="50">
        <v>318.10294968189697</v>
      </c>
    </row>
    <row r="967" spans="1:6" x14ac:dyDescent="0.3">
      <c r="A967" s="8" t="s">
        <v>2055</v>
      </c>
      <c r="B967" s="11" t="s">
        <v>2056</v>
      </c>
      <c r="C967" s="43" t="s">
        <v>1933</v>
      </c>
      <c r="D967" s="17">
        <v>3488</v>
      </c>
      <c r="E967" s="40">
        <v>10</v>
      </c>
      <c r="F967" s="50">
        <v>286.69724770642199</v>
      </c>
    </row>
    <row r="968" spans="1:6" x14ac:dyDescent="0.3">
      <c r="A968" s="8" t="s">
        <v>2057</v>
      </c>
      <c r="B968" s="11" t="s">
        <v>2058</v>
      </c>
      <c r="C968" s="43" t="s">
        <v>1933</v>
      </c>
      <c r="D968" s="17">
        <v>6341</v>
      </c>
      <c r="E968" s="40">
        <v>13</v>
      </c>
      <c r="F968" s="50">
        <v>205.014981864059</v>
      </c>
    </row>
    <row r="969" spans="1:6" x14ac:dyDescent="0.3">
      <c r="A969" s="8" t="s">
        <v>2059</v>
      </c>
      <c r="B969" s="11" t="s">
        <v>2060</v>
      </c>
      <c r="C969" s="43" t="s">
        <v>1933</v>
      </c>
      <c r="D969" s="17">
        <v>4549</v>
      </c>
      <c r="E969" s="40">
        <v>25</v>
      </c>
      <c r="F969" s="50">
        <v>549.57133435920002</v>
      </c>
    </row>
    <row r="970" spans="1:6" x14ac:dyDescent="0.3">
      <c r="A970" s="8" t="s">
        <v>2061</v>
      </c>
      <c r="B970" s="11" t="s">
        <v>2062</v>
      </c>
      <c r="C970" s="43" t="s">
        <v>1933</v>
      </c>
      <c r="D970" s="17">
        <v>3742</v>
      </c>
      <c r="E970" s="40">
        <v>13</v>
      </c>
      <c r="F970" s="50">
        <v>347.407803313736</v>
      </c>
    </row>
    <row r="971" spans="1:6" x14ac:dyDescent="0.3">
      <c r="A971" s="8" t="s">
        <v>2063</v>
      </c>
      <c r="B971" s="11" t="s">
        <v>2064</v>
      </c>
      <c r="C971" s="43" t="s">
        <v>1933</v>
      </c>
      <c r="D971" s="17">
        <v>3311</v>
      </c>
      <c r="E971" s="40">
        <v>6</v>
      </c>
      <c r="F971" s="50">
        <v>181.21413470250701</v>
      </c>
    </row>
    <row r="972" spans="1:6" x14ac:dyDescent="0.3">
      <c r="A972" s="8" t="s">
        <v>2065</v>
      </c>
      <c r="B972" s="11" t="s">
        <v>2066</v>
      </c>
      <c r="C972" s="43" t="s">
        <v>1933</v>
      </c>
      <c r="D972" s="17">
        <v>4580</v>
      </c>
      <c r="E972" s="40">
        <v>17</v>
      </c>
      <c r="F972" s="50">
        <v>371.17903930131001</v>
      </c>
    </row>
    <row r="973" spans="1:6" x14ac:dyDescent="0.3">
      <c r="A973" s="10" t="s">
        <v>2067</v>
      </c>
      <c r="B973" s="11" t="s">
        <v>2068</v>
      </c>
      <c r="C973" s="43" t="s">
        <v>1933</v>
      </c>
      <c r="D973" s="17">
        <v>3940</v>
      </c>
      <c r="E973" s="40">
        <v>18</v>
      </c>
      <c r="F973" s="50">
        <v>456.85279187817298</v>
      </c>
    </row>
    <row r="974" spans="1:6" x14ac:dyDescent="0.3">
      <c r="A974" s="8" t="s">
        <v>2069</v>
      </c>
      <c r="B974" s="11" t="s">
        <v>2070</v>
      </c>
      <c r="C974" s="43" t="s">
        <v>1933</v>
      </c>
      <c r="D974" s="17">
        <v>3715</v>
      </c>
      <c r="E974" s="40">
        <v>11</v>
      </c>
      <c r="F974" s="50">
        <v>296.096904441454</v>
      </c>
    </row>
    <row r="975" spans="1:6" x14ac:dyDescent="0.3">
      <c r="A975" s="8" t="s">
        <v>2071</v>
      </c>
      <c r="B975" s="11" t="s">
        <v>2072</v>
      </c>
      <c r="C975" s="43" t="s">
        <v>1933</v>
      </c>
      <c r="D975" s="17">
        <v>4124</v>
      </c>
      <c r="E975" s="40">
        <v>8</v>
      </c>
      <c r="F975" s="50">
        <v>193.98642095053299</v>
      </c>
    </row>
    <row r="976" spans="1:6" x14ac:dyDescent="0.3">
      <c r="A976" s="8" t="s">
        <v>2073</v>
      </c>
      <c r="B976" s="11" t="s">
        <v>2074</v>
      </c>
      <c r="C976" s="43" t="s">
        <v>1933</v>
      </c>
      <c r="D976" s="17">
        <v>3667</v>
      </c>
      <c r="E976" s="40">
        <v>23</v>
      </c>
      <c r="F976" s="50">
        <v>627.21570766293996</v>
      </c>
    </row>
    <row r="977" spans="1:6" x14ac:dyDescent="0.3">
      <c r="A977" s="8" t="s">
        <v>2075</v>
      </c>
      <c r="B977" s="11" t="s">
        <v>2076</v>
      </c>
      <c r="C977" s="43" t="s">
        <v>1933</v>
      </c>
      <c r="D977" s="17">
        <v>4876</v>
      </c>
      <c r="E977" s="40">
        <v>11</v>
      </c>
      <c r="F977" s="50">
        <v>225.59474979491401</v>
      </c>
    </row>
    <row r="978" spans="1:6" x14ac:dyDescent="0.3">
      <c r="A978" s="8" t="s">
        <v>2077</v>
      </c>
      <c r="B978" s="11" t="s">
        <v>2078</v>
      </c>
      <c r="C978" s="43" t="s">
        <v>1933</v>
      </c>
      <c r="D978" s="17">
        <v>3424</v>
      </c>
      <c r="E978" s="40">
        <v>5</v>
      </c>
      <c r="F978" s="50">
        <v>146.028037383178</v>
      </c>
    </row>
    <row r="979" spans="1:6" x14ac:dyDescent="0.3">
      <c r="A979" s="10" t="s">
        <v>2079</v>
      </c>
      <c r="B979" s="11" t="s">
        <v>2080</v>
      </c>
      <c r="C979" s="43" t="s">
        <v>1933</v>
      </c>
      <c r="D979" s="17">
        <v>2595</v>
      </c>
      <c r="E979" s="39">
        <v>10</v>
      </c>
      <c r="F979" s="49">
        <v>385.35645472061702</v>
      </c>
    </row>
    <row r="980" spans="1:6" x14ac:dyDescent="0.3">
      <c r="A980" s="8" t="s">
        <v>2081</v>
      </c>
      <c r="B980" s="11" t="s">
        <v>2082</v>
      </c>
      <c r="C980" s="43" t="s">
        <v>1933</v>
      </c>
      <c r="D980" s="17">
        <v>8364</v>
      </c>
      <c r="E980" s="40">
        <v>23</v>
      </c>
      <c r="F980" s="50">
        <v>274.98804399808699</v>
      </c>
    </row>
    <row r="981" spans="1:6" x14ac:dyDescent="0.3">
      <c r="A981" s="8" t="s">
        <v>2083</v>
      </c>
      <c r="B981" s="11" t="s">
        <v>2084</v>
      </c>
      <c r="C981" s="43" t="s">
        <v>1933</v>
      </c>
      <c r="D981" s="17">
        <v>3207</v>
      </c>
      <c r="E981" s="40">
        <v>7</v>
      </c>
      <c r="F981" s="50">
        <v>218.27252884315601</v>
      </c>
    </row>
    <row r="982" spans="1:6" x14ac:dyDescent="0.3">
      <c r="A982" s="8" t="s">
        <v>2085</v>
      </c>
      <c r="B982" s="11" t="s">
        <v>2086</v>
      </c>
      <c r="C982" s="43" t="s">
        <v>1933</v>
      </c>
      <c r="D982" s="17">
        <v>3589</v>
      </c>
      <c r="E982" s="40">
        <v>11</v>
      </c>
      <c r="F982" s="50">
        <v>306.49205906937902</v>
      </c>
    </row>
    <row r="983" spans="1:6" x14ac:dyDescent="0.3">
      <c r="A983" s="8" t="s">
        <v>2087</v>
      </c>
      <c r="B983" s="11" t="s">
        <v>2088</v>
      </c>
      <c r="C983" s="43" t="s">
        <v>2089</v>
      </c>
      <c r="D983" s="17">
        <v>3225</v>
      </c>
      <c r="E983" s="40">
        <v>4</v>
      </c>
      <c r="F983" s="50">
        <v>124.03100775193801</v>
      </c>
    </row>
    <row r="984" spans="1:6" x14ac:dyDescent="0.3">
      <c r="A984" s="8" t="s">
        <v>2090</v>
      </c>
      <c r="B984" s="11" t="s">
        <v>2091</v>
      </c>
      <c r="C984" s="43" t="s">
        <v>2089</v>
      </c>
      <c r="D984" s="17">
        <v>4285</v>
      </c>
      <c r="E984" s="40">
        <v>3</v>
      </c>
      <c r="F984" s="50">
        <v>70.011668611435198</v>
      </c>
    </row>
    <row r="985" spans="1:6" x14ac:dyDescent="0.3">
      <c r="A985" s="8" t="s">
        <v>2092</v>
      </c>
      <c r="B985" s="11" t="s">
        <v>2093</v>
      </c>
      <c r="C985" s="43" t="s">
        <v>2089</v>
      </c>
      <c r="D985" s="17">
        <v>4619</v>
      </c>
      <c r="E985" s="40">
        <v>2</v>
      </c>
      <c r="F985" s="50">
        <v>43.2994154578913</v>
      </c>
    </row>
    <row r="986" spans="1:6" x14ac:dyDescent="0.3">
      <c r="A986" s="8" t="s">
        <v>2094</v>
      </c>
      <c r="B986" s="11" t="s">
        <v>2095</v>
      </c>
      <c r="C986" s="43" t="s">
        <v>2089</v>
      </c>
      <c r="D986" s="17">
        <v>3670</v>
      </c>
      <c r="E986" s="40">
        <v>2</v>
      </c>
      <c r="F986" s="50">
        <v>54.495912806539501</v>
      </c>
    </row>
    <row r="987" spans="1:6" x14ac:dyDescent="0.3">
      <c r="A987" s="8" t="s">
        <v>2096</v>
      </c>
      <c r="B987" s="11" t="s">
        <v>2097</v>
      </c>
      <c r="C987" s="43" t="s">
        <v>2089</v>
      </c>
      <c r="D987" s="17">
        <v>2356</v>
      </c>
      <c r="E987" s="40">
        <v>2</v>
      </c>
      <c r="F987" s="50">
        <v>84.889643463497407</v>
      </c>
    </row>
    <row r="988" spans="1:6" x14ac:dyDescent="0.3">
      <c r="A988" s="8" t="s">
        <v>2098</v>
      </c>
      <c r="B988" s="11" t="s">
        <v>2099</v>
      </c>
      <c r="C988" s="43" t="s">
        <v>2089</v>
      </c>
      <c r="D988" s="17">
        <v>4245</v>
      </c>
      <c r="E988" s="40">
        <v>4</v>
      </c>
      <c r="F988" s="50">
        <v>94.2285041224971</v>
      </c>
    </row>
    <row r="989" spans="1:6" x14ac:dyDescent="0.3">
      <c r="A989" s="8" t="s">
        <v>2100</v>
      </c>
      <c r="B989" s="11" t="s">
        <v>2101</v>
      </c>
      <c r="C989" s="43" t="s">
        <v>2102</v>
      </c>
      <c r="D989" s="17">
        <v>4535</v>
      </c>
      <c r="E989" s="40">
        <v>13</v>
      </c>
      <c r="F989" s="50">
        <v>286.65931642778401</v>
      </c>
    </row>
    <row r="990" spans="1:6" x14ac:dyDescent="0.3">
      <c r="A990" s="8" t="s">
        <v>2103</v>
      </c>
      <c r="B990" s="11" t="s">
        <v>2104</v>
      </c>
      <c r="C990" s="43" t="s">
        <v>2102</v>
      </c>
      <c r="D990" s="17">
        <v>4983</v>
      </c>
      <c r="E990" s="40">
        <v>9</v>
      </c>
      <c r="F990" s="50">
        <v>180.61408789885601</v>
      </c>
    </row>
    <row r="991" spans="1:6" x14ac:dyDescent="0.3">
      <c r="A991" s="8" t="s">
        <v>2105</v>
      </c>
      <c r="B991" s="11" t="s">
        <v>2106</v>
      </c>
      <c r="C991" s="43" t="s">
        <v>2102</v>
      </c>
      <c r="D991" s="17">
        <v>3908</v>
      </c>
      <c r="E991" s="40">
        <v>8</v>
      </c>
      <c r="F991" s="50">
        <v>204.70829068577299</v>
      </c>
    </row>
    <row r="992" spans="1:6" x14ac:dyDescent="0.3">
      <c r="A992" s="8" t="s">
        <v>2107</v>
      </c>
      <c r="B992" s="11" t="s">
        <v>2108</v>
      </c>
      <c r="C992" s="43" t="s">
        <v>2102</v>
      </c>
      <c r="D992" s="17">
        <v>4467</v>
      </c>
      <c r="E992" s="40">
        <v>15</v>
      </c>
      <c r="F992" s="50">
        <v>335.79583613163197</v>
      </c>
    </row>
    <row r="993" spans="1:6" x14ac:dyDescent="0.3">
      <c r="A993" s="10" t="s">
        <v>2109</v>
      </c>
      <c r="B993" s="11" t="s">
        <v>2110</v>
      </c>
      <c r="C993" s="43" t="s">
        <v>2102</v>
      </c>
      <c r="D993" s="17">
        <v>4140</v>
      </c>
      <c r="E993" s="38">
        <v>24</v>
      </c>
      <c r="F993" s="47">
        <v>579.71014492753602</v>
      </c>
    </row>
    <row r="994" spans="1:6" x14ac:dyDescent="0.3">
      <c r="A994" s="8" t="s">
        <v>2111</v>
      </c>
      <c r="B994" s="11" t="s">
        <v>2112</v>
      </c>
      <c r="C994" s="43" t="s">
        <v>2102</v>
      </c>
      <c r="D994" s="17">
        <v>3764</v>
      </c>
      <c r="E994" s="40">
        <v>6</v>
      </c>
      <c r="F994" s="50">
        <v>159.40488841657799</v>
      </c>
    </row>
    <row r="995" spans="1:6" x14ac:dyDescent="0.3">
      <c r="A995" s="8" t="s">
        <v>2113</v>
      </c>
      <c r="B995" s="11" t="s">
        <v>2114</v>
      </c>
      <c r="C995" s="43" t="s">
        <v>2102</v>
      </c>
      <c r="D995" s="17">
        <v>3057</v>
      </c>
      <c r="E995" s="40">
        <v>8</v>
      </c>
      <c r="F995" s="50">
        <v>261.69447170428498</v>
      </c>
    </row>
    <row r="996" spans="1:6" x14ac:dyDescent="0.3">
      <c r="A996" s="8" t="s">
        <v>2115</v>
      </c>
      <c r="B996" s="11" t="s">
        <v>2116</v>
      </c>
      <c r="C996" s="43" t="s">
        <v>2102</v>
      </c>
      <c r="D996" s="17">
        <v>4078</v>
      </c>
      <c r="E996" s="40">
        <v>13</v>
      </c>
      <c r="F996" s="50">
        <v>318.78371750858298</v>
      </c>
    </row>
    <row r="997" spans="1:6" x14ac:dyDescent="0.3">
      <c r="A997" s="8" t="s">
        <v>2117</v>
      </c>
      <c r="B997" s="11" t="s">
        <v>2118</v>
      </c>
      <c r="C997" s="43" t="s">
        <v>2102</v>
      </c>
      <c r="D997" s="17">
        <v>4878</v>
      </c>
      <c r="E997" s="40">
        <v>11</v>
      </c>
      <c r="F997" s="50">
        <v>225.50225502255</v>
      </c>
    </row>
    <row r="998" spans="1:6" x14ac:dyDescent="0.3">
      <c r="A998" s="8" t="s">
        <v>2119</v>
      </c>
      <c r="B998" s="11" t="s">
        <v>2120</v>
      </c>
      <c r="C998" s="43" t="s">
        <v>2102</v>
      </c>
      <c r="D998" s="17">
        <v>4962</v>
      </c>
      <c r="E998" s="40">
        <v>7</v>
      </c>
      <c r="F998" s="50">
        <v>141.07214832728701</v>
      </c>
    </row>
    <row r="999" spans="1:6" x14ac:dyDescent="0.3">
      <c r="A999" s="8" t="s">
        <v>2121</v>
      </c>
      <c r="B999" s="11" t="s">
        <v>2122</v>
      </c>
      <c r="C999" s="43" t="s">
        <v>2102</v>
      </c>
      <c r="D999" s="17">
        <v>5178</v>
      </c>
      <c r="E999" s="40">
        <v>8</v>
      </c>
      <c r="F999" s="50">
        <v>154.49980687524101</v>
      </c>
    </row>
    <row r="1000" spans="1:6" x14ac:dyDescent="0.3">
      <c r="A1000" s="8" t="s">
        <v>2123</v>
      </c>
      <c r="B1000" s="11" t="s">
        <v>2124</v>
      </c>
      <c r="C1000" s="43" t="s">
        <v>2102</v>
      </c>
      <c r="D1000" s="17">
        <v>3942</v>
      </c>
      <c r="E1000" s="40">
        <v>21</v>
      </c>
      <c r="F1000" s="50">
        <v>532.72450532724497</v>
      </c>
    </row>
    <row r="1001" spans="1:6" x14ac:dyDescent="0.3">
      <c r="A1001" s="8" t="s">
        <v>2125</v>
      </c>
      <c r="B1001" s="11" t="s">
        <v>2126</v>
      </c>
      <c r="C1001" s="43" t="s">
        <v>2102</v>
      </c>
      <c r="D1001" s="17">
        <v>5659</v>
      </c>
      <c r="E1001" s="40">
        <v>14</v>
      </c>
      <c r="F1001" s="50">
        <v>247.393532426224</v>
      </c>
    </row>
    <row r="1002" spans="1:6" x14ac:dyDescent="0.3">
      <c r="A1002" s="8" t="s">
        <v>2127</v>
      </c>
      <c r="B1002" s="11" t="s">
        <v>2128</v>
      </c>
      <c r="C1002" s="43" t="s">
        <v>2102</v>
      </c>
      <c r="D1002" s="17">
        <v>4176</v>
      </c>
      <c r="E1002" s="40">
        <v>10</v>
      </c>
      <c r="F1002" s="50">
        <v>239.463601532567</v>
      </c>
    </row>
    <row r="1003" spans="1:6" x14ac:dyDescent="0.3">
      <c r="A1003" s="8" t="s">
        <v>2129</v>
      </c>
      <c r="B1003" s="11" t="s">
        <v>603</v>
      </c>
      <c r="C1003" s="43" t="s">
        <v>2102</v>
      </c>
      <c r="D1003" s="17">
        <v>4150</v>
      </c>
      <c r="E1003" s="40">
        <v>14</v>
      </c>
      <c r="F1003" s="50">
        <v>337.34939759036098</v>
      </c>
    </row>
    <row r="1004" spans="1:6" x14ac:dyDescent="0.3">
      <c r="A1004" s="8" t="s">
        <v>2130</v>
      </c>
      <c r="B1004" s="11" t="s">
        <v>2131</v>
      </c>
      <c r="C1004" s="43" t="s">
        <v>2102</v>
      </c>
      <c r="D1004" s="17">
        <v>5382</v>
      </c>
      <c r="E1004" s="40">
        <v>11</v>
      </c>
      <c r="F1004" s="50">
        <v>204.38498699368299</v>
      </c>
    </row>
    <row r="1005" spans="1:6" x14ac:dyDescent="0.3">
      <c r="A1005" s="8" t="s">
        <v>2132</v>
      </c>
      <c r="B1005" s="11" t="s">
        <v>2133</v>
      </c>
      <c r="C1005" s="43" t="s">
        <v>2102</v>
      </c>
      <c r="D1005" s="17">
        <v>5843</v>
      </c>
      <c r="E1005" s="40">
        <v>18</v>
      </c>
      <c r="F1005" s="50">
        <v>308.06092760568202</v>
      </c>
    </row>
    <row r="1006" spans="1:6" x14ac:dyDescent="0.3">
      <c r="A1006" s="8" t="s">
        <v>2134</v>
      </c>
      <c r="B1006" s="11" t="s">
        <v>2135</v>
      </c>
      <c r="C1006" s="43" t="s">
        <v>2102</v>
      </c>
      <c r="D1006" s="17">
        <v>3172</v>
      </c>
      <c r="E1006" s="40">
        <v>11</v>
      </c>
      <c r="F1006" s="50">
        <v>346.78436317780597</v>
      </c>
    </row>
    <row r="1007" spans="1:6" x14ac:dyDescent="0.3">
      <c r="A1007" s="8" t="s">
        <v>2136</v>
      </c>
      <c r="B1007" s="11" t="s">
        <v>2137</v>
      </c>
      <c r="C1007" s="43" t="s">
        <v>2102</v>
      </c>
      <c r="D1007" s="17">
        <v>3699</v>
      </c>
      <c r="E1007" s="40">
        <v>13</v>
      </c>
      <c r="F1007" s="50">
        <v>351.446336847797</v>
      </c>
    </row>
    <row r="1008" spans="1:6" x14ac:dyDescent="0.3">
      <c r="A1008" s="8" t="s">
        <v>2138</v>
      </c>
      <c r="B1008" s="11" t="s">
        <v>2139</v>
      </c>
      <c r="C1008" s="43" t="s">
        <v>2102</v>
      </c>
      <c r="D1008" s="17">
        <v>2242</v>
      </c>
      <c r="E1008" s="40">
        <v>14</v>
      </c>
      <c r="F1008" s="50">
        <v>624.44246208742197</v>
      </c>
    </row>
    <row r="1009" spans="1:6" x14ac:dyDescent="0.3">
      <c r="A1009" s="8" t="s">
        <v>2140</v>
      </c>
      <c r="B1009" s="11" t="s">
        <v>2141</v>
      </c>
      <c r="C1009" s="43" t="s">
        <v>2102</v>
      </c>
      <c r="D1009" s="17">
        <v>4468</v>
      </c>
      <c r="E1009" s="40">
        <v>7</v>
      </c>
      <c r="F1009" s="50">
        <v>156.66965085049199</v>
      </c>
    </row>
    <row r="1010" spans="1:6" x14ac:dyDescent="0.3">
      <c r="A1010" s="8" t="s">
        <v>2142</v>
      </c>
      <c r="B1010" s="11" t="s">
        <v>2143</v>
      </c>
      <c r="C1010" s="43" t="s">
        <v>2102</v>
      </c>
      <c r="D1010" s="17">
        <v>3597</v>
      </c>
      <c r="E1010" s="40">
        <v>17</v>
      </c>
      <c r="F1010" s="50">
        <v>472.616068946344</v>
      </c>
    </row>
    <row r="1011" spans="1:6" x14ac:dyDescent="0.3">
      <c r="A1011" s="8" t="s">
        <v>2144</v>
      </c>
      <c r="B1011" s="11" t="s">
        <v>2145</v>
      </c>
      <c r="C1011" s="43" t="s">
        <v>2102</v>
      </c>
      <c r="D1011" s="17">
        <v>5083</v>
      </c>
      <c r="E1011" s="40">
        <v>18</v>
      </c>
      <c r="F1011" s="50">
        <v>354.12158174306501</v>
      </c>
    </row>
    <row r="1012" spans="1:6" x14ac:dyDescent="0.3">
      <c r="A1012" s="8" t="s">
        <v>2146</v>
      </c>
      <c r="B1012" s="11" t="s">
        <v>2147</v>
      </c>
      <c r="C1012" s="43" t="s">
        <v>2102</v>
      </c>
      <c r="D1012" s="17">
        <v>4016</v>
      </c>
      <c r="E1012" s="40">
        <v>3</v>
      </c>
      <c r="F1012" s="50">
        <v>74.701195219123505</v>
      </c>
    </row>
    <row r="1013" spans="1:6" x14ac:dyDescent="0.3">
      <c r="A1013" s="10" t="s">
        <v>2148</v>
      </c>
      <c r="B1013" s="11" t="s">
        <v>2149</v>
      </c>
      <c r="C1013" s="43" t="s">
        <v>2102</v>
      </c>
      <c r="D1013" s="17">
        <v>4249</v>
      </c>
      <c r="E1013" s="38">
        <v>10</v>
      </c>
      <c r="F1013" s="49">
        <v>235.349493998588</v>
      </c>
    </row>
    <row r="1014" spans="1:6" x14ac:dyDescent="0.3">
      <c r="A1014" s="8" t="s">
        <v>2150</v>
      </c>
      <c r="B1014" s="11" t="s">
        <v>2151</v>
      </c>
      <c r="C1014" s="43" t="s">
        <v>2102</v>
      </c>
      <c r="D1014" s="17">
        <v>3734</v>
      </c>
      <c r="E1014" s="40">
        <v>10</v>
      </c>
      <c r="F1014" s="50">
        <v>267.809319764328</v>
      </c>
    </row>
    <row r="1015" spans="1:6" x14ac:dyDescent="0.3">
      <c r="A1015" s="8" t="s">
        <v>2152</v>
      </c>
      <c r="B1015" s="11" t="s">
        <v>2153</v>
      </c>
      <c r="C1015" s="43" t="s">
        <v>2102</v>
      </c>
      <c r="D1015" s="17">
        <v>5156</v>
      </c>
      <c r="E1015" s="40">
        <v>22</v>
      </c>
      <c r="F1015" s="50">
        <v>426.68735453840202</v>
      </c>
    </row>
    <row r="1016" spans="1:6" x14ac:dyDescent="0.3">
      <c r="A1016" s="8" t="s">
        <v>2154</v>
      </c>
      <c r="B1016" s="11" t="s">
        <v>2155</v>
      </c>
      <c r="C1016" s="43" t="s">
        <v>2102</v>
      </c>
      <c r="D1016" s="17">
        <v>3015</v>
      </c>
      <c r="E1016" s="40">
        <v>5</v>
      </c>
      <c r="F1016" s="50">
        <v>165.83747927031499</v>
      </c>
    </row>
    <row r="1017" spans="1:6" x14ac:dyDescent="0.3">
      <c r="A1017" s="8" t="s">
        <v>2156</v>
      </c>
      <c r="B1017" s="11" t="s">
        <v>2157</v>
      </c>
      <c r="C1017" s="43" t="s">
        <v>2102</v>
      </c>
      <c r="D1017" s="17">
        <v>4335</v>
      </c>
      <c r="E1017" s="40">
        <v>8</v>
      </c>
      <c r="F1017" s="50">
        <v>184.54440599769299</v>
      </c>
    </row>
    <row r="1018" spans="1:6" x14ac:dyDescent="0.3">
      <c r="A1018" s="8" t="s">
        <v>2158</v>
      </c>
      <c r="B1018" s="11" t="s">
        <v>2159</v>
      </c>
      <c r="C1018" s="43" t="s">
        <v>2102</v>
      </c>
      <c r="D1018" s="17">
        <v>2933</v>
      </c>
      <c r="E1018" s="40">
        <v>13</v>
      </c>
      <c r="F1018" s="50">
        <v>443.23218547562198</v>
      </c>
    </row>
    <row r="1019" spans="1:6" x14ac:dyDescent="0.3">
      <c r="A1019" s="8" t="s">
        <v>2160</v>
      </c>
      <c r="B1019" s="11" t="s">
        <v>2161</v>
      </c>
      <c r="C1019" s="43" t="s">
        <v>2102</v>
      </c>
      <c r="D1019" s="17">
        <v>5676</v>
      </c>
      <c r="E1019" s="40">
        <v>19</v>
      </c>
      <c r="F1019" s="50">
        <v>334.74277660324202</v>
      </c>
    </row>
    <row r="1020" spans="1:6" x14ac:dyDescent="0.3">
      <c r="A1020" s="8" t="s">
        <v>2162</v>
      </c>
      <c r="B1020" s="11" t="s">
        <v>2163</v>
      </c>
      <c r="C1020" s="43" t="s">
        <v>2102</v>
      </c>
      <c r="D1020" s="17">
        <v>4693</v>
      </c>
      <c r="E1020" s="40">
        <v>9</v>
      </c>
      <c r="F1020" s="50">
        <v>191.77498401875101</v>
      </c>
    </row>
    <row r="1021" spans="1:6" x14ac:dyDescent="0.3">
      <c r="A1021" s="8" t="s">
        <v>2164</v>
      </c>
      <c r="B1021" s="11" t="s">
        <v>2165</v>
      </c>
      <c r="C1021" s="43" t="s">
        <v>2102</v>
      </c>
      <c r="D1021" s="17">
        <v>6247</v>
      </c>
      <c r="E1021" s="40">
        <v>9</v>
      </c>
      <c r="F1021" s="50">
        <v>144.069153193533</v>
      </c>
    </row>
    <row r="1022" spans="1:6" x14ac:dyDescent="0.3">
      <c r="A1022" s="8" t="s">
        <v>2166</v>
      </c>
      <c r="B1022" s="11" t="s">
        <v>2167</v>
      </c>
      <c r="C1022" s="43" t="s">
        <v>2102</v>
      </c>
      <c r="D1022" s="17">
        <v>3811</v>
      </c>
      <c r="E1022" s="40">
        <v>9</v>
      </c>
      <c r="F1022" s="50">
        <v>236.15848858567301</v>
      </c>
    </row>
    <row r="1023" spans="1:6" x14ac:dyDescent="0.3">
      <c r="A1023" s="8" t="s">
        <v>2168</v>
      </c>
      <c r="B1023" s="11" t="s">
        <v>2169</v>
      </c>
      <c r="C1023" s="43" t="s">
        <v>2102</v>
      </c>
      <c r="D1023" s="17">
        <v>4682</v>
      </c>
      <c r="E1023" s="40">
        <v>7</v>
      </c>
      <c r="F1023" s="50">
        <v>149.508756941478</v>
      </c>
    </row>
    <row r="1024" spans="1:6" x14ac:dyDescent="0.3">
      <c r="A1024" s="8" t="s">
        <v>2170</v>
      </c>
      <c r="B1024" s="11" t="s">
        <v>2171</v>
      </c>
      <c r="C1024" s="43" t="s">
        <v>2172</v>
      </c>
      <c r="D1024" s="17">
        <v>2661</v>
      </c>
      <c r="E1024" s="40">
        <v>8</v>
      </c>
      <c r="F1024" s="50">
        <v>300.63885757234101</v>
      </c>
    </row>
    <row r="1025" spans="1:6" x14ac:dyDescent="0.3">
      <c r="A1025" s="8" t="s">
        <v>2173</v>
      </c>
      <c r="B1025" s="11" t="s">
        <v>2174</v>
      </c>
      <c r="C1025" s="43" t="s">
        <v>2172</v>
      </c>
      <c r="D1025" s="17">
        <v>4151</v>
      </c>
      <c r="E1025" s="40">
        <v>34</v>
      </c>
      <c r="F1025" s="50">
        <v>819.07973982172996</v>
      </c>
    </row>
    <row r="1026" spans="1:6" x14ac:dyDescent="0.3">
      <c r="A1026" s="8" t="s">
        <v>2175</v>
      </c>
      <c r="B1026" s="11" t="s">
        <v>2176</v>
      </c>
      <c r="C1026" s="43" t="s">
        <v>2172</v>
      </c>
      <c r="D1026" s="17">
        <v>7897</v>
      </c>
      <c r="E1026" s="40">
        <v>57</v>
      </c>
      <c r="F1026" s="50">
        <v>721.79308598201897</v>
      </c>
    </row>
    <row r="1027" spans="1:6" x14ac:dyDescent="0.3">
      <c r="A1027" s="8" t="s">
        <v>2177</v>
      </c>
      <c r="B1027" s="11" t="s">
        <v>2178</v>
      </c>
      <c r="C1027" s="43" t="s">
        <v>2172</v>
      </c>
      <c r="D1027" s="17">
        <v>3110</v>
      </c>
      <c r="E1027" s="40">
        <v>11</v>
      </c>
      <c r="F1027" s="50">
        <v>353.69774919614201</v>
      </c>
    </row>
    <row r="1028" spans="1:6" x14ac:dyDescent="0.3">
      <c r="A1028" s="8" t="s">
        <v>2179</v>
      </c>
      <c r="B1028" s="11" t="s">
        <v>2180</v>
      </c>
      <c r="C1028" s="43" t="s">
        <v>2172</v>
      </c>
      <c r="D1028" s="17">
        <v>5667</v>
      </c>
      <c r="E1028" s="40">
        <v>14</v>
      </c>
      <c r="F1028" s="50">
        <v>247.04429151226401</v>
      </c>
    </row>
    <row r="1029" spans="1:6" x14ac:dyDescent="0.3">
      <c r="A1029" s="8" t="s">
        <v>2181</v>
      </c>
      <c r="B1029" s="11" t="s">
        <v>2182</v>
      </c>
      <c r="C1029" s="43" t="s">
        <v>2172</v>
      </c>
      <c r="D1029" s="17">
        <v>3431</v>
      </c>
      <c r="E1029" s="40">
        <v>16</v>
      </c>
      <c r="F1029" s="50">
        <v>466.33634508889497</v>
      </c>
    </row>
    <row r="1030" spans="1:6" x14ac:dyDescent="0.3">
      <c r="A1030" s="8" t="s">
        <v>2183</v>
      </c>
      <c r="B1030" s="11" t="s">
        <v>2184</v>
      </c>
      <c r="C1030" s="43" t="s">
        <v>2172</v>
      </c>
      <c r="D1030" s="17">
        <v>3436</v>
      </c>
      <c r="E1030" s="40">
        <v>27</v>
      </c>
      <c r="F1030" s="50">
        <v>785.79743888242103</v>
      </c>
    </row>
    <row r="1031" spans="1:6" x14ac:dyDescent="0.3">
      <c r="A1031" s="8" t="s">
        <v>2185</v>
      </c>
      <c r="B1031" s="11" t="s">
        <v>2186</v>
      </c>
      <c r="C1031" s="43" t="s">
        <v>2172</v>
      </c>
      <c r="D1031" s="17">
        <v>3645</v>
      </c>
      <c r="E1031" s="40">
        <v>12</v>
      </c>
      <c r="F1031" s="50">
        <v>329.21810699588502</v>
      </c>
    </row>
    <row r="1032" spans="1:6" x14ac:dyDescent="0.3">
      <c r="A1032" s="8" t="s">
        <v>2187</v>
      </c>
      <c r="B1032" s="11" t="s">
        <v>2188</v>
      </c>
      <c r="C1032" s="43" t="s">
        <v>2172</v>
      </c>
      <c r="D1032" s="17">
        <v>5172</v>
      </c>
      <c r="E1032" s="40">
        <v>19</v>
      </c>
      <c r="F1032" s="50">
        <v>367.36272235112102</v>
      </c>
    </row>
    <row r="1033" spans="1:6" x14ac:dyDescent="0.3">
      <c r="A1033" s="8" t="s">
        <v>2189</v>
      </c>
      <c r="B1033" s="11" t="s">
        <v>2190</v>
      </c>
      <c r="C1033" s="43" t="s">
        <v>2172</v>
      </c>
      <c r="D1033" s="17">
        <v>4065</v>
      </c>
      <c r="E1033" s="40">
        <v>12</v>
      </c>
      <c r="F1033" s="50">
        <v>295.20295202952002</v>
      </c>
    </row>
    <row r="1034" spans="1:6" x14ac:dyDescent="0.3">
      <c r="A1034" s="8" t="s">
        <v>2191</v>
      </c>
      <c r="B1034" s="11" t="s">
        <v>2192</v>
      </c>
      <c r="C1034" s="43" t="s">
        <v>2172</v>
      </c>
      <c r="D1034" s="17">
        <v>3569</v>
      </c>
      <c r="E1034" s="40">
        <v>9</v>
      </c>
      <c r="F1034" s="50">
        <v>252.171476604091</v>
      </c>
    </row>
    <row r="1035" spans="1:6" x14ac:dyDescent="0.3">
      <c r="A1035" s="10" t="s">
        <v>2193</v>
      </c>
      <c r="B1035" s="11" t="s">
        <v>2194</v>
      </c>
      <c r="C1035" s="43" t="s">
        <v>2172</v>
      </c>
      <c r="D1035" s="17">
        <v>5371</v>
      </c>
      <c r="E1035" s="38">
        <v>31</v>
      </c>
      <c r="F1035" s="49">
        <v>577.17371066840406</v>
      </c>
    </row>
    <row r="1036" spans="1:6" x14ac:dyDescent="0.3">
      <c r="A1036" s="8" t="s">
        <v>2195</v>
      </c>
      <c r="B1036" s="11" t="s">
        <v>2196</v>
      </c>
      <c r="C1036" s="43" t="s">
        <v>2172</v>
      </c>
      <c r="D1036" s="17">
        <v>4717</v>
      </c>
      <c r="E1036" s="40">
        <v>23</v>
      </c>
      <c r="F1036" s="50">
        <v>487.59804960780201</v>
      </c>
    </row>
    <row r="1037" spans="1:6" x14ac:dyDescent="0.3">
      <c r="A1037" s="8" t="s">
        <v>2197</v>
      </c>
      <c r="B1037" s="11" t="s">
        <v>2198</v>
      </c>
      <c r="C1037" s="43" t="s">
        <v>2172</v>
      </c>
      <c r="D1037" s="17">
        <v>4507</v>
      </c>
      <c r="E1037" s="40">
        <v>4</v>
      </c>
      <c r="F1037" s="50">
        <v>88.750832039050394</v>
      </c>
    </row>
    <row r="1038" spans="1:6" x14ac:dyDescent="0.3">
      <c r="A1038" s="8" t="s">
        <v>2199</v>
      </c>
      <c r="B1038" s="11" t="s">
        <v>2200</v>
      </c>
      <c r="C1038" s="43" t="s">
        <v>2172</v>
      </c>
      <c r="D1038" s="17">
        <v>4047</v>
      </c>
      <c r="E1038" s="40">
        <v>39</v>
      </c>
      <c r="F1038" s="50">
        <v>963.67679762787304</v>
      </c>
    </row>
    <row r="1039" spans="1:6" x14ac:dyDescent="0.3">
      <c r="A1039" s="8" t="s">
        <v>2201</v>
      </c>
      <c r="B1039" s="11" t="s">
        <v>2202</v>
      </c>
      <c r="C1039" s="43" t="s">
        <v>2172</v>
      </c>
      <c r="D1039" s="17">
        <v>3251</v>
      </c>
      <c r="E1039" s="40">
        <v>15</v>
      </c>
      <c r="F1039" s="50">
        <v>461.39649338664998</v>
      </c>
    </row>
    <row r="1040" spans="1:6" x14ac:dyDescent="0.3">
      <c r="A1040" s="8" t="s">
        <v>2203</v>
      </c>
      <c r="B1040" s="11" t="s">
        <v>2204</v>
      </c>
      <c r="C1040" s="43" t="s">
        <v>2172</v>
      </c>
      <c r="D1040" s="17">
        <v>3621</v>
      </c>
      <c r="E1040" s="40">
        <v>13</v>
      </c>
      <c r="F1040" s="50">
        <v>359.01684617509</v>
      </c>
    </row>
    <row r="1041" spans="1:6" x14ac:dyDescent="0.3">
      <c r="A1041" s="8" t="s">
        <v>2205</v>
      </c>
      <c r="B1041" s="11" t="s">
        <v>2206</v>
      </c>
      <c r="C1041" s="43" t="s">
        <v>2172</v>
      </c>
      <c r="D1041" s="17">
        <v>5875</v>
      </c>
      <c r="E1041" s="40">
        <v>23</v>
      </c>
      <c r="F1041" s="50">
        <v>391.48936170212801</v>
      </c>
    </row>
    <row r="1042" spans="1:6" x14ac:dyDescent="0.3">
      <c r="A1042" s="8" t="s">
        <v>2207</v>
      </c>
      <c r="B1042" s="11" t="s">
        <v>2208</v>
      </c>
      <c r="C1042" s="43" t="s">
        <v>2172</v>
      </c>
      <c r="D1042" s="17">
        <v>4001</v>
      </c>
      <c r="E1042" s="40">
        <v>6</v>
      </c>
      <c r="F1042" s="50">
        <v>149.962509372657</v>
      </c>
    </row>
    <row r="1043" spans="1:6" x14ac:dyDescent="0.3">
      <c r="A1043" s="8" t="s">
        <v>2209</v>
      </c>
      <c r="B1043" s="11" t="s">
        <v>2210</v>
      </c>
      <c r="C1043" s="43" t="s">
        <v>2172</v>
      </c>
      <c r="D1043" s="17">
        <v>4172</v>
      </c>
      <c r="E1043" s="40">
        <v>23</v>
      </c>
      <c r="F1043" s="50">
        <v>551.29434324065198</v>
      </c>
    </row>
    <row r="1044" spans="1:6" x14ac:dyDescent="0.3">
      <c r="A1044" s="8" t="s">
        <v>2211</v>
      </c>
      <c r="B1044" s="11" t="s">
        <v>2212</v>
      </c>
      <c r="C1044" s="43" t="s">
        <v>2172</v>
      </c>
      <c r="D1044" s="17">
        <v>7011</v>
      </c>
      <c r="E1044" s="40">
        <v>29</v>
      </c>
      <c r="F1044" s="50">
        <v>413.635715304521</v>
      </c>
    </row>
    <row r="1045" spans="1:6" x14ac:dyDescent="0.3">
      <c r="A1045" s="8" t="s">
        <v>2213</v>
      </c>
      <c r="B1045" s="11" t="s">
        <v>2214</v>
      </c>
      <c r="C1045" s="43" t="s">
        <v>2172</v>
      </c>
      <c r="D1045" s="17">
        <v>5956</v>
      </c>
      <c r="E1045" s="40">
        <v>15</v>
      </c>
      <c r="F1045" s="50">
        <v>251.84687709872401</v>
      </c>
    </row>
    <row r="1046" spans="1:6" x14ac:dyDescent="0.3">
      <c r="A1046" s="8" t="s">
        <v>2215</v>
      </c>
      <c r="B1046" s="11" t="s">
        <v>2216</v>
      </c>
      <c r="C1046" s="43" t="s">
        <v>2172</v>
      </c>
      <c r="D1046" s="17">
        <v>4680</v>
      </c>
      <c r="E1046" s="40">
        <v>11</v>
      </c>
      <c r="F1046" s="50">
        <v>235.04273504273499</v>
      </c>
    </row>
    <row r="1047" spans="1:6" x14ac:dyDescent="0.3">
      <c r="A1047" s="8" t="s">
        <v>2217</v>
      </c>
      <c r="B1047" s="11" t="s">
        <v>2218</v>
      </c>
      <c r="C1047" s="43" t="s">
        <v>2172</v>
      </c>
      <c r="D1047" s="17">
        <v>5465</v>
      </c>
      <c r="E1047" s="40">
        <v>22</v>
      </c>
      <c r="F1047" s="50">
        <v>402.56175663312001</v>
      </c>
    </row>
    <row r="1048" spans="1:6" x14ac:dyDescent="0.3">
      <c r="A1048" s="8" t="s">
        <v>2219</v>
      </c>
      <c r="B1048" s="11" t="s">
        <v>2220</v>
      </c>
      <c r="C1048" s="43" t="s">
        <v>2172</v>
      </c>
      <c r="D1048" s="17">
        <v>5574</v>
      </c>
      <c r="E1048" s="40">
        <v>15</v>
      </c>
      <c r="F1048" s="50">
        <v>269.10656620021501</v>
      </c>
    </row>
    <row r="1049" spans="1:6" x14ac:dyDescent="0.3">
      <c r="A1049" s="8" t="s">
        <v>2221</v>
      </c>
      <c r="B1049" s="11" t="s">
        <v>2222</v>
      </c>
      <c r="C1049" s="43" t="s">
        <v>2172</v>
      </c>
      <c r="D1049" s="17">
        <v>6818</v>
      </c>
      <c r="E1049" s="40">
        <v>28</v>
      </c>
      <c r="F1049" s="50">
        <v>410.67761806981503</v>
      </c>
    </row>
    <row r="1050" spans="1:6" x14ac:dyDescent="0.3">
      <c r="A1050" s="8" t="s">
        <v>2223</v>
      </c>
      <c r="B1050" s="11" t="s">
        <v>2224</v>
      </c>
      <c r="C1050" s="43" t="s">
        <v>2172</v>
      </c>
      <c r="D1050" s="17">
        <v>4905</v>
      </c>
      <c r="E1050" s="40">
        <v>28</v>
      </c>
      <c r="F1050" s="50">
        <v>570.84607543323102</v>
      </c>
    </row>
    <row r="1051" spans="1:6" x14ac:dyDescent="0.3">
      <c r="A1051" s="8" t="s">
        <v>2225</v>
      </c>
      <c r="B1051" s="11" t="s">
        <v>2226</v>
      </c>
      <c r="C1051" s="43" t="s">
        <v>2172</v>
      </c>
      <c r="D1051" s="17">
        <v>5403</v>
      </c>
      <c r="E1051" s="40">
        <v>15</v>
      </c>
      <c r="F1051" s="50">
        <v>277.62354247640201</v>
      </c>
    </row>
    <row r="1052" spans="1:6" x14ac:dyDescent="0.3">
      <c r="A1052" s="8" t="s">
        <v>2227</v>
      </c>
      <c r="B1052" s="11" t="s">
        <v>2228</v>
      </c>
      <c r="C1052" s="43" t="s">
        <v>2172</v>
      </c>
      <c r="D1052" s="17">
        <v>7468</v>
      </c>
      <c r="E1052" s="40">
        <v>18</v>
      </c>
      <c r="F1052" s="50">
        <v>241.02838778789501</v>
      </c>
    </row>
    <row r="1053" spans="1:6" x14ac:dyDescent="0.3">
      <c r="A1053" s="8" t="s">
        <v>2229</v>
      </c>
      <c r="B1053" s="11" t="s">
        <v>2230</v>
      </c>
      <c r="C1053" s="43" t="s">
        <v>2172</v>
      </c>
      <c r="D1053" s="17">
        <v>5476</v>
      </c>
      <c r="E1053" s="40">
        <v>16</v>
      </c>
      <c r="F1053" s="50">
        <v>292.18407596786</v>
      </c>
    </row>
    <row r="1054" spans="1:6" x14ac:dyDescent="0.3">
      <c r="A1054" s="8" t="s">
        <v>2231</v>
      </c>
      <c r="B1054" s="11" t="s">
        <v>2232</v>
      </c>
      <c r="C1054" s="43" t="s">
        <v>2172</v>
      </c>
      <c r="D1054" s="17">
        <v>4836</v>
      </c>
      <c r="E1054" s="40">
        <v>16</v>
      </c>
      <c r="F1054" s="50">
        <v>330.85194375517</v>
      </c>
    </row>
    <row r="1055" spans="1:6" x14ac:dyDescent="0.3">
      <c r="A1055" s="8" t="s">
        <v>2233</v>
      </c>
      <c r="B1055" s="11" t="s">
        <v>2234</v>
      </c>
      <c r="C1055" s="43" t="s">
        <v>2172</v>
      </c>
      <c r="D1055" s="17">
        <v>5443</v>
      </c>
      <c r="E1055" s="40">
        <v>15</v>
      </c>
      <c r="F1055" s="50">
        <v>275.58331802314899</v>
      </c>
    </row>
    <row r="1056" spans="1:6" x14ac:dyDescent="0.3">
      <c r="A1056" s="8" t="s">
        <v>2235</v>
      </c>
      <c r="B1056" s="11" t="s">
        <v>2236</v>
      </c>
      <c r="C1056" s="43" t="s">
        <v>2172</v>
      </c>
      <c r="D1056" s="17">
        <v>4321</v>
      </c>
      <c r="E1056" s="40">
        <v>9</v>
      </c>
      <c r="F1056" s="50">
        <v>208.28511918537399</v>
      </c>
    </row>
    <row r="1057" spans="1:6" x14ac:dyDescent="0.3">
      <c r="A1057" s="8" t="s">
        <v>2237</v>
      </c>
      <c r="B1057" s="11" t="s">
        <v>2238</v>
      </c>
      <c r="C1057" s="43" t="s">
        <v>2172</v>
      </c>
      <c r="D1057" s="17">
        <v>3984</v>
      </c>
      <c r="E1057" s="40">
        <v>26</v>
      </c>
      <c r="F1057" s="50">
        <v>652.61044176706798</v>
      </c>
    </row>
    <row r="1058" spans="1:6" x14ac:dyDescent="0.3">
      <c r="A1058" s="8" t="s">
        <v>2239</v>
      </c>
      <c r="B1058" s="11" t="s">
        <v>2240</v>
      </c>
      <c r="C1058" s="43" t="s">
        <v>2172</v>
      </c>
      <c r="D1058" s="17">
        <v>4472</v>
      </c>
      <c r="E1058" s="40">
        <v>17</v>
      </c>
      <c r="F1058" s="50">
        <v>380.14311270125199</v>
      </c>
    </row>
    <row r="1059" spans="1:6" x14ac:dyDescent="0.3">
      <c r="A1059" s="8" t="s">
        <v>2241</v>
      </c>
      <c r="B1059" s="11" t="s">
        <v>2242</v>
      </c>
      <c r="C1059" s="43" t="s">
        <v>2172</v>
      </c>
      <c r="D1059" s="17">
        <v>3079</v>
      </c>
      <c r="E1059" s="40">
        <v>6</v>
      </c>
      <c r="F1059" s="50">
        <v>194.86846378694401</v>
      </c>
    </row>
    <row r="1060" spans="1:6" x14ac:dyDescent="0.3">
      <c r="A1060" s="10" t="s">
        <v>2243</v>
      </c>
      <c r="B1060" s="11" t="s">
        <v>2244</v>
      </c>
      <c r="C1060" s="43" t="s">
        <v>2172</v>
      </c>
      <c r="D1060" s="17">
        <v>3281</v>
      </c>
      <c r="E1060" s="39">
        <v>4</v>
      </c>
      <c r="F1060" s="49">
        <v>121.914050594331</v>
      </c>
    </row>
    <row r="1061" spans="1:6" x14ac:dyDescent="0.3">
      <c r="A1061" s="8" t="s">
        <v>2245</v>
      </c>
      <c r="B1061" s="11" t="s">
        <v>2246</v>
      </c>
      <c r="C1061" s="43" t="s">
        <v>2172</v>
      </c>
      <c r="D1061" s="17">
        <v>4852</v>
      </c>
      <c r="E1061" s="40">
        <v>7</v>
      </c>
      <c r="F1061" s="50">
        <v>144.27040395713101</v>
      </c>
    </row>
    <row r="1062" spans="1:6" x14ac:dyDescent="0.3">
      <c r="A1062" s="8" t="s">
        <v>2247</v>
      </c>
      <c r="B1062" s="11" t="s">
        <v>2248</v>
      </c>
      <c r="C1062" s="43" t="s">
        <v>2249</v>
      </c>
      <c r="D1062" s="17">
        <v>6194</v>
      </c>
      <c r="E1062" s="40">
        <v>9</v>
      </c>
      <c r="F1062" s="50">
        <v>145.30190506942199</v>
      </c>
    </row>
    <row r="1063" spans="1:6" x14ac:dyDescent="0.3">
      <c r="A1063" s="8" t="s">
        <v>2250</v>
      </c>
      <c r="B1063" s="11" t="s">
        <v>2251</v>
      </c>
      <c r="C1063" s="43" t="s">
        <v>2249</v>
      </c>
      <c r="D1063" s="17">
        <v>4260</v>
      </c>
      <c r="E1063" s="40">
        <v>18</v>
      </c>
      <c r="F1063" s="50">
        <v>422.53521126760597</v>
      </c>
    </row>
    <row r="1064" spans="1:6" x14ac:dyDescent="0.3">
      <c r="A1064" s="8" t="s">
        <v>2252</v>
      </c>
      <c r="B1064" s="11" t="s">
        <v>2253</v>
      </c>
      <c r="C1064" s="43" t="s">
        <v>2249</v>
      </c>
      <c r="D1064" s="17">
        <v>4259</v>
      </c>
      <c r="E1064" s="40">
        <v>4</v>
      </c>
      <c r="F1064" s="50">
        <v>93.918760272364395</v>
      </c>
    </row>
    <row r="1065" spans="1:6" x14ac:dyDescent="0.3">
      <c r="A1065" s="8" t="s">
        <v>2254</v>
      </c>
      <c r="B1065" s="11" t="s">
        <v>2255</v>
      </c>
      <c r="C1065" s="43" t="s">
        <v>2249</v>
      </c>
      <c r="D1065" s="17">
        <v>5750</v>
      </c>
      <c r="E1065" s="40">
        <v>12</v>
      </c>
      <c r="F1065" s="50">
        <v>208.695652173913</v>
      </c>
    </row>
    <row r="1066" spans="1:6" x14ac:dyDescent="0.3">
      <c r="A1066" s="8" t="s">
        <v>2256</v>
      </c>
      <c r="B1066" s="11" t="s">
        <v>2257</v>
      </c>
      <c r="C1066" s="43" t="s">
        <v>2249</v>
      </c>
      <c r="D1066" s="17">
        <v>5988</v>
      </c>
      <c r="E1066" s="40">
        <v>8</v>
      </c>
      <c r="F1066" s="50">
        <v>133.60053440213801</v>
      </c>
    </row>
    <row r="1067" spans="1:6" x14ac:dyDescent="0.3">
      <c r="A1067" s="8" t="s">
        <v>2258</v>
      </c>
      <c r="B1067" s="11" t="s">
        <v>2259</v>
      </c>
      <c r="C1067" s="43" t="s">
        <v>2249</v>
      </c>
      <c r="D1067" s="17">
        <v>3770</v>
      </c>
      <c r="E1067" s="40">
        <v>4</v>
      </c>
      <c r="F1067" s="50">
        <v>106.10079575596799</v>
      </c>
    </row>
    <row r="1068" spans="1:6" x14ac:dyDescent="0.3">
      <c r="A1068" s="8" t="s">
        <v>2260</v>
      </c>
      <c r="B1068" s="11" t="s">
        <v>2261</v>
      </c>
      <c r="C1068" s="43" t="s">
        <v>2249</v>
      </c>
      <c r="D1068" s="17">
        <v>2989</v>
      </c>
      <c r="E1068" s="40">
        <v>8</v>
      </c>
      <c r="F1068" s="50">
        <v>267.64804282368698</v>
      </c>
    </row>
    <row r="1069" spans="1:6" x14ac:dyDescent="0.3">
      <c r="A1069" s="8" t="s">
        <v>2262</v>
      </c>
      <c r="B1069" s="11" t="s">
        <v>2263</v>
      </c>
      <c r="C1069" s="43" t="s">
        <v>2249</v>
      </c>
      <c r="D1069" s="17">
        <v>3355</v>
      </c>
      <c r="E1069" s="40">
        <v>9</v>
      </c>
      <c r="F1069" s="50">
        <v>268.25633383010398</v>
      </c>
    </row>
    <row r="1070" spans="1:6" x14ac:dyDescent="0.3">
      <c r="A1070" s="8" t="s">
        <v>2264</v>
      </c>
      <c r="B1070" s="11" t="s">
        <v>2265</v>
      </c>
      <c r="C1070" s="43" t="s">
        <v>2249</v>
      </c>
      <c r="D1070" s="17">
        <v>2454</v>
      </c>
      <c r="E1070" s="40">
        <v>6</v>
      </c>
      <c r="F1070" s="50">
        <v>244.49877750611199</v>
      </c>
    </row>
    <row r="1071" spans="1:6" x14ac:dyDescent="0.3">
      <c r="A1071" s="8" t="s">
        <v>2266</v>
      </c>
      <c r="B1071" s="11" t="s">
        <v>2267</v>
      </c>
      <c r="C1071" s="43" t="s">
        <v>2249</v>
      </c>
      <c r="D1071" s="17">
        <v>5398</v>
      </c>
      <c r="E1071" s="40">
        <v>6</v>
      </c>
      <c r="F1071" s="50">
        <v>111.152278621712</v>
      </c>
    </row>
    <row r="1072" spans="1:6" x14ac:dyDescent="0.3">
      <c r="A1072" s="8" t="s">
        <v>2268</v>
      </c>
      <c r="B1072" s="11" t="s">
        <v>2269</v>
      </c>
      <c r="C1072" s="43" t="s">
        <v>2249</v>
      </c>
      <c r="D1072" s="17">
        <v>3165</v>
      </c>
      <c r="E1072" s="40">
        <v>2</v>
      </c>
      <c r="F1072" s="50">
        <v>63.191153238546597</v>
      </c>
    </row>
    <row r="1073" spans="1:6" x14ac:dyDescent="0.3">
      <c r="A1073" s="8" t="s">
        <v>2270</v>
      </c>
      <c r="B1073" s="11" t="s">
        <v>2271</v>
      </c>
      <c r="C1073" s="43" t="s">
        <v>2249</v>
      </c>
      <c r="D1073" s="17">
        <v>4111</v>
      </c>
      <c r="E1073" s="40">
        <v>2</v>
      </c>
      <c r="F1073" s="50">
        <v>48.6499635125274</v>
      </c>
    </row>
    <row r="1074" spans="1:6" x14ac:dyDescent="0.3">
      <c r="A1074" s="8" t="s">
        <v>2272</v>
      </c>
      <c r="B1074" s="11" t="s">
        <v>2273</v>
      </c>
      <c r="C1074" s="43" t="s">
        <v>2249</v>
      </c>
      <c r="D1074" s="17">
        <v>2766</v>
      </c>
      <c r="E1074" s="40">
        <v>6</v>
      </c>
      <c r="F1074" s="50">
        <v>216.91973969631201</v>
      </c>
    </row>
    <row r="1075" spans="1:6" x14ac:dyDescent="0.3">
      <c r="A1075" s="8" t="s">
        <v>2274</v>
      </c>
      <c r="B1075" s="11" t="s">
        <v>2275</v>
      </c>
      <c r="C1075" s="43" t="s">
        <v>2249</v>
      </c>
      <c r="D1075" s="17">
        <v>3854</v>
      </c>
      <c r="E1075" s="40">
        <v>5</v>
      </c>
      <c r="F1075" s="50">
        <v>129.73533990659101</v>
      </c>
    </row>
    <row r="1076" spans="1:6" x14ac:dyDescent="0.3">
      <c r="A1076" s="8" t="s">
        <v>2276</v>
      </c>
      <c r="B1076" s="11" t="s">
        <v>2277</v>
      </c>
      <c r="C1076" s="43" t="s">
        <v>2249</v>
      </c>
      <c r="D1076" s="17">
        <v>3480</v>
      </c>
      <c r="E1076" s="40">
        <v>17</v>
      </c>
      <c r="F1076" s="50">
        <v>488.50574712643697</v>
      </c>
    </row>
    <row r="1077" spans="1:6" x14ac:dyDescent="0.3">
      <c r="A1077" s="8" t="s">
        <v>2278</v>
      </c>
      <c r="B1077" s="11" t="s">
        <v>2279</v>
      </c>
      <c r="C1077" s="43" t="s">
        <v>2249</v>
      </c>
      <c r="D1077" s="17">
        <v>3919</v>
      </c>
      <c r="E1077" s="40">
        <v>9</v>
      </c>
      <c r="F1077" s="50">
        <v>229.650421025772</v>
      </c>
    </row>
    <row r="1078" spans="1:6" x14ac:dyDescent="0.3">
      <c r="A1078" s="8" t="s">
        <v>2280</v>
      </c>
      <c r="B1078" s="11" t="s">
        <v>2281</v>
      </c>
      <c r="C1078" s="43" t="s">
        <v>2249</v>
      </c>
      <c r="D1078" s="17">
        <v>2801</v>
      </c>
      <c r="E1078" s="40">
        <v>19</v>
      </c>
      <c r="F1078" s="50">
        <v>678.32916815423096</v>
      </c>
    </row>
    <row r="1079" spans="1:6" x14ac:dyDescent="0.3">
      <c r="A1079" s="8" t="s">
        <v>2282</v>
      </c>
      <c r="B1079" s="11" t="s">
        <v>2283</v>
      </c>
      <c r="C1079" s="43" t="s">
        <v>2249</v>
      </c>
      <c r="D1079" s="17">
        <v>4572</v>
      </c>
      <c r="E1079" s="40">
        <v>5</v>
      </c>
      <c r="F1079" s="50">
        <v>109.36132983377099</v>
      </c>
    </row>
    <row r="1080" spans="1:6" x14ac:dyDescent="0.3">
      <c r="A1080" s="8" t="s">
        <v>2284</v>
      </c>
      <c r="B1080" s="11" t="s">
        <v>2285</v>
      </c>
      <c r="C1080" s="43" t="s">
        <v>2249</v>
      </c>
      <c r="D1080" s="17">
        <v>3218</v>
      </c>
      <c r="E1080" s="40">
        <v>10</v>
      </c>
      <c r="F1080" s="50">
        <v>310.75201988812898</v>
      </c>
    </row>
    <row r="1081" spans="1:6" x14ac:dyDescent="0.3">
      <c r="A1081" s="8" t="s">
        <v>2286</v>
      </c>
      <c r="B1081" s="11" t="s">
        <v>2287</v>
      </c>
      <c r="C1081" s="43" t="s">
        <v>2249</v>
      </c>
      <c r="D1081" s="17">
        <v>2369</v>
      </c>
      <c r="E1081" s="40">
        <v>7</v>
      </c>
      <c r="F1081" s="50">
        <v>295.48332629801598</v>
      </c>
    </row>
    <row r="1082" spans="1:6" x14ac:dyDescent="0.3">
      <c r="A1082" s="10" t="s">
        <v>2288</v>
      </c>
      <c r="B1082" s="11" t="s">
        <v>2289</v>
      </c>
      <c r="C1082" s="43" t="s">
        <v>2249</v>
      </c>
      <c r="D1082" s="17">
        <v>3095</v>
      </c>
      <c r="E1082" s="38">
        <v>8</v>
      </c>
      <c r="F1082" s="49">
        <v>258.48142164781899</v>
      </c>
    </row>
    <row r="1083" spans="1:6" x14ac:dyDescent="0.3">
      <c r="A1083" s="10" t="s">
        <v>2290</v>
      </c>
      <c r="B1083" s="11" t="s">
        <v>2291</v>
      </c>
      <c r="C1083" s="43" t="s">
        <v>2249</v>
      </c>
      <c r="D1083" s="17">
        <v>3791</v>
      </c>
      <c r="E1083" s="38">
        <v>11</v>
      </c>
      <c r="F1083" s="48">
        <v>290.16090741229198</v>
      </c>
    </row>
    <row r="1084" spans="1:6" x14ac:dyDescent="0.3">
      <c r="A1084" s="8" t="s">
        <v>2292</v>
      </c>
      <c r="B1084" s="11" t="s">
        <v>2293</v>
      </c>
      <c r="C1084" s="43" t="s">
        <v>2249</v>
      </c>
      <c r="D1084" s="17">
        <v>3774</v>
      </c>
      <c r="E1084" s="40">
        <v>3</v>
      </c>
      <c r="F1084" s="50">
        <v>79.491255961844203</v>
      </c>
    </row>
    <row r="1085" spans="1:6" x14ac:dyDescent="0.3">
      <c r="A1085" s="8" t="s">
        <v>2294</v>
      </c>
      <c r="B1085" s="11" t="s">
        <v>2295</v>
      </c>
      <c r="C1085" s="43" t="s">
        <v>2249</v>
      </c>
      <c r="D1085" s="17">
        <v>4058</v>
      </c>
      <c r="E1085" s="40">
        <v>13</v>
      </c>
      <c r="F1085" s="50">
        <v>320.35485460818097</v>
      </c>
    </row>
    <row r="1086" spans="1:6" x14ac:dyDescent="0.3">
      <c r="A1086" s="8" t="s">
        <v>2296</v>
      </c>
      <c r="B1086" s="11" t="s">
        <v>2297</v>
      </c>
      <c r="C1086" s="43" t="s">
        <v>2249</v>
      </c>
      <c r="D1086" s="17">
        <v>2985</v>
      </c>
      <c r="E1086" s="40">
        <v>4</v>
      </c>
      <c r="F1086" s="50">
        <v>134.003350083752</v>
      </c>
    </row>
    <row r="1087" spans="1:6" x14ac:dyDescent="0.3">
      <c r="A1087" s="8" t="s">
        <v>2298</v>
      </c>
      <c r="B1087" s="11" t="s">
        <v>2299</v>
      </c>
      <c r="C1087" s="43" t="s">
        <v>2249</v>
      </c>
      <c r="D1087" s="17">
        <v>4150</v>
      </c>
      <c r="E1087" s="40">
        <v>29</v>
      </c>
      <c r="F1087" s="50">
        <v>698.79518072289204</v>
      </c>
    </row>
    <row r="1088" spans="1:6" x14ac:dyDescent="0.3">
      <c r="A1088" s="8" t="s">
        <v>2300</v>
      </c>
      <c r="B1088" s="11" t="s">
        <v>2301</v>
      </c>
      <c r="C1088" s="43" t="s">
        <v>2249</v>
      </c>
      <c r="D1088" s="17">
        <v>3267</v>
      </c>
      <c r="E1088" s="40">
        <v>18</v>
      </c>
      <c r="F1088" s="50">
        <v>550.96418732782399</v>
      </c>
    </row>
    <row r="1089" spans="1:6" x14ac:dyDescent="0.3">
      <c r="A1089" s="10" t="s">
        <v>2302</v>
      </c>
      <c r="B1089" s="11" t="s">
        <v>2303</v>
      </c>
      <c r="C1089" s="43" t="s">
        <v>2249</v>
      </c>
      <c r="D1089" s="17">
        <v>3251</v>
      </c>
      <c r="E1089" s="40">
        <v>6</v>
      </c>
      <c r="F1089" s="50">
        <v>184.55859735466001</v>
      </c>
    </row>
    <row r="1090" spans="1:6" x14ac:dyDescent="0.3">
      <c r="A1090" s="8" t="s">
        <v>2304</v>
      </c>
      <c r="B1090" s="11" t="s">
        <v>2305</v>
      </c>
      <c r="C1090" s="43" t="s">
        <v>2249</v>
      </c>
      <c r="D1090" s="17">
        <v>2762</v>
      </c>
      <c r="E1090" s="40">
        <v>6</v>
      </c>
      <c r="F1090" s="50">
        <v>217.233888486604</v>
      </c>
    </row>
    <row r="1091" spans="1:6" x14ac:dyDescent="0.3">
      <c r="A1091" s="8" t="s">
        <v>2306</v>
      </c>
      <c r="B1091" s="11" t="s">
        <v>2307</v>
      </c>
      <c r="C1091" s="43" t="s">
        <v>2249</v>
      </c>
      <c r="D1091" s="17">
        <v>5435</v>
      </c>
      <c r="E1091" s="40">
        <v>8</v>
      </c>
      <c r="F1091" s="50">
        <v>147.194112235511</v>
      </c>
    </row>
    <row r="1092" spans="1:6" x14ac:dyDescent="0.3">
      <c r="A1092" s="8" t="s">
        <v>2308</v>
      </c>
      <c r="B1092" s="11" t="s">
        <v>2309</v>
      </c>
      <c r="C1092" s="43" t="s">
        <v>2310</v>
      </c>
      <c r="D1092" s="17">
        <v>3400</v>
      </c>
      <c r="E1092" s="40">
        <v>1</v>
      </c>
      <c r="F1092" s="50">
        <v>29.411764705882401</v>
      </c>
    </row>
    <row r="1093" spans="1:6" x14ac:dyDescent="0.3">
      <c r="A1093" s="8" t="s">
        <v>2311</v>
      </c>
      <c r="B1093" s="11" t="s">
        <v>2312</v>
      </c>
      <c r="C1093" s="43" t="s">
        <v>2310</v>
      </c>
      <c r="D1093" s="17">
        <v>3348</v>
      </c>
      <c r="E1093" s="40">
        <v>2</v>
      </c>
      <c r="F1093" s="50">
        <v>59.737156511350101</v>
      </c>
    </row>
    <row r="1094" spans="1:6" x14ac:dyDescent="0.3">
      <c r="A1094" s="8" t="s">
        <v>2313</v>
      </c>
      <c r="B1094" s="11" t="s">
        <v>2314</v>
      </c>
      <c r="C1094" s="43" t="s">
        <v>2310</v>
      </c>
      <c r="D1094" s="17">
        <v>4568</v>
      </c>
      <c r="E1094" s="40">
        <v>7</v>
      </c>
      <c r="F1094" s="50">
        <v>153.23992994746101</v>
      </c>
    </row>
    <row r="1095" spans="1:6" x14ac:dyDescent="0.3">
      <c r="A1095" s="8" t="s">
        <v>2315</v>
      </c>
      <c r="B1095" s="11" t="s">
        <v>2316</v>
      </c>
      <c r="C1095" s="43" t="s">
        <v>2310</v>
      </c>
      <c r="D1095" s="17">
        <v>3465</v>
      </c>
      <c r="E1095" s="40">
        <v>2</v>
      </c>
      <c r="F1095" s="50">
        <v>57.720057720057703</v>
      </c>
    </row>
    <row r="1096" spans="1:6" x14ac:dyDescent="0.3">
      <c r="A1096" s="8" t="s">
        <v>2317</v>
      </c>
      <c r="B1096" s="11" t="s">
        <v>2318</v>
      </c>
      <c r="C1096" s="43" t="s">
        <v>2310</v>
      </c>
      <c r="D1096" s="17">
        <v>2888</v>
      </c>
      <c r="E1096" s="40">
        <v>6</v>
      </c>
      <c r="F1096" s="50">
        <v>207.75623268698101</v>
      </c>
    </row>
    <row r="1097" spans="1:6" x14ac:dyDescent="0.3">
      <c r="A1097" s="8" t="s">
        <v>2319</v>
      </c>
      <c r="B1097" s="11" t="s">
        <v>2320</v>
      </c>
      <c r="C1097" s="43" t="s">
        <v>2310</v>
      </c>
      <c r="D1097" s="17">
        <v>2534</v>
      </c>
      <c r="E1097" s="40">
        <v>2</v>
      </c>
      <c r="F1097" s="50">
        <v>78.926598263614807</v>
      </c>
    </row>
    <row r="1098" spans="1:6" x14ac:dyDescent="0.3">
      <c r="A1098" s="8" t="s">
        <v>2321</v>
      </c>
      <c r="B1098" s="11" t="s">
        <v>2322</v>
      </c>
      <c r="C1098" s="43" t="s">
        <v>2310</v>
      </c>
      <c r="D1098" s="17">
        <v>2667</v>
      </c>
      <c r="E1098" s="40">
        <v>1</v>
      </c>
      <c r="F1098" s="50">
        <v>37.495313085864296</v>
      </c>
    </row>
    <row r="1099" spans="1:6" x14ac:dyDescent="0.3">
      <c r="A1099" s="8" t="s">
        <v>2323</v>
      </c>
      <c r="B1099" s="11" t="s">
        <v>2324</v>
      </c>
      <c r="C1099" s="43" t="s">
        <v>2325</v>
      </c>
      <c r="D1099" s="17">
        <v>5301</v>
      </c>
      <c r="E1099" s="40">
        <v>24</v>
      </c>
      <c r="F1099" s="50">
        <v>452.74476513865301</v>
      </c>
    </row>
    <row r="1100" spans="1:6" x14ac:dyDescent="0.3">
      <c r="A1100" s="8" t="s">
        <v>2326</v>
      </c>
      <c r="B1100" s="11" t="s">
        <v>2327</v>
      </c>
      <c r="C1100" s="43" t="s">
        <v>2325</v>
      </c>
      <c r="D1100" s="17">
        <v>3178</v>
      </c>
      <c r="E1100" s="40">
        <v>8</v>
      </c>
      <c r="F1100" s="50">
        <v>251.730648206419</v>
      </c>
    </row>
    <row r="1101" spans="1:6" x14ac:dyDescent="0.3">
      <c r="A1101" s="8" t="s">
        <v>2328</v>
      </c>
      <c r="B1101" s="11" t="s">
        <v>2329</v>
      </c>
      <c r="C1101" s="43" t="s">
        <v>2325</v>
      </c>
      <c r="D1101" s="17">
        <v>3141</v>
      </c>
      <c r="E1101" s="40">
        <v>17</v>
      </c>
      <c r="F1101" s="50">
        <v>541.22890799108598</v>
      </c>
    </row>
    <row r="1102" spans="1:6" x14ac:dyDescent="0.3">
      <c r="A1102" s="10" t="s">
        <v>2330</v>
      </c>
      <c r="B1102" s="11" t="s">
        <v>2331</v>
      </c>
      <c r="C1102" s="43" t="s">
        <v>2325</v>
      </c>
      <c r="D1102" s="17">
        <v>4679</v>
      </c>
      <c r="E1102" s="39">
        <v>11</v>
      </c>
      <c r="F1102" s="49">
        <v>235.09296858303099</v>
      </c>
    </row>
    <row r="1103" spans="1:6" x14ac:dyDescent="0.3">
      <c r="A1103" s="8" t="s">
        <v>2332</v>
      </c>
      <c r="B1103" s="11" t="s">
        <v>2333</v>
      </c>
      <c r="C1103" s="43" t="s">
        <v>2325</v>
      </c>
      <c r="D1103" s="17">
        <v>4620</v>
      </c>
      <c r="E1103" s="40">
        <v>12</v>
      </c>
      <c r="F1103" s="50">
        <v>259.74025974026</v>
      </c>
    </row>
    <row r="1104" spans="1:6" x14ac:dyDescent="0.3">
      <c r="A1104" s="8" t="s">
        <v>2334</v>
      </c>
      <c r="B1104" s="11" t="s">
        <v>2335</v>
      </c>
      <c r="C1104" s="43" t="s">
        <v>2325</v>
      </c>
      <c r="D1104" s="17">
        <v>3772</v>
      </c>
      <c r="E1104" s="40">
        <v>10</v>
      </c>
      <c r="F1104" s="50">
        <v>265.111346765642</v>
      </c>
    </row>
    <row r="1105" spans="1:6" x14ac:dyDescent="0.3">
      <c r="A1105" s="8" t="s">
        <v>2336</v>
      </c>
      <c r="B1105" s="11" t="s">
        <v>2337</v>
      </c>
      <c r="C1105" s="43" t="s">
        <v>2325</v>
      </c>
      <c r="D1105" s="17">
        <v>5890</v>
      </c>
      <c r="E1105" s="40">
        <v>24</v>
      </c>
      <c r="F1105" s="50">
        <v>407.470288624788</v>
      </c>
    </row>
    <row r="1106" spans="1:6" x14ac:dyDescent="0.3">
      <c r="A1106" s="10" t="s">
        <v>2338</v>
      </c>
      <c r="B1106" s="11" t="s">
        <v>2339</v>
      </c>
      <c r="C1106" s="43" t="s">
        <v>2325</v>
      </c>
      <c r="D1106" s="17">
        <v>4167</v>
      </c>
      <c r="E1106" s="39">
        <v>13</v>
      </c>
      <c r="F1106" s="49">
        <v>311.97504199664002</v>
      </c>
    </row>
    <row r="1107" spans="1:6" x14ac:dyDescent="0.3">
      <c r="A1107" s="8" t="s">
        <v>2340</v>
      </c>
      <c r="B1107" s="11" t="s">
        <v>2341</v>
      </c>
      <c r="C1107" s="43" t="s">
        <v>2325</v>
      </c>
      <c r="D1107" s="17">
        <v>5308</v>
      </c>
      <c r="E1107" s="40">
        <v>18</v>
      </c>
      <c r="F1107" s="50">
        <v>339.11077618688802</v>
      </c>
    </row>
    <row r="1108" spans="1:6" x14ac:dyDescent="0.3">
      <c r="A1108" s="10" t="s">
        <v>2342</v>
      </c>
      <c r="B1108" s="11" t="s">
        <v>2343</v>
      </c>
      <c r="C1108" s="43" t="s">
        <v>2325</v>
      </c>
      <c r="D1108" s="17">
        <v>4928</v>
      </c>
      <c r="E1108" s="38">
        <v>7</v>
      </c>
      <c r="F1108" s="47">
        <v>142.04545454545499</v>
      </c>
    </row>
    <row r="1109" spans="1:6" x14ac:dyDescent="0.3">
      <c r="A1109" s="8" t="s">
        <v>2344</v>
      </c>
      <c r="B1109" s="11" t="s">
        <v>2345</v>
      </c>
      <c r="C1109" s="43" t="s">
        <v>2325</v>
      </c>
      <c r="D1109" s="17">
        <v>5360</v>
      </c>
      <c r="E1109" s="40">
        <v>51</v>
      </c>
      <c r="F1109" s="50">
        <v>951.49253731343299</v>
      </c>
    </row>
    <row r="1110" spans="1:6" x14ac:dyDescent="0.3">
      <c r="A1110" s="8" t="s">
        <v>2346</v>
      </c>
      <c r="B1110" s="11" t="s">
        <v>2347</v>
      </c>
      <c r="C1110" s="43" t="s">
        <v>2325</v>
      </c>
      <c r="D1110" s="17">
        <v>4612</v>
      </c>
      <c r="E1110" s="40">
        <v>15</v>
      </c>
      <c r="F1110" s="50">
        <v>325.23850823937602</v>
      </c>
    </row>
    <row r="1111" spans="1:6" x14ac:dyDescent="0.3">
      <c r="A1111" s="8" t="s">
        <v>2348</v>
      </c>
      <c r="B1111" s="11" t="s">
        <v>2349</v>
      </c>
      <c r="C1111" s="43" t="s">
        <v>2325</v>
      </c>
      <c r="D1111" s="17">
        <v>2528</v>
      </c>
      <c r="E1111" s="40">
        <v>3</v>
      </c>
      <c r="F1111" s="50">
        <v>118.670886075949</v>
      </c>
    </row>
    <row r="1112" spans="1:6" x14ac:dyDescent="0.3">
      <c r="A1112" s="8" t="s">
        <v>2350</v>
      </c>
      <c r="B1112" s="11" t="s">
        <v>2351</v>
      </c>
      <c r="C1112" s="43" t="s">
        <v>2325</v>
      </c>
      <c r="D1112" s="17">
        <v>2912</v>
      </c>
      <c r="E1112" s="40">
        <v>23</v>
      </c>
      <c r="F1112" s="50">
        <v>789.83516483516496</v>
      </c>
    </row>
    <row r="1113" spans="1:6" x14ac:dyDescent="0.3">
      <c r="A1113" s="8" t="s">
        <v>2352</v>
      </c>
      <c r="B1113" s="11" t="s">
        <v>2353</v>
      </c>
      <c r="C1113" s="43" t="s">
        <v>2325</v>
      </c>
      <c r="D1113" s="17">
        <v>4185</v>
      </c>
      <c r="E1113" s="40">
        <v>9</v>
      </c>
      <c r="F1113" s="50">
        <v>215.05376344086</v>
      </c>
    </row>
    <row r="1114" spans="1:6" x14ac:dyDescent="0.3">
      <c r="A1114" s="10" t="s">
        <v>2354</v>
      </c>
      <c r="B1114" s="11" t="s">
        <v>2355</v>
      </c>
      <c r="C1114" s="43" t="s">
        <v>2325</v>
      </c>
      <c r="D1114" s="17">
        <v>4157</v>
      </c>
      <c r="E1114" s="39">
        <v>15</v>
      </c>
      <c r="F1114" s="49">
        <v>360.83714216983401</v>
      </c>
    </row>
    <row r="1115" spans="1:6" x14ac:dyDescent="0.3">
      <c r="A1115" s="8" t="s">
        <v>2356</v>
      </c>
      <c r="B1115" s="11" t="s">
        <v>2357</v>
      </c>
      <c r="C1115" s="43" t="s">
        <v>2325</v>
      </c>
      <c r="D1115" s="17">
        <v>4424</v>
      </c>
      <c r="E1115" s="40">
        <v>18</v>
      </c>
      <c r="F1115" s="50">
        <v>406.87160940325498</v>
      </c>
    </row>
    <row r="1116" spans="1:6" x14ac:dyDescent="0.3">
      <c r="A1116" s="8" t="s">
        <v>2358</v>
      </c>
      <c r="B1116" s="11" t="s">
        <v>2359</v>
      </c>
      <c r="C1116" s="43" t="s">
        <v>2325</v>
      </c>
      <c r="D1116" s="17">
        <v>4000</v>
      </c>
      <c r="E1116" s="40">
        <v>16</v>
      </c>
      <c r="F1116" s="50">
        <v>400</v>
      </c>
    </row>
    <row r="1117" spans="1:6" x14ac:dyDescent="0.3">
      <c r="A1117" s="8" t="s">
        <v>2360</v>
      </c>
      <c r="B1117" s="11" t="s">
        <v>2361</v>
      </c>
      <c r="C1117" s="43" t="s">
        <v>2325</v>
      </c>
      <c r="D1117" s="17">
        <v>5216</v>
      </c>
      <c r="E1117" s="40">
        <v>20</v>
      </c>
      <c r="F1117" s="50">
        <v>383.43558282208602</v>
      </c>
    </row>
    <row r="1118" spans="1:6" x14ac:dyDescent="0.3">
      <c r="A1118" s="8" t="s">
        <v>2362</v>
      </c>
      <c r="B1118" s="11" t="s">
        <v>2363</v>
      </c>
      <c r="C1118" s="43" t="s">
        <v>2325</v>
      </c>
      <c r="D1118" s="17">
        <v>3144</v>
      </c>
      <c r="E1118" s="40">
        <v>24</v>
      </c>
      <c r="F1118" s="50">
        <v>763.35877862595396</v>
      </c>
    </row>
    <row r="1119" spans="1:6" x14ac:dyDescent="0.3">
      <c r="A1119" s="8" t="s">
        <v>2364</v>
      </c>
      <c r="B1119" s="11" t="s">
        <v>2365</v>
      </c>
      <c r="C1119" s="43" t="s">
        <v>2325</v>
      </c>
      <c r="D1119" s="17">
        <v>5817</v>
      </c>
      <c r="E1119" s="40">
        <v>18</v>
      </c>
      <c r="F1119" s="50">
        <v>309.43785456420801</v>
      </c>
    </row>
    <row r="1120" spans="1:6" x14ac:dyDescent="0.3">
      <c r="A1120" s="8" t="s">
        <v>2366</v>
      </c>
      <c r="B1120" s="11" t="s">
        <v>2367</v>
      </c>
      <c r="C1120" s="43" t="s">
        <v>2325</v>
      </c>
      <c r="D1120" s="17">
        <v>6488</v>
      </c>
      <c r="E1120" s="40">
        <v>23</v>
      </c>
      <c r="F1120" s="50">
        <v>354.50061652281101</v>
      </c>
    </row>
    <row r="1121" spans="1:6" x14ac:dyDescent="0.3">
      <c r="A1121" s="8" t="s">
        <v>2368</v>
      </c>
      <c r="B1121" s="11" t="s">
        <v>2369</v>
      </c>
      <c r="C1121" s="43" t="s">
        <v>2325</v>
      </c>
      <c r="D1121" s="17">
        <v>5103</v>
      </c>
      <c r="E1121" s="40">
        <v>9</v>
      </c>
      <c r="F1121" s="50">
        <v>176.36684303351001</v>
      </c>
    </row>
    <row r="1122" spans="1:6" x14ac:dyDescent="0.3">
      <c r="A1122" s="8" t="s">
        <v>2370</v>
      </c>
      <c r="B1122" s="11" t="s">
        <v>2371</v>
      </c>
      <c r="C1122" s="43" t="s">
        <v>2325</v>
      </c>
      <c r="D1122" s="17">
        <v>3889</v>
      </c>
      <c r="E1122" s="40">
        <v>14</v>
      </c>
      <c r="F1122" s="50">
        <v>359.98971457958299</v>
      </c>
    </row>
    <row r="1123" spans="1:6" x14ac:dyDescent="0.3">
      <c r="A1123" s="8" t="s">
        <v>2372</v>
      </c>
      <c r="B1123" s="11" t="s">
        <v>2373</v>
      </c>
      <c r="C1123" s="43" t="s">
        <v>2325</v>
      </c>
      <c r="D1123" s="17">
        <v>5321</v>
      </c>
      <c r="E1123" s="40">
        <v>20</v>
      </c>
      <c r="F1123" s="50">
        <v>375.86919751926303</v>
      </c>
    </row>
    <row r="1124" spans="1:6" x14ac:dyDescent="0.3">
      <c r="A1124" s="8" t="s">
        <v>2374</v>
      </c>
      <c r="B1124" s="11" t="s">
        <v>2375</v>
      </c>
      <c r="C1124" s="43" t="s">
        <v>2376</v>
      </c>
      <c r="D1124" s="17">
        <v>2442</v>
      </c>
      <c r="E1124" s="40">
        <v>3</v>
      </c>
      <c r="F1124" s="50">
        <v>122.850122850123</v>
      </c>
    </row>
    <row r="1125" spans="1:6" x14ac:dyDescent="0.3">
      <c r="A1125" s="8" t="s">
        <v>2377</v>
      </c>
      <c r="B1125" s="11" t="s">
        <v>2378</v>
      </c>
      <c r="C1125" s="43" t="s">
        <v>2376</v>
      </c>
      <c r="D1125" s="17">
        <v>5847</v>
      </c>
      <c r="E1125" s="40">
        <v>14</v>
      </c>
      <c r="F1125" s="50">
        <v>239.43902856165599</v>
      </c>
    </row>
    <row r="1126" spans="1:6" x14ac:dyDescent="0.3">
      <c r="A1126" s="8" t="s">
        <v>2379</v>
      </c>
      <c r="B1126" s="11" t="s">
        <v>2380</v>
      </c>
      <c r="C1126" s="43" t="s">
        <v>2376</v>
      </c>
      <c r="D1126" s="17">
        <v>4845</v>
      </c>
      <c r="E1126" s="40">
        <v>4</v>
      </c>
      <c r="F1126" s="50">
        <v>82.559339525283804</v>
      </c>
    </row>
    <row r="1127" spans="1:6" x14ac:dyDescent="0.3">
      <c r="A1127" s="8" t="s">
        <v>2381</v>
      </c>
      <c r="B1127" s="11" t="s">
        <v>2382</v>
      </c>
      <c r="C1127" s="43" t="s">
        <v>2376</v>
      </c>
      <c r="D1127" s="17">
        <v>3575</v>
      </c>
      <c r="E1127" s="40">
        <v>12</v>
      </c>
      <c r="F1127" s="50">
        <v>335.66433566433602</v>
      </c>
    </row>
    <row r="1128" spans="1:6" x14ac:dyDescent="0.3">
      <c r="A1128" s="8" t="s">
        <v>2383</v>
      </c>
      <c r="B1128" s="11" t="s">
        <v>591</v>
      </c>
      <c r="C1128" s="43" t="s">
        <v>2376</v>
      </c>
      <c r="D1128" s="17">
        <v>3634</v>
      </c>
      <c r="E1128" s="40">
        <v>6</v>
      </c>
      <c r="F1128" s="50">
        <v>165.10731975784299</v>
      </c>
    </row>
    <row r="1129" spans="1:6" x14ac:dyDescent="0.3">
      <c r="A1129" s="10" t="s">
        <v>2384</v>
      </c>
      <c r="B1129" s="11" t="s">
        <v>2385</v>
      </c>
      <c r="C1129" s="43" t="s">
        <v>2376</v>
      </c>
      <c r="D1129" s="17">
        <v>2801</v>
      </c>
      <c r="E1129" s="38">
        <v>6</v>
      </c>
      <c r="F1129" s="49">
        <v>214.20921099607301</v>
      </c>
    </row>
    <row r="1130" spans="1:6" x14ac:dyDescent="0.3">
      <c r="A1130" s="8" t="s">
        <v>2386</v>
      </c>
      <c r="B1130" s="11" t="s">
        <v>2387</v>
      </c>
      <c r="C1130" s="43" t="s">
        <v>2376</v>
      </c>
      <c r="D1130" s="17">
        <v>2447</v>
      </c>
      <c r="E1130" s="40">
        <v>6</v>
      </c>
      <c r="F1130" s="50">
        <v>245.198201879853</v>
      </c>
    </row>
    <row r="1131" spans="1:6" x14ac:dyDescent="0.3">
      <c r="A1131" s="8" t="s">
        <v>2388</v>
      </c>
      <c r="B1131" s="11" t="s">
        <v>2389</v>
      </c>
      <c r="C1131" s="43" t="s">
        <v>2376</v>
      </c>
      <c r="D1131" s="17">
        <v>4006</v>
      </c>
      <c r="E1131" s="40">
        <v>10</v>
      </c>
      <c r="F1131" s="50">
        <v>249.625561657514</v>
      </c>
    </row>
    <row r="1132" spans="1:6" x14ac:dyDescent="0.3">
      <c r="A1132" s="8" t="s">
        <v>2390</v>
      </c>
      <c r="B1132" s="11" t="s">
        <v>2391</v>
      </c>
      <c r="C1132" s="43" t="s">
        <v>2376</v>
      </c>
      <c r="D1132" s="17">
        <v>3400</v>
      </c>
      <c r="E1132" s="40">
        <v>11</v>
      </c>
      <c r="F1132" s="50">
        <v>323.52941176470603</v>
      </c>
    </row>
    <row r="1133" spans="1:6" x14ac:dyDescent="0.3">
      <c r="A1133" s="8" t="s">
        <v>2392</v>
      </c>
      <c r="B1133" s="11" t="s">
        <v>2393</v>
      </c>
      <c r="C1133" s="43" t="s">
        <v>2376</v>
      </c>
      <c r="D1133" s="17">
        <v>2853</v>
      </c>
      <c r="E1133" s="40">
        <v>11</v>
      </c>
      <c r="F1133" s="50">
        <v>385.55906063792497</v>
      </c>
    </row>
    <row r="1134" spans="1:6" x14ac:dyDescent="0.3">
      <c r="A1134" s="8" t="s">
        <v>2394</v>
      </c>
      <c r="B1134" s="11" t="s">
        <v>2395</v>
      </c>
      <c r="C1134" s="43" t="s">
        <v>2376</v>
      </c>
      <c r="D1134" s="17">
        <v>2597</v>
      </c>
      <c r="E1134" s="40">
        <v>6</v>
      </c>
      <c r="F1134" s="50">
        <v>231.03581055063501</v>
      </c>
    </row>
    <row r="1135" spans="1:6" x14ac:dyDescent="0.3">
      <c r="A1135" s="8" t="s">
        <v>2396</v>
      </c>
      <c r="B1135" s="11" t="s">
        <v>2397</v>
      </c>
      <c r="C1135" s="43" t="s">
        <v>2376</v>
      </c>
      <c r="D1135" s="17">
        <v>2182</v>
      </c>
      <c r="E1135" s="40">
        <v>4</v>
      </c>
      <c r="F1135" s="50">
        <v>183.318056828598</v>
      </c>
    </row>
    <row r="1136" spans="1:6" x14ac:dyDescent="0.3">
      <c r="A1136" s="8" t="s">
        <v>2398</v>
      </c>
      <c r="B1136" s="11" t="s">
        <v>2399</v>
      </c>
      <c r="C1136" s="43" t="s">
        <v>2376</v>
      </c>
      <c r="D1136" s="17">
        <v>3825</v>
      </c>
      <c r="E1136" s="40">
        <v>15</v>
      </c>
      <c r="F1136" s="50">
        <v>392.15686274509801</v>
      </c>
    </row>
    <row r="1137" spans="1:6" x14ac:dyDescent="0.3">
      <c r="A1137" s="8" t="s">
        <v>2400</v>
      </c>
      <c r="B1137" s="11" t="s">
        <v>2401</v>
      </c>
      <c r="C1137" s="43" t="s">
        <v>2376</v>
      </c>
      <c r="D1137" s="17">
        <v>3929</v>
      </c>
      <c r="E1137" s="40">
        <v>5</v>
      </c>
      <c r="F1137" s="50">
        <v>127.258844489692</v>
      </c>
    </row>
    <row r="1138" spans="1:6" x14ac:dyDescent="0.3">
      <c r="A1138" s="8" t="s">
        <v>2402</v>
      </c>
      <c r="B1138" s="11" t="s">
        <v>2403</v>
      </c>
      <c r="C1138" s="43" t="s">
        <v>2376</v>
      </c>
      <c r="D1138" s="17">
        <v>4298</v>
      </c>
      <c r="E1138" s="40">
        <v>21</v>
      </c>
      <c r="F1138" s="50">
        <v>488.59934853420202</v>
      </c>
    </row>
    <row r="1139" spans="1:6" x14ac:dyDescent="0.3">
      <c r="A1139" s="8" t="s">
        <v>2404</v>
      </c>
      <c r="B1139" s="11" t="s">
        <v>2405</v>
      </c>
      <c r="C1139" s="43" t="s">
        <v>2376</v>
      </c>
      <c r="D1139" s="17">
        <v>3726</v>
      </c>
      <c r="E1139" s="40">
        <v>22</v>
      </c>
      <c r="F1139" s="50">
        <v>590.44551798174996</v>
      </c>
    </row>
    <row r="1140" spans="1:6" x14ac:dyDescent="0.3">
      <c r="A1140" s="8" t="s">
        <v>2406</v>
      </c>
      <c r="B1140" s="11" t="s">
        <v>2407</v>
      </c>
      <c r="C1140" s="43" t="s">
        <v>2376</v>
      </c>
      <c r="D1140" s="17">
        <v>4284</v>
      </c>
      <c r="E1140" s="40">
        <v>10</v>
      </c>
      <c r="F1140" s="50">
        <v>233.42670401493899</v>
      </c>
    </row>
    <row r="1141" spans="1:6" x14ac:dyDescent="0.3">
      <c r="A1141" s="8" t="s">
        <v>2408</v>
      </c>
      <c r="B1141" s="11" t="s">
        <v>2409</v>
      </c>
      <c r="C1141" s="43" t="s">
        <v>2376</v>
      </c>
      <c r="D1141" s="17">
        <v>3118</v>
      </c>
      <c r="E1141" s="40">
        <v>14</v>
      </c>
      <c r="F1141" s="50">
        <v>449.00577293136598</v>
      </c>
    </row>
    <row r="1142" spans="1:6" x14ac:dyDescent="0.3">
      <c r="A1142" s="8" t="s">
        <v>2410</v>
      </c>
      <c r="B1142" s="11" t="s">
        <v>2411</v>
      </c>
      <c r="C1142" s="43" t="s">
        <v>2376</v>
      </c>
      <c r="D1142" s="17">
        <v>3230</v>
      </c>
      <c r="E1142" s="40">
        <v>11</v>
      </c>
      <c r="F1142" s="50">
        <v>340.557275541796</v>
      </c>
    </row>
    <row r="1143" spans="1:6" x14ac:dyDescent="0.3">
      <c r="A1143" s="8" t="s">
        <v>2412</v>
      </c>
      <c r="B1143" s="11" t="s">
        <v>2413</v>
      </c>
      <c r="C1143" s="43" t="s">
        <v>2376</v>
      </c>
      <c r="D1143" s="17">
        <v>3834</v>
      </c>
      <c r="E1143" s="40">
        <v>17</v>
      </c>
      <c r="F1143" s="50">
        <v>443.40114762650001</v>
      </c>
    </row>
    <row r="1144" spans="1:6" x14ac:dyDescent="0.3">
      <c r="A1144" s="8" t="s">
        <v>2414</v>
      </c>
      <c r="B1144" s="11" t="s">
        <v>2415</v>
      </c>
      <c r="C1144" s="43" t="s">
        <v>2376</v>
      </c>
      <c r="D1144" s="17">
        <v>3989</v>
      </c>
      <c r="E1144" s="40">
        <v>15</v>
      </c>
      <c r="F1144" s="50">
        <v>376.034093757834</v>
      </c>
    </row>
    <row r="1145" spans="1:6" x14ac:dyDescent="0.3">
      <c r="A1145" s="8" t="s">
        <v>2416</v>
      </c>
      <c r="B1145" s="11" t="s">
        <v>2417</v>
      </c>
      <c r="C1145" s="43" t="s">
        <v>2376</v>
      </c>
      <c r="D1145" s="17">
        <v>3526</v>
      </c>
      <c r="E1145" s="40">
        <v>10</v>
      </c>
      <c r="F1145" s="50">
        <v>283.60748723766301</v>
      </c>
    </row>
    <row r="1146" spans="1:6" x14ac:dyDescent="0.3">
      <c r="A1146" s="8" t="s">
        <v>2418</v>
      </c>
      <c r="B1146" s="11" t="s">
        <v>2419</v>
      </c>
      <c r="C1146" s="43" t="s">
        <v>2376</v>
      </c>
      <c r="D1146" s="17">
        <v>5711</v>
      </c>
      <c r="E1146" s="40">
        <v>20</v>
      </c>
      <c r="F1146" s="50">
        <v>350.20136578532703</v>
      </c>
    </row>
    <row r="1147" spans="1:6" x14ac:dyDescent="0.3">
      <c r="A1147" s="8" t="s">
        <v>2420</v>
      </c>
      <c r="B1147" s="11" t="s">
        <v>2421</v>
      </c>
      <c r="C1147" s="43" t="s">
        <v>2376</v>
      </c>
      <c r="D1147" s="17">
        <v>4542</v>
      </c>
      <c r="E1147" s="40">
        <v>16</v>
      </c>
      <c r="F1147" s="50">
        <v>352.26772346983699</v>
      </c>
    </row>
    <row r="1148" spans="1:6" x14ac:dyDescent="0.3">
      <c r="A1148" s="8" t="s">
        <v>2422</v>
      </c>
      <c r="B1148" s="11" t="s">
        <v>2423</v>
      </c>
      <c r="C1148" s="43" t="s">
        <v>2376</v>
      </c>
      <c r="D1148" s="17">
        <v>2930</v>
      </c>
      <c r="E1148" s="40">
        <v>5</v>
      </c>
      <c r="F1148" s="50">
        <v>170.64846416382301</v>
      </c>
    </row>
    <row r="1149" spans="1:6" x14ac:dyDescent="0.3">
      <c r="A1149" s="8" t="s">
        <v>2424</v>
      </c>
      <c r="B1149" s="11" t="s">
        <v>2425</v>
      </c>
      <c r="C1149" s="43" t="s">
        <v>2376</v>
      </c>
      <c r="D1149" s="17">
        <v>3781</v>
      </c>
      <c r="E1149" s="40">
        <v>14</v>
      </c>
      <c r="F1149" s="50">
        <v>370.27241470510398</v>
      </c>
    </row>
    <row r="1150" spans="1:6" x14ac:dyDescent="0.3">
      <c r="A1150" s="8" t="s">
        <v>2426</v>
      </c>
      <c r="B1150" s="11" t="s">
        <v>2427</v>
      </c>
      <c r="C1150" s="43" t="s">
        <v>2376</v>
      </c>
      <c r="D1150" s="17">
        <v>4487</v>
      </c>
      <c r="E1150" s="40">
        <v>8</v>
      </c>
      <c r="F1150" s="50">
        <v>178.292845999554</v>
      </c>
    </row>
    <row r="1151" spans="1:6" x14ac:dyDescent="0.3">
      <c r="A1151" s="8" t="s">
        <v>2428</v>
      </c>
      <c r="B1151" s="11" t="s">
        <v>2429</v>
      </c>
      <c r="C1151" s="43" t="s">
        <v>2376</v>
      </c>
      <c r="D1151" s="17">
        <v>3536</v>
      </c>
      <c r="E1151" s="40">
        <v>9</v>
      </c>
      <c r="F1151" s="50">
        <v>254.52488687782801</v>
      </c>
    </row>
    <row r="1152" spans="1:6" x14ac:dyDescent="0.3">
      <c r="A1152" s="8" t="s">
        <v>2430</v>
      </c>
      <c r="B1152" s="11" t="s">
        <v>2431</v>
      </c>
      <c r="C1152" s="43" t="s">
        <v>2376</v>
      </c>
      <c r="D1152" s="17">
        <v>2734</v>
      </c>
      <c r="E1152" s="40">
        <v>11</v>
      </c>
      <c r="F1152" s="50">
        <v>402.34089246525201</v>
      </c>
    </row>
    <row r="1153" spans="1:6" x14ac:dyDescent="0.3">
      <c r="A1153" s="8" t="s">
        <v>2432</v>
      </c>
      <c r="B1153" s="11" t="s">
        <v>2433</v>
      </c>
      <c r="C1153" s="43" t="s">
        <v>2376</v>
      </c>
      <c r="D1153" s="17">
        <v>2754</v>
      </c>
      <c r="E1153" s="40">
        <v>9</v>
      </c>
      <c r="F1153" s="50">
        <v>326.79738562091501</v>
      </c>
    </row>
    <row r="1154" spans="1:6" x14ac:dyDescent="0.3">
      <c r="A1154" s="8" t="s">
        <v>2434</v>
      </c>
      <c r="B1154" s="11" t="s">
        <v>2435</v>
      </c>
      <c r="C1154" s="43" t="s">
        <v>2376</v>
      </c>
      <c r="D1154" s="17">
        <v>4167</v>
      </c>
      <c r="E1154" s="40">
        <v>35</v>
      </c>
      <c r="F1154" s="50">
        <v>839.93280537556996</v>
      </c>
    </row>
    <row r="1155" spans="1:6" x14ac:dyDescent="0.3">
      <c r="A1155" s="8" t="s">
        <v>2436</v>
      </c>
      <c r="B1155" s="11" t="s">
        <v>2437</v>
      </c>
      <c r="C1155" s="43" t="s">
        <v>2376</v>
      </c>
      <c r="D1155" s="17">
        <v>3613</v>
      </c>
      <c r="E1155" s="40">
        <v>10</v>
      </c>
      <c r="F1155" s="50">
        <v>276.77830058123402</v>
      </c>
    </row>
    <row r="1156" spans="1:6" x14ac:dyDescent="0.3">
      <c r="A1156" s="8" t="s">
        <v>2438</v>
      </c>
      <c r="B1156" s="11" t="s">
        <v>2439</v>
      </c>
      <c r="C1156" s="43" t="s">
        <v>2376</v>
      </c>
      <c r="D1156" s="17">
        <v>2062</v>
      </c>
      <c r="E1156" s="40">
        <v>8</v>
      </c>
      <c r="F1156" s="50">
        <v>387.972841901067</v>
      </c>
    </row>
    <row r="1157" spans="1:6" x14ac:dyDescent="0.3">
      <c r="A1157" s="8" t="s">
        <v>2440</v>
      </c>
      <c r="B1157" s="11" t="s">
        <v>2441</v>
      </c>
      <c r="C1157" s="43" t="s">
        <v>2376</v>
      </c>
      <c r="D1157" s="17">
        <v>2705</v>
      </c>
      <c r="E1157" s="40">
        <v>6</v>
      </c>
      <c r="F1157" s="50">
        <v>221.81146025877999</v>
      </c>
    </row>
    <row r="1158" spans="1:6" x14ac:dyDescent="0.3">
      <c r="A1158" s="8" t="s">
        <v>2442</v>
      </c>
      <c r="B1158" s="11" t="s">
        <v>2443</v>
      </c>
      <c r="C1158" s="43" t="s">
        <v>2376</v>
      </c>
      <c r="D1158" s="17">
        <v>7004</v>
      </c>
      <c r="E1158" s="40">
        <v>18</v>
      </c>
      <c r="F1158" s="50">
        <v>256.99600228440897</v>
      </c>
    </row>
    <row r="1159" spans="1:6" x14ac:dyDescent="0.3">
      <c r="A1159" s="8" t="s">
        <v>2444</v>
      </c>
      <c r="B1159" s="11" t="s">
        <v>2445</v>
      </c>
      <c r="C1159" s="43" t="s">
        <v>2376</v>
      </c>
      <c r="D1159" s="17">
        <v>4004</v>
      </c>
      <c r="E1159" s="40">
        <v>8</v>
      </c>
      <c r="F1159" s="50">
        <v>199.80019980020001</v>
      </c>
    </row>
    <row r="1160" spans="1:6" x14ac:dyDescent="0.3">
      <c r="A1160" s="8" t="s">
        <v>2446</v>
      </c>
      <c r="B1160" s="11" t="s">
        <v>2447</v>
      </c>
      <c r="C1160" s="43" t="s">
        <v>2376</v>
      </c>
      <c r="D1160" s="17">
        <v>4062</v>
      </c>
      <c r="E1160" s="40">
        <v>17</v>
      </c>
      <c r="F1160" s="50">
        <v>418.51304775972397</v>
      </c>
    </row>
    <row r="1161" spans="1:6" x14ac:dyDescent="0.3">
      <c r="A1161" s="8" t="s">
        <v>2448</v>
      </c>
      <c r="B1161" s="11" t="s">
        <v>2449</v>
      </c>
      <c r="C1161" s="43" t="s">
        <v>2376</v>
      </c>
      <c r="D1161" s="17">
        <v>3747</v>
      </c>
      <c r="E1161" s="40">
        <v>14</v>
      </c>
      <c r="F1161" s="50">
        <v>373.63223912463297</v>
      </c>
    </row>
    <row r="1162" spans="1:6" x14ac:dyDescent="0.3">
      <c r="A1162" s="8" t="s">
        <v>2450</v>
      </c>
      <c r="B1162" s="11" t="s">
        <v>2451</v>
      </c>
      <c r="C1162" s="43" t="s">
        <v>2376</v>
      </c>
      <c r="D1162" s="17">
        <v>4289</v>
      </c>
      <c r="E1162" s="40">
        <v>20</v>
      </c>
      <c r="F1162" s="50">
        <v>466.309162975052</v>
      </c>
    </row>
    <row r="1163" spans="1:6" x14ac:dyDescent="0.3">
      <c r="A1163" s="8" t="s">
        <v>2452</v>
      </c>
      <c r="B1163" s="11" t="s">
        <v>2453</v>
      </c>
      <c r="C1163" s="43" t="s">
        <v>2376</v>
      </c>
      <c r="D1163" s="17">
        <v>3235</v>
      </c>
      <c r="E1163" s="40">
        <v>10</v>
      </c>
      <c r="F1163" s="50">
        <v>309.119010819165</v>
      </c>
    </row>
    <row r="1164" spans="1:6" x14ac:dyDescent="0.3">
      <c r="A1164" s="8" t="s">
        <v>2454</v>
      </c>
      <c r="B1164" s="11" t="s">
        <v>2455</v>
      </c>
      <c r="C1164" s="43" t="s">
        <v>2376</v>
      </c>
      <c r="D1164" s="17">
        <v>2896</v>
      </c>
      <c r="E1164" s="40">
        <v>10</v>
      </c>
      <c r="F1164" s="50">
        <v>345.303867403315</v>
      </c>
    </row>
    <row r="1165" spans="1:6" x14ac:dyDescent="0.3">
      <c r="A1165" s="8" t="s">
        <v>2456</v>
      </c>
      <c r="B1165" s="11" t="s">
        <v>2457</v>
      </c>
      <c r="C1165" s="43" t="s">
        <v>2376</v>
      </c>
      <c r="D1165" s="17">
        <v>4837</v>
      </c>
      <c r="E1165" s="40">
        <v>9</v>
      </c>
      <c r="F1165" s="50">
        <v>186.06574322927401</v>
      </c>
    </row>
    <row r="1166" spans="1:6" x14ac:dyDescent="0.3">
      <c r="A1166" s="8" t="s">
        <v>2458</v>
      </c>
      <c r="B1166" s="11" t="s">
        <v>2459</v>
      </c>
      <c r="C1166" s="43" t="s">
        <v>2376</v>
      </c>
      <c r="D1166" s="17">
        <v>4505</v>
      </c>
      <c r="E1166" s="40">
        <v>19</v>
      </c>
      <c r="F1166" s="50">
        <v>421.753607103219</v>
      </c>
    </row>
    <row r="1167" spans="1:6" x14ac:dyDescent="0.3">
      <c r="A1167" s="8" t="s">
        <v>2460</v>
      </c>
      <c r="B1167" s="11" t="s">
        <v>2461</v>
      </c>
      <c r="C1167" s="43" t="s">
        <v>2376</v>
      </c>
      <c r="D1167" s="17">
        <v>3709</v>
      </c>
      <c r="E1167" s="40">
        <v>41</v>
      </c>
      <c r="F1167" s="50">
        <v>1105.4192504718301</v>
      </c>
    </row>
    <row r="1168" spans="1:6" x14ac:dyDescent="0.3">
      <c r="A1168" s="8" t="s">
        <v>2462</v>
      </c>
      <c r="B1168" s="11" t="s">
        <v>2463</v>
      </c>
      <c r="C1168" s="43" t="s">
        <v>2376</v>
      </c>
      <c r="D1168" s="17">
        <v>3973</v>
      </c>
      <c r="E1168" s="40">
        <v>11</v>
      </c>
      <c r="F1168" s="50">
        <v>276.86886483765397</v>
      </c>
    </row>
    <row r="1169" spans="1:6" x14ac:dyDescent="0.3">
      <c r="A1169" s="8" t="s">
        <v>2464</v>
      </c>
      <c r="B1169" s="11" t="s">
        <v>2465</v>
      </c>
      <c r="C1169" s="43" t="s">
        <v>2376</v>
      </c>
      <c r="D1169" s="17">
        <v>3421</v>
      </c>
      <c r="E1169" s="40">
        <v>8</v>
      </c>
      <c r="F1169" s="50">
        <v>233.84975153463901</v>
      </c>
    </row>
    <row r="1170" spans="1:6" x14ac:dyDescent="0.3">
      <c r="A1170" s="10" t="s">
        <v>2466</v>
      </c>
      <c r="B1170" s="11" t="s">
        <v>2467</v>
      </c>
      <c r="C1170" s="43" t="s">
        <v>2376</v>
      </c>
      <c r="D1170" s="17">
        <v>3103</v>
      </c>
      <c r="E1170" s="38">
        <v>11</v>
      </c>
      <c r="F1170" s="49">
        <v>354.49564937157601</v>
      </c>
    </row>
    <row r="1171" spans="1:6" x14ac:dyDescent="0.3">
      <c r="A1171" s="8" t="s">
        <v>2468</v>
      </c>
      <c r="B1171" s="11" t="s">
        <v>2469</v>
      </c>
      <c r="C1171" s="43" t="s">
        <v>2376</v>
      </c>
      <c r="D1171" s="17">
        <v>6658</v>
      </c>
      <c r="E1171" s="40">
        <v>37</v>
      </c>
      <c r="F1171" s="50">
        <v>555.72243917092203</v>
      </c>
    </row>
    <row r="1172" spans="1:6" x14ac:dyDescent="0.3">
      <c r="A1172" s="10" t="s">
        <v>2470</v>
      </c>
      <c r="B1172" s="11" t="s">
        <v>2471</v>
      </c>
      <c r="C1172" s="43" t="s">
        <v>2376</v>
      </c>
      <c r="D1172" s="17">
        <v>8215</v>
      </c>
      <c r="E1172" s="38">
        <v>13</v>
      </c>
      <c r="F1172" s="49">
        <v>158.24710894704799</v>
      </c>
    </row>
    <row r="1173" spans="1:6" x14ac:dyDescent="0.3">
      <c r="A1173" s="8" t="s">
        <v>2472</v>
      </c>
      <c r="B1173" s="11" t="s">
        <v>2473</v>
      </c>
      <c r="C1173" s="43" t="s">
        <v>2376</v>
      </c>
      <c r="D1173" s="17">
        <v>6260</v>
      </c>
      <c r="E1173" s="40">
        <v>16</v>
      </c>
      <c r="F1173" s="50">
        <v>255.59105431309899</v>
      </c>
    </row>
    <row r="1174" spans="1:6" x14ac:dyDescent="0.3">
      <c r="A1174" s="8" t="s">
        <v>2474</v>
      </c>
      <c r="B1174" s="11" t="s">
        <v>2475</v>
      </c>
      <c r="C1174" s="43" t="s">
        <v>2376</v>
      </c>
      <c r="D1174" s="17">
        <v>4073</v>
      </c>
      <c r="E1174" s="40">
        <v>18</v>
      </c>
      <c r="F1174" s="50">
        <v>441.93469187331198</v>
      </c>
    </row>
    <row r="1175" spans="1:6" x14ac:dyDescent="0.3">
      <c r="A1175" s="8" t="s">
        <v>2476</v>
      </c>
      <c r="B1175" s="11" t="s">
        <v>2477</v>
      </c>
      <c r="C1175" s="43" t="s">
        <v>2376</v>
      </c>
      <c r="D1175" s="17">
        <v>4455</v>
      </c>
      <c r="E1175" s="40">
        <v>18</v>
      </c>
      <c r="F1175" s="50">
        <v>404.04040404040398</v>
      </c>
    </row>
    <row r="1176" spans="1:6" x14ac:dyDescent="0.3">
      <c r="A1176" s="8" t="s">
        <v>2478</v>
      </c>
      <c r="B1176" s="11" t="s">
        <v>2479</v>
      </c>
      <c r="C1176" s="43" t="s">
        <v>2376</v>
      </c>
      <c r="D1176" s="17">
        <v>3717</v>
      </c>
      <c r="E1176" s="40">
        <v>10</v>
      </c>
      <c r="F1176" s="50">
        <v>269.03416733925201</v>
      </c>
    </row>
    <row r="1177" spans="1:6" x14ac:dyDescent="0.3">
      <c r="A1177" s="8" t="s">
        <v>2480</v>
      </c>
      <c r="B1177" s="11" t="s">
        <v>2481</v>
      </c>
      <c r="C1177" s="43" t="s">
        <v>2376</v>
      </c>
      <c r="D1177" s="17">
        <v>5613</v>
      </c>
      <c r="E1177" s="40">
        <v>21</v>
      </c>
      <c r="F1177" s="50">
        <v>374.13148049171599</v>
      </c>
    </row>
    <row r="1178" spans="1:6" x14ac:dyDescent="0.3">
      <c r="A1178" s="8" t="s">
        <v>2482</v>
      </c>
      <c r="B1178" s="11" t="s">
        <v>2483</v>
      </c>
      <c r="C1178" s="43" t="s">
        <v>2376</v>
      </c>
      <c r="D1178" s="17">
        <v>3546</v>
      </c>
      <c r="E1178" s="40">
        <v>12</v>
      </c>
      <c r="F1178" s="50">
        <v>338.40947546531299</v>
      </c>
    </row>
    <row r="1179" spans="1:6" x14ac:dyDescent="0.3">
      <c r="A1179" s="8" t="s">
        <v>2484</v>
      </c>
      <c r="B1179" s="11" t="s">
        <v>2485</v>
      </c>
      <c r="C1179" s="43" t="s">
        <v>2376</v>
      </c>
      <c r="D1179" s="17">
        <v>3480</v>
      </c>
      <c r="E1179" s="40">
        <v>37</v>
      </c>
      <c r="F1179" s="50">
        <v>1063.2183908045999</v>
      </c>
    </row>
    <row r="1180" spans="1:6" x14ac:dyDescent="0.3">
      <c r="A1180" s="8" t="s">
        <v>2486</v>
      </c>
      <c r="B1180" s="11" t="s">
        <v>2487</v>
      </c>
      <c r="C1180" s="43" t="s">
        <v>2376</v>
      </c>
      <c r="D1180" s="17">
        <v>3363</v>
      </c>
      <c r="E1180" s="40">
        <v>23</v>
      </c>
      <c r="F1180" s="50">
        <v>683.913172762415</v>
      </c>
    </row>
    <row r="1181" spans="1:6" x14ac:dyDescent="0.3">
      <c r="A1181" s="8" t="s">
        <v>2488</v>
      </c>
      <c r="B1181" s="11" t="s">
        <v>2489</v>
      </c>
      <c r="C1181" s="43" t="s">
        <v>2376</v>
      </c>
      <c r="D1181" s="17">
        <v>2956</v>
      </c>
      <c r="E1181" s="40">
        <v>8</v>
      </c>
      <c r="F1181" s="50">
        <v>270.63599458727998</v>
      </c>
    </row>
    <row r="1182" spans="1:6" x14ac:dyDescent="0.3">
      <c r="A1182" s="8" t="s">
        <v>2490</v>
      </c>
      <c r="B1182" s="11" t="s">
        <v>2491</v>
      </c>
      <c r="C1182" s="43" t="s">
        <v>2376</v>
      </c>
      <c r="D1182" s="17">
        <v>2798</v>
      </c>
      <c r="E1182" s="40">
        <v>15</v>
      </c>
      <c r="F1182" s="50">
        <v>536.09721229449599</v>
      </c>
    </row>
    <row r="1183" spans="1:6" x14ac:dyDescent="0.3">
      <c r="A1183" s="8" t="s">
        <v>2492</v>
      </c>
      <c r="B1183" s="11" t="s">
        <v>2493</v>
      </c>
      <c r="C1183" s="43" t="s">
        <v>2376</v>
      </c>
      <c r="D1183" s="17">
        <v>3754</v>
      </c>
      <c r="E1183" s="40">
        <v>7</v>
      </c>
      <c r="F1183" s="50">
        <v>186.467767714438</v>
      </c>
    </row>
    <row r="1184" spans="1:6" x14ac:dyDescent="0.3">
      <c r="A1184" s="8" t="s">
        <v>2494</v>
      </c>
      <c r="B1184" s="11" t="s">
        <v>2495</v>
      </c>
      <c r="C1184" s="43" t="s">
        <v>2376</v>
      </c>
      <c r="D1184" s="17">
        <v>4313</v>
      </c>
      <c r="E1184" s="40">
        <v>18</v>
      </c>
      <c r="F1184" s="50">
        <v>417.34291676327399</v>
      </c>
    </row>
    <row r="1185" spans="1:6" x14ac:dyDescent="0.3">
      <c r="A1185" s="8" t="s">
        <v>2496</v>
      </c>
      <c r="B1185" s="11" t="s">
        <v>2497</v>
      </c>
      <c r="C1185" s="43" t="s">
        <v>2376</v>
      </c>
      <c r="D1185" s="17">
        <v>4520</v>
      </c>
      <c r="E1185" s="40">
        <v>15</v>
      </c>
      <c r="F1185" s="50">
        <v>331.85840707964599</v>
      </c>
    </row>
    <row r="1186" spans="1:6" x14ac:dyDescent="0.3">
      <c r="A1186" s="8" t="s">
        <v>2498</v>
      </c>
      <c r="B1186" s="11" t="s">
        <v>2499</v>
      </c>
      <c r="C1186" s="43" t="s">
        <v>2376</v>
      </c>
      <c r="D1186" s="17">
        <v>7993</v>
      </c>
      <c r="E1186" s="40">
        <v>43</v>
      </c>
      <c r="F1186" s="50">
        <v>537.970724383836</v>
      </c>
    </row>
    <row r="1187" spans="1:6" x14ac:dyDescent="0.3">
      <c r="A1187" s="8" t="s">
        <v>2500</v>
      </c>
      <c r="B1187" s="11" t="s">
        <v>2501</v>
      </c>
      <c r="C1187" s="43" t="s">
        <v>2376</v>
      </c>
      <c r="D1187" s="17">
        <v>3484</v>
      </c>
      <c r="E1187" s="40">
        <v>6</v>
      </c>
      <c r="F1187" s="50">
        <v>172.21584385763501</v>
      </c>
    </row>
    <row r="1188" spans="1:6" x14ac:dyDescent="0.3">
      <c r="A1188" s="10" t="s">
        <v>2502</v>
      </c>
      <c r="B1188" s="11" t="s">
        <v>2503</v>
      </c>
      <c r="C1188" s="43" t="s">
        <v>2376</v>
      </c>
      <c r="D1188" s="17">
        <v>3712</v>
      </c>
      <c r="E1188" s="39">
        <v>22</v>
      </c>
      <c r="F1188" s="49">
        <v>592.67241379310303</v>
      </c>
    </row>
    <row r="1189" spans="1:6" x14ac:dyDescent="0.3">
      <c r="A1189" s="8" t="s">
        <v>2504</v>
      </c>
      <c r="B1189" s="11" t="s">
        <v>2505</v>
      </c>
      <c r="C1189" s="43" t="s">
        <v>2376</v>
      </c>
      <c r="D1189" s="17">
        <v>4107</v>
      </c>
      <c r="E1189" s="40">
        <v>18</v>
      </c>
      <c r="F1189" s="50">
        <v>438.27611395179002</v>
      </c>
    </row>
    <row r="1190" spans="1:6" x14ac:dyDescent="0.3">
      <c r="A1190" s="8" t="s">
        <v>2506</v>
      </c>
      <c r="B1190" s="11" t="s">
        <v>2507</v>
      </c>
      <c r="C1190" s="43" t="s">
        <v>2376</v>
      </c>
      <c r="D1190" s="17">
        <v>4799</v>
      </c>
      <c r="E1190" s="40">
        <v>8</v>
      </c>
      <c r="F1190" s="50">
        <v>166.701396124193</v>
      </c>
    </row>
    <row r="1191" spans="1:6" x14ac:dyDescent="0.3">
      <c r="A1191" s="8" t="s">
        <v>2508</v>
      </c>
      <c r="B1191" s="11" t="s">
        <v>2509</v>
      </c>
      <c r="C1191" s="43" t="s">
        <v>2376</v>
      </c>
      <c r="D1191" s="17">
        <v>4373</v>
      </c>
      <c r="E1191" s="40">
        <v>13</v>
      </c>
      <c r="F1191" s="50">
        <v>297.27875600274399</v>
      </c>
    </row>
    <row r="1192" spans="1:6" x14ac:dyDescent="0.3">
      <c r="A1192" s="8" t="s">
        <v>2510</v>
      </c>
      <c r="B1192" s="11" t="s">
        <v>2511</v>
      </c>
      <c r="C1192" s="43" t="s">
        <v>2376</v>
      </c>
      <c r="D1192" s="17">
        <v>3037</v>
      </c>
      <c r="E1192" s="40">
        <v>11</v>
      </c>
      <c r="F1192" s="50">
        <v>362.19953901876897</v>
      </c>
    </row>
    <row r="1193" spans="1:6" x14ac:dyDescent="0.3">
      <c r="A1193" s="8" t="s">
        <v>2512</v>
      </c>
      <c r="B1193" s="11" t="s">
        <v>2513</v>
      </c>
      <c r="C1193" s="43" t="s">
        <v>2376</v>
      </c>
      <c r="D1193" s="17">
        <v>2951</v>
      </c>
      <c r="E1193" s="40">
        <v>12</v>
      </c>
      <c r="F1193" s="50">
        <v>406.641816333446</v>
      </c>
    </row>
    <row r="1194" spans="1:6" x14ac:dyDescent="0.3">
      <c r="A1194" s="8" t="s">
        <v>2514</v>
      </c>
      <c r="B1194" s="11" t="s">
        <v>2515</v>
      </c>
      <c r="C1194" s="43" t="s">
        <v>2376</v>
      </c>
      <c r="D1194" s="17">
        <v>2606</v>
      </c>
      <c r="E1194" s="40">
        <v>2</v>
      </c>
      <c r="F1194" s="50">
        <v>76.7459708365311</v>
      </c>
    </row>
    <row r="1195" spans="1:6" x14ac:dyDescent="0.3">
      <c r="A1195" s="8" t="s">
        <v>2516</v>
      </c>
      <c r="B1195" s="11" t="s">
        <v>2517</v>
      </c>
      <c r="C1195" s="43" t="s">
        <v>2376</v>
      </c>
      <c r="D1195" s="17">
        <v>3939</v>
      </c>
      <c r="E1195" s="40">
        <v>5</v>
      </c>
      <c r="F1195" s="50">
        <v>126.93577050012701</v>
      </c>
    </row>
    <row r="1196" spans="1:6" x14ac:dyDescent="0.3">
      <c r="A1196" s="8" t="s">
        <v>2518</v>
      </c>
      <c r="B1196" s="11" t="s">
        <v>2519</v>
      </c>
      <c r="C1196" s="43" t="s">
        <v>2376</v>
      </c>
      <c r="D1196" s="17">
        <v>4246</v>
      </c>
      <c r="E1196" s="40">
        <v>4</v>
      </c>
      <c r="F1196" s="50">
        <v>94.206311822892104</v>
      </c>
    </row>
    <row r="1197" spans="1:6" x14ac:dyDescent="0.3">
      <c r="A1197" s="8" t="s">
        <v>2520</v>
      </c>
      <c r="B1197" s="11" t="s">
        <v>2521</v>
      </c>
      <c r="C1197" s="43" t="s">
        <v>2376</v>
      </c>
      <c r="D1197" s="17">
        <v>3724</v>
      </c>
      <c r="E1197" s="40">
        <v>17</v>
      </c>
      <c r="F1197" s="50">
        <v>456.49838882921603</v>
      </c>
    </row>
    <row r="1198" spans="1:6" x14ac:dyDescent="0.3">
      <c r="A1198" s="8" t="s">
        <v>2522</v>
      </c>
      <c r="B1198" s="11" t="s">
        <v>2523</v>
      </c>
      <c r="C1198" s="43" t="s">
        <v>2376</v>
      </c>
      <c r="D1198" s="17">
        <v>2649</v>
      </c>
      <c r="E1198" s="40">
        <v>5</v>
      </c>
      <c r="F1198" s="50">
        <v>188.75047187618</v>
      </c>
    </row>
    <row r="1199" spans="1:6" x14ac:dyDescent="0.3">
      <c r="A1199" s="10" t="s">
        <v>2524</v>
      </c>
      <c r="B1199" s="11" t="s">
        <v>2525</v>
      </c>
      <c r="C1199" s="43" t="s">
        <v>2376</v>
      </c>
      <c r="D1199" s="17">
        <v>5304</v>
      </c>
      <c r="E1199" s="38">
        <v>32</v>
      </c>
      <c r="F1199" s="47">
        <v>603.31825037707404</v>
      </c>
    </row>
    <row r="1200" spans="1:6" x14ac:dyDescent="0.3">
      <c r="A1200" s="8" t="s">
        <v>2526</v>
      </c>
      <c r="B1200" s="11" t="s">
        <v>2527</v>
      </c>
      <c r="C1200" s="43" t="s">
        <v>2376</v>
      </c>
      <c r="D1200" s="17">
        <v>3992</v>
      </c>
      <c r="E1200" s="40">
        <v>32</v>
      </c>
      <c r="F1200" s="50">
        <v>801.60320641282601</v>
      </c>
    </row>
    <row r="1201" spans="1:6" x14ac:dyDescent="0.3">
      <c r="A1201" s="8" t="s">
        <v>2528</v>
      </c>
      <c r="B1201" s="11" t="s">
        <v>2529</v>
      </c>
      <c r="C1201" s="43" t="s">
        <v>2376</v>
      </c>
      <c r="D1201" s="17">
        <v>3031</v>
      </c>
      <c r="E1201" s="40">
        <v>11</v>
      </c>
      <c r="F1201" s="50">
        <v>362.91652919828402</v>
      </c>
    </row>
    <row r="1202" spans="1:6" x14ac:dyDescent="0.3">
      <c r="A1202" s="10" t="s">
        <v>2530</v>
      </c>
      <c r="B1202" s="11" t="s">
        <v>2531</v>
      </c>
      <c r="C1202" s="43" t="s">
        <v>2376</v>
      </c>
      <c r="D1202" s="17">
        <v>4066</v>
      </c>
      <c r="E1202" s="39">
        <v>7</v>
      </c>
      <c r="F1202" s="49">
        <v>172.159370388588</v>
      </c>
    </row>
    <row r="1203" spans="1:6" x14ac:dyDescent="0.3">
      <c r="A1203" s="8" t="s">
        <v>2532</v>
      </c>
      <c r="B1203" s="11" t="s">
        <v>2533</v>
      </c>
      <c r="C1203" s="43" t="s">
        <v>2376</v>
      </c>
      <c r="D1203" s="17">
        <v>3465</v>
      </c>
      <c r="E1203" s="40">
        <v>19</v>
      </c>
      <c r="F1203" s="50">
        <v>548.34054834054803</v>
      </c>
    </row>
    <row r="1204" spans="1:6" x14ac:dyDescent="0.3">
      <c r="A1204" s="8" t="s">
        <v>2534</v>
      </c>
      <c r="B1204" s="11" t="s">
        <v>2535</v>
      </c>
      <c r="C1204" s="43" t="s">
        <v>2376</v>
      </c>
      <c r="D1204" s="17">
        <v>3554</v>
      </c>
      <c r="E1204" s="40">
        <v>15</v>
      </c>
      <c r="F1204" s="50">
        <v>422.05965109735502</v>
      </c>
    </row>
    <row r="1205" spans="1:6" x14ac:dyDescent="0.3">
      <c r="A1205" s="10" t="s">
        <v>2536</v>
      </c>
      <c r="B1205" s="11" t="s">
        <v>2537</v>
      </c>
      <c r="C1205" s="43" t="s">
        <v>2376</v>
      </c>
      <c r="D1205" s="17">
        <v>3872</v>
      </c>
      <c r="E1205" s="39">
        <v>4</v>
      </c>
      <c r="F1205" s="49">
        <v>103.305785123967</v>
      </c>
    </row>
    <row r="1206" spans="1:6" x14ac:dyDescent="0.3">
      <c r="A1206" s="8" t="s">
        <v>2538</v>
      </c>
      <c r="B1206" s="11" t="s">
        <v>2539</v>
      </c>
      <c r="C1206" s="43" t="s">
        <v>2540</v>
      </c>
      <c r="D1206" s="17">
        <v>5577</v>
      </c>
      <c r="E1206" s="40">
        <v>19</v>
      </c>
      <c r="F1206" s="50">
        <v>340.684956069571</v>
      </c>
    </row>
    <row r="1207" spans="1:6" x14ac:dyDescent="0.3">
      <c r="A1207" s="10" t="s">
        <v>2541</v>
      </c>
      <c r="B1207" s="11" t="s">
        <v>2542</v>
      </c>
      <c r="C1207" s="43" t="s">
        <v>2540</v>
      </c>
      <c r="D1207" s="17">
        <v>4427</v>
      </c>
      <c r="E1207" s="39">
        <v>9</v>
      </c>
      <c r="F1207" s="49">
        <v>203.29794443189499</v>
      </c>
    </row>
    <row r="1208" spans="1:6" x14ac:dyDescent="0.3">
      <c r="A1208" s="8" t="s">
        <v>2543</v>
      </c>
      <c r="B1208" s="11" t="s">
        <v>2544</v>
      </c>
      <c r="C1208" s="43" t="s">
        <v>2540</v>
      </c>
      <c r="D1208" s="17">
        <v>3192</v>
      </c>
      <c r="E1208" s="40">
        <v>2</v>
      </c>
      <c r="F1208" s="50">
        <v>62.656641604009998</v>
      </c>
    </row>
    <row r="1209" spans="1:6" x14ac:dyDescent="0.3">
      <c r="A1209" s="8" t="s">
        <v>2545</v>
      </c>
      <c r="B1209" s="11" t="s">
        <v>2546</v>
      </c>
      <c r="C1209" s="43" t="s">
        <v>2540</v>
      </c>
      <c r="D1209" s="17">
        <v>3848</v>
      </c>
      <c r="E1209" s="40">
        <v>10</v>
      </c>
      <c r="F1209" s="50">
        <v>259.87525987525999</v>
      </c>
    </row>
    <row r="1210" spans="1:6" x14ac:dyDescent="0.3">
      <c r="A1210" s="8" t="s">
        <v>2547</v>
      </c>
      <c r="B1210" s="11" t="s">
        <v>2548</v>
      </c>
      <c r="C1210" s="43" t="s">
        <v>2540</v>
      </c>
      <c r="D1210" s="17">
        <v>3153</v>
      </c>
      <c r="E1210" s="40">
        <v>6</v>
      </c>
      <c r="F1210" s="50">
        <v>190.29495718363501</v>
      </c>
    </row>
    <row r="1211" spans="1:6" x14ac:dyDescent="0.3">
      <c r="A1211" s="8" t="s">
        <v>2549</v>
      </c>
      <c r="B1211" s="11" t="s">
        <v>2550</v>
      </c>
      <c r="C1211" s="43" t="s">
        <v>2540</v>
      </c>
      <c r="D1211" s="17">
        <v>2722</v>
      </c>
      <c r="E1211" s="40">
        <v>9</v>
      </c>
      <c r="F1211" s="50">
        <v>330.63923585598798</v>
      </c>
    </row>
    <row r="1212" spans="1:6" x14ac:dyDescent="0.3">
      <c r="A1212" s="8" t="s">
        <v>2551</v>
      </c>
      <c r="B1212" s="11" t="s">
        <v>2552</v>
      </c>
      <c r="C1212" s="43" t="s">
        <v>2540</v>
      </c>
      <c r="D1212" s="17">
        <v>2846</v>
      </c>
      <c r="E1212" s="40">
        <v>11</v>
      </c>
      <c r="F1212" s="50">
        <v>386.507378777231</v>
      </c>
    </row>
    <row r="1213" spans="1:6" x14ac:dyDescent="0.3">
      <c r="A1213" s="8" t="s">
        <v>2553</v>
      </c>
      <c r="B1213" s="11" t="s">
        <v>2554</v>
      </c>
      <c r="C1213" s="43" t="s">
        <v>2540</v>
      </c>
      <c r="D1213" s="17">
        <v>3362</v>
      </c>
      <c r="E1213" s="40">
        <v>28</v>
      </c>
      <c r="F1213" s="50">
        <v>832.83759666865001</v>
      </c>
    </row>
    <row r="1214" spans="1:6" x14ac:dyDescent="0.3">
      <c r="A1214" s="10" t="s">
        <v>2555</v>
      </c>
      <c r="B1214" s="11" t="s">
        <v>2556</v>
      </c>
      <c r="C1214" s="43" t="s">
        <v>2540</v>
      </c>
      <c r="D1214" s="17">
        <v>3392</v>
      </c>
      <c r="E1214" s="38">
        <v>7</v>
      </c>
      <c r="F1214" s="47">
        <v>206.36792452830201</v>
      </c>
    </row>
    <row r="1215" spans="1:6" x14ac:dyDescent="0.3">
      <c r="A1215" s="8" t="s">
        <v>2557</v>
      </c>
      <c r="B1215" s="11" t="s">
        <v>2558</v>
      </c>
      <c r="C1215" s="43" t="s">
        <v>2540</v>
      </c>
      <c r="D1215" s="17">
        <v>5370</v>
      </c>
      <c r="E1215" s="40">
        <v>14</v>
      </c>
      <c r="F1215" s="50">
        <v>260.70763500931099</v>
      </c>
    </row>
    <row r="1216" spans="1:6" x14ac:dyDescent="0.3">
      <c r="A1216" s="8" t="s">
        <v>2559</v>
      </c>
      <c r="B1216" s="11" t="s">
        <v>2560</v>
      </c>
      <c r="C1216" s="43" t="s">
        <v>2540</v>
      </c>
      <c r="D1216" s="17">
        <v>4113</v>
      </c>
      <c r="E1216" s="40">
        <v>10</v>
      </c>
      <c r="F1216" s="50">
        <v>243.13153415998099</v>
      </c>
    </row>
    <row r="1217" spans="1:6" x14ac:dyDescent="0.3">
      <c r="A1217" s="8" t="s">
        <v>2561</v>
      </c>
      <c r="B1217" s="11" t="s">
        <v>2562</v>
      </c>
      <c r="C1217" s="43" t="s">
        <v>2540</v>
      </c>
      <c r="D1217" s="17">
        <v>4238</v>
      </c>
      <c r="E1217" s="40">
        <v>25</v>
      </c>
      <c r="F1217" s="50">
        <v>589.90089664936295</v>
      </c>
    </row>
    <row r="1218" spans="1:6" x14ac:dyDescent="0.3">
      <c r="A1218" s="8" t="s">
        <v>2563</v>
      </c>
      <c r="B1218" s="11" t="s">
        <v>2564</v>
      </c>
      <c r="C1218" s="43" t="s">
        <v>2540</v>
      </c>
      <c r="D1218" s="17">
        <v>2510</v>
      </c>
      <c r="E1218" s="40">
        <v>5</v>
      </c>
      <c r="F1218" s="50">
        <v>199.203187250996</v>
      </c>
    </row>
    <row r="1219" spans="1:6" x14ac:dyDescent="0.3">
      <c r="A1219" s="8" t="s">
        <v>2565</v>
      </c>
      <c r="B1219" s="11" t="s">
        <v>549</v>
      </c>
      <c r="C1219" s="43" t="s">
        <v>2540</v>
      </c>
      <c r="D1219" s="17">
        <v>3689</v>
      </c>
      <c r="E1219" s="40">
        <v>3</v>
      </c>
      <c r="F1219" s="50">
        <v>81.322851721333706</v>
      </c>
    </row>
    <row r="1220" spans="1:6" x14ac:dyDescent="0.3">
      <c r="A1220" s="8" t="s">
        <v>2566</v>
      </c>
      <c r="B1220" s="11" t="s">
        <v>2567</v>
      </c>
      <c r="C1220" s="43" t="s">
        <v>2540</v>
      </c>
      <c r="D1220" s="17">
        <v>3648</v>
      </c>
      <c r="E1220" s="40">
        <v>20</v>
      </c>
      <c r="F1220" s="50">
        <v>548.24561403508801</v>
      </c>
    </row>
    <row r="1221" spans="1:6" x14ac:dyDescent="0.3">
      <c r="A1221" s="8" t="s">
        <v>2568</v>
      </c>
      <c r="B1221" s="11" t="s">
        <v>2569</v>
      </c>
      <c r="C1221" s="43" t="s">
        <v>2540</v>
      </c>
      <c r="D1221" s="17">
        <v>3191</v>
      </c>
      <c r="E1221" s="40">
        <v>8</v>
      </c>
      <c r="F1221" s="50">
        <v>250.705108116578</v>
      </c>
    </row>
    <row r="1222" spans="1:6" x14ac:dyDescent="0.3">
      <c r="A1222" s="8" t="s">
        <v>2570</v>
      </c>
      <c r="B1222" s="11" t="s">
        <v>2571</v>
      </c>
      <c r="C1222" s="43" t="s">
        <v>2540</v>
      </c>
      <c r="D1222" s="17">
        <v>2841</v>
      </c>
      <c r="E1222" s="40">
        <v>3</v>
      </c>
      <c r="F1222" s="50">
        <v>105.596620908131</v>
      </c>
    </row>
    <row r="1223" spans="1:6" x14ac:dyDescent="0.3">
      <c r="A1223" s="8" t="s">
        <v>2572</v>
      </c>
      <c r="B1223" s="11" t="s">
        <v>2573</v>
      </c>
      <c r="C1223" s="43" t="s">
        <v>2540</v>
      </c>
      <c r="D1223" s="17">
        <v>7054</v>
      </c>
      <c r="E1223" s="40">
        <v>13</v>
      </c>
      <c r="F1223" s="50">
        <v>184.29259994329499</v>
      </c>
    </row>
    <row r="1224" spans="1:6" x14ac:dyDescent="0.3">
      <c r="A1224" s="8" t="s">
        <v>2574</v>
      </c>
      <c r="B1224" s="11" t="s">
        <v>2575</v>
      </c>
      <c r="C1224" s="43" t="s">
        <v>2540</v>
      </c>
      <c r="D1224" s="17">
        <v>2874</v>
      </c>
      <c r="E1224" s="40">
        <v>5</v>
      </c>
      <c r="F1224" s="50">
        <v>173.97355601948499</v>
      </c>
    </row>
    <row r="1225" spans="1:6" x14ac:dyDescent="0.3">
      <c r="A1225" s="8" t="s">
        <v>2576</v>
      </c>
      <c r="B1225" s="11" t="s">
        <v>2577</v>
      </c>
      <c r="C1225" s="43" t="s">
        <v>2540</v>
      </c>
      <c r="D1225" s="17">
        <v>5534</v>
      </c>
      <c r="E1225" s="40">
        <v>10</v>
      </c>
      <c r="F1225" s="50">
        <v>180.701120346946</v>
      </c>
    </row>
    <row r="1226" spans="1:6" x14ac:dyDescent="0.3">
      <c r="A1226" s="8" t="s">
        <v>2578</v>
      </c>
      <c r="B1226" s="11" t="s">
        <v>2579</v>
      </c>
      <c r="C1226" s="43" t="s">
        <v>2540</v>
      </c>
      <c r="D1226" s="17">
        <v>4460</v>
      </c>
      <c r="E1226" s="40">
        <v>11</v>
      </c>
      <c r="F1226" s="50">
        <v>246.636771300448</v>
      </c>
    </row>
    <row r="1227" spans="1:6" x14ac:dyDescent="0.3">
      <c r="A1227" s="8" t="s">
        <v>2580</v>
      </c>
      <c r="B1227" s="11" t="s">
        <v>2581</v>
      </c>
      <c r="C1227" s="43" t="s">
        <v>2540</v>
      </c>
      <c r="D1227" s="17">
        <v>5237</v>
      </c>
      <c r="E1227" s="40">
        <v>7</v>
      </c>
      <c r="F1227" s="50">
        <v>133.66431162879499</v>
      </c>
    </row>
    <row r="1228" spans="1:6" x14ac:dyDescent="0.3">
      <c r="A1228" s="8" t="s">
        <v>2582</v>
      </c>
      <c r="B1228" s="11" t="s">
        <v>2583</v>
      </c>
      <c r="C1228" s="43" t="s">
        <v>2540</v>
      </c>
      <c r="D1228" s="17">
        <v>3661</v>
      </c>
      <c r="E1228" s="40">
        <v>11</v>
      </c>
      <c r="F1228" s="50">
        <v>300.46435400163898</v>
      </c>
    </row>
    <row r="1229" spans="1:6" x14ac:dyDescent="0.3">
      <c r="A1229" s="8" t="s">
        <v>2584</v>
      </c>
      <c r="B1229" s="11" t="s">
        <v>1614</v>
      </c>
      <c r="C1229" s="43" t="s">
        <v>2540</v>
      </c>
      <c r="D1229" s="17">
        <v>3141</v>
      </c>
      <c r="E1229" s="40">
        <v>4</v>
      </c>
      <c r="F1229" s="50">
        <v>127.347978350844</v>
      </c>
    </row>
    <row r="1230" spans="1:6" x14ac:dyDescent="0.3">
      <c r="A1230" s="10" t="s">
        <v>2585</v>
      </c>
      <c r="B1230" s="11" t="s">
        <v>723</v>
      </c>
      <c r="C1230" s="43" t="s">
        <v>2586</v>
      </c>
      <c r="D1230" s="17">
        <v>3767</v>
      </c>
      <c r="E1230" s="40">
        <v>14</v>
      </c>
      <c r="F1230" s="50">
        <v>371.64852667905501</v>
      </c>
    </row>
    <row r="1231" spans="1:6" x14ac:dyDescent="0.3">
      <c r="A1231" s="8" t="s">
        <v>2587</v>
      </c>
      <c r="B1231" s="11" t="s">
        <v>726</v>
      </c>
      <c r="C1231" s="43" t="s">
        <v>2586</v>
      </c>
      <c r="D1231" s="17">
        <v>4616</v>
      </c>
      <c r="E1231" s="40">
        <v>37</v>
      </c>
      <c r="F1231" s="50">
        <v>801.55979202773005</v>
      </c>
    </row>
    <row r="1232" spans="1:6" x14ac:dyDescent="0.3">
      <c r="A1232" s="8" t="s">
        <v>2588</v>
      </c>
      <c r="B1232" s="11" t="s">
        <v>728</v>
      </c>
      <c r="C1232" s="43" t="s">
        <v>2586</v>
      </c>
      <c r="D1232" s="17">
        <v>5461</v>
      </c>
      <c r="E1232" s="40">
        <v>18</v>
      </c>
      <c r="F1232" s="50">
        <v>329.60996154550401</v>
      </c>
    </row>
    <row r="1233" spans="1:6" x14ac:dyDescent="0.3">
      <c r="A1233" s="8" t="s">
        <v>2589</v>
      </c>
      <c r="B1233" s="11" t="s">
        <v>730</v>
      </c>
      <c r="C1233" s="43" t="s">
        <v>2586</v>
      </c>
      <c r="D1233" s="17">
        <v>4481</v>
      </c>
      <c r="E1233" s="40">
        <v>24</v>
      </c>
      <c r="F1233" s="50">
        <v>535.59473331845595</v>
      </c>
    </row>
    <row r="1234" spans="1:6" x14ac:dyDescent="0.3">
      <c r="A1234" s="8" t="s">
        <v>2590</v>
      </c>
      <c r="B1234" s="11" t="s">
        <v>732</v>
      </c>
      <c r="C1234" s="43" t="s">
        <v>2586</v>
      </c>
      <c r="D1234" s="17">
        <v>3461</v>
      </c>
      <c r="E1234" s="40">
        <v>12</v>
      </c>
      <c r="F1234" s="50">
        <v>346.720600982375</v>
      </c>
    </row>
    <row r="1235" spans="1:6" x14ac:dyDescent="0.3">
      <c r="A1235" s="8" t="s">
        <v>2591</v>
      </c>
      <c r="B1235" s="11" t="s">
        <v>734</v>
      </c>
      <c r="C1235" s="43" t="s">
        <v>2586</v>
      </c>
      <c r="D1235" s="17">
        <v>5118</v>
      </c>
      <c r="E1235" s="40">
        <v>15</v>
      </c>
      <c r="F1235" s="50">
        <v>293.083235638921</v>
      </c>
    </row>
    <row r="1236" spans="1:6" x14ac:dyDescent="0.3">
      <c r="A1236" s="8" t="s">
        <v>2592</v>
      </c>
      <c r="B1236" s="11" t="s">
        <v>736</v>
      </c>
      <c r="C1236" s="43" t="s">
        <v>2586</v>
      </c>
      <c r="D1236" s="17">
        <v>4368</v>
      </c>
      <c r="E1236" s="40">
        <v>26</v>
      </c>
      <c r="F1236" s="50">
        <v>595.23809523809496</v>
      </c>
    </row>
    <row r="1237" spans="1:6" x14ac:dyDescent="0.3">
      <c r="A1237" s="8" t="s">
        <v>2593</v>
      </c>
      <c r="B1237" s="11" t="s">
        <v>738</v>
      </c>
      <c r="C1237" s="43" t="s">
        <v>2586</v>
      </c>
      <c r="D1237" s="17">
        <v>5412</v>
      </c>
      <c r="E1237" s="40">
        <v>30</v>
      </c>
      <c r="F1237" s="50">
        <v>554.32372505543196</v>
      </c>
    </row>
    <row r="1238" spans="1:6" x14ac:dyDescent="0.3">
      <c r="A1238" s="8" t="s">
        <v>2594</v>
      </c>
      <c r="B1238" s="11" t="s">
        <v>740</v>
      </c>
      <c r="C1238" s="43" t="s">
        <v>2586</v>
      </c>
      <c r="D1238" s="17">
        <v>4784</v>
      </c>
      <c r="E1238" s="40">
        <v>7</v>
      </c>
      <c r="F1238" s="50">
        <v>146.32107023411399</v>
      </c>
    </row>
    <row r="1239" spans="1:6" x14ac:dyDescent="0.3">
      <c r="A1239" s="8" t="s">
        <v>2595</v>
      </c>
      <c r="B1239" s="11" t="s">
        <v>742</v>
      </c>
      <c r="C1239" s="43" t="s">
        <v>2586</v>
      </c>
      <c r="D1239" s="17">
        <v>4243</v>
      </c>
      <c r="E1239" s="40">
        <v>16</v>
      </c>
      <c r="F1239" s="50">
        <v>377.09168041480098</v>
      </c>
    </row>
    <row r="1240" spans="1:6" x14ac:dyDescent="0.3">
      <c r="A1240" s="8" t="s">
        <v>2596</v>
      </c>
      <c r="B1240" s="11" t="s">
        <v>744</v>
      </c>
      <c r="C1240" s="43" t="s">
        <v>2586</v>
      </c>
      <c r="D1240" s="17">
        <v>4821</v>
      </c>
      <c r="E1240" s="40">
        <v>14</v>
      </c>
      <c r="F1240" s="50">
        <v>290.39618336444698</v>
      </c>
    </row>
    <row r="1241" spans="1:6" x14ac:dyDescent="0.3">
      <c r="A1241" s="10" t="s">
        <v>2597</v>
      </c>
      <c r="B1241" s="11" t="s">
        <v>746</v>
      </c>
      <c r="C1241" s="43" t="s">
        <v>2586</v>
      </c>
      <c r="D1241" s="17">
        <v>7013</v>
      </c>
      <c r="E1241" s="39">
        <v>35</v>
      </c>
      <c r="F1241" s="49">
        <v>499.07314986453702</v>
      </c>
    </row>
    <row r="1242" spans="1:6" x14ac:dyDescent="0.3">
      <c r="A1242" s="8" t="s">
        <v>2598</v>
      </c>
      <c r="B1242" s="11" t="s">
        <v>748</v>
      </c>
      <c r="C1242" s="43" t="s">
        <v>2586</v>
      </c>
      <c r="D1242" s="17">
        <v>5545</v>
      </c>
      <c r="E1242" s="40">
        <v>10</v>
      </c>
      <c r="F1242" s="50">
        <v>180.34265103697001</v>
      </c>
    </row>
    <row r="1243" spans="1:6" x14ac:dyDescent="0.3">
      <c r="A1243" s="8" t="s">
        <v>2599</v>
      </c>
      <c r="B1243" s="11" t="s">
        <v>750</v>
      </c>
      <c r="C1243" s="43" t="s">
        <v>2586</v>
      </c>
      <c r="D1243" s="17">
        <v>4977</v>
      </c>
      <c r="E1243" s="40">
        <v>13</v>
      </c>
      <c r="F1243" s="50">
        <v>261.20152702431199</v>
      </c>
    </row>
    <row r="1244" spans="1:6" x14ac:dyDescent="0.3">
      <c r="A1244" s="8" t="s">
        <v>2600</v>
      </c>
      <c r="B1244" s="11" t="s">
        <v>752</v>
      </c>
      <c r="C1244" s="43" t="s">
        <v>2586</v>
      </c>
      <c r="D1244" s="17">
        <v>6001</v>
      </c>
      <c r="E1244" s="40">
        <v>13</v>
      </c>
      <c r="F1244" s="50">
        <v>216.63056157307099</v>
      </c>
    </row>
    <row r="1245" spans="1:6" x14ac:dyDescent="0.3">
      <c r="A1245" s="8" t="s">
        <v>2601</v>
      </c>
      <c r="B1245" s="11" t="s">
        <v>754</v>
      </c>
      <c r="C1245" s="43" t="s">
        <v>2586</v>
      </c>
      <c r="D1245" s="17">
        <v>3994</v>
      </c>
      <c r="E1245" s="40">
        <v>33</v>
      </c>
      <c r="F1245" s="50">
        <v>826.23935903855795</v>
      </c>
    </row>
    <row r="1246" spans="1:6" x14ac:dyDescent="0.3">
      <c r="A1246" s="8" t="s">
        <v>2602</v>
      </c>
      <c r="B1246" s="11" t="s">
        <v>756</v>
      </c>
      <c r="C1246" s="43" t="s">
        <v>2586</v>
      </c>
      <c r="D1246" s="17">
        <v>5877</v>
      </c>
      <c r="E1246" s="40">
        <v>23</v>
      </c>
      <c r="F1246" s="50">
        <v>391.35613408201499</v>
      </c>
    </row>
    <row r="1247" spans="1:6" x14ac:dyDescent="0.3">
      <c r="A1247" s="8" t="s">
        <v>2603</v>
      </c>
      <c r="B1247" s="11" t="s">
        <v>758</v>
      </c>
      <c r="C1247" s="43" t="s">
        <v>2586</v>
      </c>
      <c r="D1247" s="17">
        <v>4401</v>
      </c>
      <c r="E1247" s="40">
        <v>12</v>
      </c>
      <c r="F1247" s="50">
        <v>272.66530334014999</v>
      </c>
    </row>
    <row r="1248" spans="1:6" x14ac:dyDescent="0.3">
      <c r="A1248" s="8" t="s">
        <v>2604</v>
      </c>
      <c r="B1248" s="11" t="s">
        <v>2605</v>
      </c>
      <c r="C1248" s="43" t="s">
        <v>2606</v>
      </c>
      <c r="D1248" s="17">
        <v>4826</v>
      </c>
      <c r="E1248" s="40">
        <v>14</v>
      </c>
      <c r="F1248" s="50">
        <v>290.09531703273899</v>
      </c>
    </row>
    <row r="1249" spans="1:6" x14ac:dyDescent="0.3">
      <c r="A1249" s="8" t="s">
        <v>2607</v>
      </c>
      <c r="B1249" s="11" t="s">
        <v>2608</v>
      </c>
      <c r="C1249" s="43" t="s">
        <v>2606</v>
      </c>
      <c r="D1249" s="17">
        <v>4951</v>
      </c>
      <c r="E1249" s="40">
        <v>10</v>
      </c>
      <c r="F1249" s="50">
        <v>201.979398101394</v>
      </c>
    </row>
    <row r="1250" spans="1:6" x14ac:dyDescent="0.3">
      <c r="A1250" s="8" t="s">
        <v>2609</v>
      </c>
      <c r="B1250" s="11" t="s">
        <v>2610</v>
      </c>
      <c r="C1250" s="43" t="s">
        <v>2606</v>
      </c>
      <c r="D1250" s="17">
        <v>5337</v>
      </c>
      <c r="E1250" s="40">
        <v>34</v>
      </c>
      <c r="F1250" s="50">
        <v>637.06201986134499</v>
      </c>
    </row>
    <row r="1251" spans="1:6" x14ac:dyDescent="0.3">
      <c r="A1251" s="8" t="s">
        <v>2611</v>
      </c>
      <c r="B1251" s="11" t="s">
        <v>2612</v>
      </c>
      <c r="C1251" s="43" t="s">
        <v>2606</v>
      </c>
      <c r="D1251" s="17">
        <v>4936</v>
      </c>
      <c r="E1251" s="40">
        <v>7</v>
      </c>
      <c r="F1251" s="50">
        <v>141.815235008104</v>
      </c>
    </row>
    <row r="1252" spans="1:6" x14ac:dyDescent="0.3">
      <c r="A1252" s="8" t="s">
        <v>2613</v>
      </c>
      <c r="B1252" s="11" t="s">
        <v>2614</v>
      </c>
      <c r="C1252" s="43" t="s">
        <v>2606</v>
      </c>
      <c r="D1252" s="17">
        <v>5177</v>
      </c>
      <c r="E1252" s="40">
        <v>13</v>
      </c>
      <c r="F1252" s="50">
        <v>251.110681862082</v>
      </c>
    </row>
    <row r="1253" spans="1:6" x14ac:dyDescent="0.3">
      <c r="A1253" s="8" t="s">
        <v>2615</v>
      </c>
      <c r="B1253" s="11" t="s">
        <v>2616</v>
      </c>
      <c r="C1253" s="43" t="s">
        <v>2606</v>
      </c>
      <c r="D1253" s="17">
        <v>5557</v>
      </c>
      <c r="E1253" s="40">
        <v>22</v>
      </c>
      <c r="F1253" s="50">
        <v>395.897066762642</v>
      </c>
    </row>
    <row r="1254" spans="1:6" x14ac:dyDescent="0.3">
      <c r="A1254" s="8" t="s">
        <v>2617</v>
      </c>
      <c r="B1254" s="11" t="s">
        <v>2618</v>
      </c>
      <c r="C1254" s="43" t="s">
        <v>2606</v>
      </c>
      <c r="D1254" s="17">
        <v>5774</v>
      </c>
      <c r="E1254" s="40">
        <v>3</v>
      </c>
      <c r="F1254" s="50">
        <v>51.957048839625898</v>
      </c>
    </row>
    <row r="1255" spans="1:6" x14ac:dyDescent="0.3">
      <c r="A1255" s="10" t="s">
        <v>2619</v>
      </c>
      <c r="B1255" s="11" t="s">
        <v>2620</v>
      </c>
      <c r="C1255" s="43" t="s">
        <v>2606</v>
      </c>
      <c r="D1255" s="17">
        <v>6724</v>
      </c>
      <c r="E1255" s="39">
        <v>13</v>
      </c>
      <c r="F1255" s="49">
        <v>193.337299226651</v>
      </c>
    </row>
    <row r="1256" spans="1:6" x14ac:dyDescent="0.3">
      <c r="A1256" s="8" t="s">
        <v>2621</v>
      </c>
      <c r="B1256" s="11" t="s">
        <v>2622</v>
      </c>
      <c r="C1256" s="43" t="s">
        <v>2606</v>
      </c>
      <c r="D1256" s="17">
        <v>2914</v>
      </c>
      <c r="E1256" s="40">
        <v>6</v>
      </c>
      <c r="F1256" s="50">
        <v>205.90253946465299</v>
      </c>
    </row>
    <row r="1257" spans="1:6" x14ac:dyDescent="0.3">
      <c r="A1257" s="8" t="s">
        <v>2623</v>
      </c>
      <c r="B1257" s="11" t="s">
        <v>2624</v>
      </c>
      <c r="C1257" s="43" t="s">
        <v>2606</v>
      </c>
      <c r="D1257" s="17">
        <v>5898</v>
      </c>
      <c r="E1257" s="40">
        <v>21</v>
      </c>
      <c r="F1257" s="50">
        <v>356.05289928789398</v>
      </c>
    </row>
    <row r="1258" spans="1:6" x14ac:dyDescent="0.3">
      <c r="A1258" s="8" t="s">
        <v>2625</v>
      </c>
      <c r="B1258" s="11" t="s">
        <v>2626</v>
      </c>
      <c r="C1258" s="43" t="s">
        <v>2606</v>
      </c>
      <c r="D1258" s="17">
        <v>4723</v>
      </c>
      <c r="E1258" s="40">
        <v>5</v>
      </c>
      <c r="F1258" s="50">
        <v>105.864916366716</v>
      </c>
    </row>
    <row r="1259" spans="1:6" x14ac:dyDescent="0.3">
      <c r="A1259" s="8" t="s">
        <v>2627</v>
      </c>
      <c r="B1259" s="11" t="s">
        <v>2628</v>
      </c>
      <c r="C1259" s="43" t="s">
        <v>2606</v>
      </c>
      <c r="D1259" s="17">
        <v>5389</v>
      </c>
      <c r="E1259" s="40">
        <v>18</v>
      </c>
      <c r="F1259" s="50">
        <v>334.013731675636</v>
      </c>
    </row>
    <row r="1260" spans="1:6" x14ac:dyDescent="0.3">
      <c r="A1260" s="8" t="s">
        <v>2629</v>
      </c>
      <c r="B1260" s="11" t="s">
        <v>1974</v>
      </c>
      <c r="C1260" s="43" t="s">
        <v>2606</v>
      </c>
      <c r="D1260" s="17">
        <v>4909</v>
      </c>
      <c r="E1260" s="40">
        <v>7</v>
      </c>
      <c r="F1260" s="50">
        <v>142.59523324506</v>
      </c>
    </row>
    <row r="1261" spans="1:6" x14ac:dyDescent="0.3">
      <c r="A1261" s="8" t="s">
        <v>2630</v>
      </c>
      <c r="B1261" s="11" t="s">
        <v>2631</v>
      </c>
      <c r="C1261" s="43" t="s">
        <v>2606</v>
      </c>
      <c r="D1261" s="17">
        <v>5515</v>
      </c>
      <c r="E1261" s="40">
        <v>6</v>
      </c>
      <c r="F1261" s="50">
        <v>108.794197642792</v>
      </c>
    </row>
    <row r="1262" spans="1:6" x14ac:dyDescent="0.3">
      <c r="A1262" s="8" t="s">
        <v>2632</v>
      </c>
      <c r="B1262" s="11" t="s">
        <v>2633</v>
      </c>
      <c r="C1262" s="43" t="s">
        <v>2606</v>
      </c>
      <c r="D1262" s="17">
        <v>3688</v>
      </c>
      <c r="E1262" s="40">
        <v>7</v>
      </c>
      <c r="F1262" s="50">
        <v>189.804772234273</v>
      </c>
    </row>
    <row r="1263" spans="1:6" x14ac:dyDescent="0.3">
      <c r="A1263" s="8" t="s">
        <v>2634</v>
      </c>
      <c r="B1263" s="11" t="s">
        <v>2635</v>
      </c>
      <c r="C1263" s="43" t="s">
        <v>2606</v>
      </c>
      <c r="D1263" s="17">
        <v>2877</v>
      </c>
      <c r="E1263" s="40">
        <v>5</v>
      </c>
      <c r="F1263" s="50">
        <v>173.792144595064</v>
      </c>
    </row>
    <row r="1264" spans="1:6" x14ac:dyDescent="0.3">
      <c r="A1264" s="8" t="s">
        <v>2636</v>
      </c>
      <c r="B1264" s="11" t="s">
        <v>2637</v>
      </c>
      <c r="C1264" s="43" t="s">
        <v>2606</v>
      </c>
      <c r="D1264" s="17">
        <v>5794</v>
      </c>
      <c r="E1264" s="40">
        <v>9</v>
      </c>
      <c r="F1264" s="50">
        <v>155.33310321021699</v>
      </c>
    </row>
    <row r="1265" spans="1:6" x14ac:dyDescent="0.3">
      <c r="A1265" s="8" t="s">
        <v>2638</v>
      </c>
      <c r="B1265" s="11" t="s">
        <v>2639</v>
      </c>
      <c r="C1265" s="43" t="s">
        <v>2606</v>
      </c>
      <c r="D1265" s="17">
        <v>2194</v>
      </c>
      <c r="E1265" s="40">
        <v>2</v>
      </c>
      <c r="F1265" s="50">
        <v>91.157702825888805</v>
      </c>
    </row>
    <row r="1266" spans="1:6" x14ac:dyDescent="0.3">
      <c r="A1266" s="8" t="s">
        <v>2640</v>
      </c>
      <c r="B1266" s="11" t="s">
        <v>262</v>
      </c>
      <c r="C1266" s="43" t="s">
        <v>2606</v>
      </c>
      <c r="D1266" s="17">
        <v>5029</v>
      </c>
      <c r="E1266" s="40">
        <v>8</v>
      </c>
      <c r="F1266" s="50">
        <v>159.07735136209999</v>
      </c>
    </row>
    <row r="1267" spans="1:6" x14ac:dyDescent="0.3">
      <c r="A1267" s="8" t="s">
        <v>2641</v>
      </c>
      <c r="B1267" s="11" t="s">
        <v>2642</v>
      </c>
      <c r="C1267" s="43" t="s">
        <v>2606</v>
      </c>
      <c r="D1267" s="17">
        <v>5974</v>
      </c>
      <c r="E1267" s="40">
        <v>38</v>
      </c>
      <c r="F1267" s="50">
        <v>636.08972212922697</v>
      </c>
    </row>
    <row r="1268" spans="1:6" x14ac:dyDescent="0.3">
      <c r="A1268" s="8" t="s">
        <v>2643</v>
      </c>
      <c r="B1268" s="11" t="s">
        <v>2644</v>
      </c>
      <c r="C1268" s="43" t="s">
        <v>2606</v>
      </c>
      <c r="D1268" s="17">
        <v>4825</v>
      </c>
      <c r="E1268" s="40">
        <v>23</v>
      </c>
      <c r="F1268" s="50">
        <v>476.68393782383401</v>
      </c>
    </row>
    <row r="1269" spans="1:6" x14ac:dyDescent="0.3">
      <c r="A1269" s="8" t="s">
        <v>2645</v>
      </c>
      <c r="B1269" s="11" t="s">
        <v>2646</v>
      </c>
      <c r="C1269" s="43" t="s">
        <v>2606</v>
      </c>
      <c r="D1269" s="17">
        <v>5018</v>
      </c>
      <c r="E1269" s="40">
        <v>10</v>
      </c>
      <c r="F1269" s="50">
        <v>199.28258270227201</v>
      </c>
    </row>
    <row r="1270" spans="1:6" x14ac:dyDescent="0.3">
      <c r="A1270" s="8" t="s">
        <v>2647</v>
      </c>
      <c r="B1270" s="11" t="s">
        <v>2648</v>
      </c>
      <c r="C1270" s="43" t="s">
        <v>2606</v>
      </c>
      <c r="D1270" s="17">
        <v>5639</v>
      </c>
      <c r="E1270" s="40">
        <v>11</v>
      </c>
      <c r="F1270" s="50">
        <v>195.07004788083</v>
      </c>
    </row>
    <row r="1271" spans="1:6" x14ac:dyDescent="0.3">
      <c r="A1271" s="8" t="s">
        <v>2649</v>
      </c>
      <c r="B1271" s="11" t="s">
        <v>2650</v>
      </c>
      <c r="C1271" s="43" t="s">
        <v>2606</v>
      </c>
      <c r="D1271" s="17">
        <v>6344</v>
      </c>
      <c r="E1271" s="40">
        <v>12</v>
      </c>
      <c r="F1271" s="50">
        <v>189.155107187894</v>
      </c>
    </row>
    <row r="1272" spans="1:6" x14ac:dyDescent="0.3">
      <c r="A1272" s="8" t="s">
        <v>2651</v>
      </c>
      <c r="B1272" s="11" t="s">
        <v>2652</v>
      </c>
      <c r="C1272" s="43" t="s">
        <v>2606</v>
      </c>
      <c r="D1272" s="17">
        <v>7292</v>
      </c>
      <c r="E1272" s="40">
        <v>6</v>
      </c>
      <c r="F1272" s="50">
        <v>82.281952825013704</v>
      </c>
    </row>
    <row r="1273" spans="1:6" x14ac:dyDescent="0.3">
      <c r="A1273" s="8" t="s">
        <v>2653</v>
      </c>
      <c r="B1273" s="11" t="s">
        <v>2654</v>
      </c>
      <c r="C1273" s="43" t="s">
        <v>2606</v>
      </c>
      <c r="D1273" s="17">
        <v>4212</v>
      </c>
      <c r="E1273" s="40">
        <v>7</v>
      </c>
      <c r="F1273" s="50">
        <v>166.19183285849999</v>
      </c>
    </row>
    <row r="1274" spans="1:6" x14ac:dyDescent="0.3">
      <c r="A1274" s="8" t="s">
        <v>2655</v>
      </c>
      <c r="B1274" s="11" t="s">
        <v>2656</v>
      </c>
      <c r="C1274" s="43" t="s">
        <v>2606</v>
      </c>
      <c r="D1274" s="17">
        <v>6281</v>
      </c>
      <c r="E1274" s="40">
        <v>30</v>
      </c>
      <c r="F1274" s="50">
        <v>477.63095048559097</v>
      </c>
    </row>
    <row r="1275" spans="1:6" x14ac:dyDescent="0.3">
      <c r="A1275" s="8" t="s">
        <v>2657</v>
      </c>
      <c r="B1275" s="11" t="s">
        <v>2658</v>
      </c>
      <c r="C1275" s="43" t="s">
        <v>2606</v>
      </c>
      <c r="D1275" s="17">
        <v>5956</v>
      </c>
      <c r="E1275" s="40">
        <v>14</v>
      </c>
      <c r="F1275" s="50">
        <v>235.05708529214201</v>
      </c>
    </row>
    <row r="1276" spans="1:6" x14ac:dyDescent="0.3">
      <c r="A1276" s="8" t="s">
        <v>2659</v>
      </c>
      <c r="B1276" s="11" t="s">
        <v>2660</v>
      </c>
      <c r="C1276" s="43" t="s">
        <v>2606</v>
      </c>
      <c r="D1276" s="17">
        <v>3738</v>
      </c>
      <c r="E1276" s="40">
        <v>5</v>
      </c>
      <c r="F1276" s="50">
        <v>133.761369716426</v>
      </c>
    </row>
    <row r="1277" spans="1:6" x14ac:dyDescent="0.3">
      <c r="A1277" s="8" t="s">
        <v>2661</v>
      </c>
      <c r="B1277" s="11" t="s">
        <v>2662</v>
      </c>
      <c r="C1277" s="43" t="s">
        <v>2606</v>
      </c>
      <c r="D1277" s="17">
        <v>5869</v>
      </c>
      <c r="E1277" s="40">
        <v>7</v>
      </c>
      <c r="F1277" s="50">
        <v>119.27074459022</v>
      </c>
    </row>
    <row r="1278" spans="1:6" x14ac:dyDescent="0.3">
      <c r="A1278" s="8" t="s">
        <v>2663</v>
      </c>
      <c r="B1278" s="11" t="s">
        <v>2664</v>
      </c>
      <c r="C1278" s="43" t="s">
        <v>2606</v>
      </c>
      <c r="D1278" s="17">
        <v>4246</v>
      </c>
      <c r="E1278" s="40">
        <v>9</v>
      </c>
      <c r="F1278" s="50">
        <v>211.964201601507</v>
      </c>
    </row>
    <row r="1279" spans="1:6" x14ac:dyDescent="0.3">
      <c r="A1279" s="8" t="s">
        <v>2665</v>
      </c>
      <c r="B1279" s="11" t="s">
        <v>2666</v>
      </c>
      <c r="C1279" s="43" t="s">
        <v>2606</v>
      </c>
      <c r="D1279" s="17">
        <v>3382</v>
      </c>
      <c r="E1279" s="40">
        <v>5</v>
      </c>
      <c r="F1279" s="50">
        <v>147.841513897102</v>
      </c>
    </row>
    <row r="1280" spans="1:6" x14ac:dyDescent="0.3">
      <c r="A1280" s="8" t="s">
        <v>2667</v>
      </c>
      <c r="B1280" s="11" t="s">
        <v>2668</v>
      </c>
      <c r="C1280" s="43" t="s">
        <v>2606</v>
      </c>
      <c r="D1280" s="17">
        <v>5814</v>
      </c>
      <c r="E1280" s="40">
        <v>8</v>
      </c>
      <c r="F1280" s="50">
        <v>137.59889920880599</v>
      </c>
    </row>
    <row r="1281" spans="1:6" x14ac:dyDescent="0.3">
      <c r="A1281" s="8" t="s">
        <v>2669</v>
      </c>
      <c r="B1281" s="11" t="s">
        <v>2670</v>
      </c>
      <c r="C1281" s="43" t="s">
        <v>2606</v>
      </c>
      <c r="D1281" s="17">
        <v>4539</v>
      </c>
      <c r="E1281" s="40">
        <v>8</v>
      </c>
      <c r="F1281" s="50">
        <v>176.250275391055</v>
      </c>
    </row>
    <row r="1282" spans="1:6" x14ac:dyDescent="0.3">
      <c r="A1282" s="8" t="s">
        <v>2671</v>
      </c>
      <c r="B1282" s="11" t="s">
        <v>2672</v>
      </c>
      <c r="C1282" s="43" t="s">
        <v>2606</v>
      </c>
      <c r="D1282" s="17">
        <v>5515</v>
      </c>
      <c r="E1282" s="40">
        <v>23</v>
      </c>
      <c r="F1282" s="50">
        <v>417.04442429737099</v>
      </c>
    </row>
    <row r="1283" spans="1:6" x14ac:dyDescent="0.3">
      <c r="A1283" s="8" t="s">
        <v>2673</v>
      </c>
      <c r="B1283" s="11" t="s">
        <v>2674</v>
      </c>
      <c r="C1283" s="43" t="s">
        <v>2606</v>
      </c>
      <c r="D1283" s="17">
        <v>3855</v>
      </c>
      <c r="E1283" s="40">
        <v>5</v>
      </c>
      <c r="F1283" s="50">
        <v>129.70168612192001</v>
      </c>
    </row>
    <row r="1284" spans="1:6" x14ac:dyDescent="0.3">
      <c r="A1284" s="8" t="s">
        <v>2675</v>
      </c>
      <c r="B1284" s="11" t="s">
        <v>2676</v>
      </c>
      <c r="C1284" s="43" t="s">
        <v>2606</v>
      </c>
      <c r="D1284" s="17">
        <v>3109</v>
      </c>
      <c r="E1284" s="40">
        <v>5</v>
      </c>
      <c r="F1284" s="50">
        <v>160.82341588935299</v>
      </c>
    </row>
    <row r="1285" spans="1:6" x14ac:dyDescent="0.3">
      <c r="A1285" s="8"/>
      <c r="B1285" s="11"/>
      <c r="C1285" s="43"/>
      <c r="D1285" s="94"/>
      <c r="E1285" s="40"/>
      <c r="F1285" s="50"/>
    </row>
  </sheetData>
  <hyperlinks>
    <hyperlink ref="A4" location="Contents!A1" display="Back to table of contents"/>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heetViews>
  <sheetFormatPr defaultColWidth="9.33203125" defaultRowHeight="15.6" x14ac:dyDescent="0.3"/>
  <cols>
    <col min="1" max="2" width="16.6640625" style="7" customWidth="1"/>
    <col min="3" max="3" width="19.6640625" style="7" customWidth="1"/>
    <col min="4" max="4" width="19.6640625" style="42" customWidth="1"/>
    <col min="5" max="15" width="19.6640625" style="41" customWidth="1"/>
    <col min="16" max="16" width="19.6640625" style="7" customWidth="1"/>
    <col min="17" max="16384" width="9.33203125" style="7"/>
  </cols>
  <sheetData>
    <row r="1" spans="1:16" s="4" customFormat="1" x14ac:dyDescent="0.3">
      <c r="A1" s="3" t="s">
        <v>2805</v>
      </c>
      <c r="B1" s="3"/>
      <c r="D1" s="36"/>
      <c r="E1" s="13"/>
      <c r="F1" s="13"/>
      <c r="G1" s="13"/>
      <c r="H1" s="13"/>
      <c r="I1" s="13"/>
      <c r="J1" s="13"/>
      <c r="K1" s="13"/>
      <c r="L1" s="13"/>
      <c r="M1" s="13"/>
      <c r="N1" s="13"/>
      <c r="O1" s="13"/>
    </row>
    <row r="2" spans="1:16" s="4" customFormat="1" ht="15" x14ac:dyDescent="0.25">
      <c r="A2" s="5" t="s">
        <v>2853</v>
      </c>
      <c r="B2" s="5"/>
      <c r="D2" s="36"/>
      <c r="E2" s="13"/>
      <c r="F2" s="13"/>
      <c r="G2" s="13"/>
      <c r="H2" s="13"/>
      <c r="I2" s="13"/>
      <c r="J2" s="13"/>
      <c r="K2" s="13"/>
      <c r="L2" s="13"/>
      <c r="M2" s="13"/>
      <c r="N2" s="13"/>
      <c r="O2" s="13"/>
    </row>
    <row r="3" spans="1:16" s="4" customFormat="1" ht="15" x14ac:dyDescent="0.25">
      <c r="A3" s="5" t="s">
        <v>16</v>
      </c>
      <c r="B3" s="5"/>
      <c r="D3" s="36"/>
      <c r="E3" s="13"/>
      <c r="F3" s="13"/>
      <c r="G3" s="13"/>
      <c r="H3" s="13"/>
      <c r="I3" s="13"/>
      <c r="J3" s="13"/>
      <c r="K3" s="13"/>
      <c r="L3" s="13"/>
      <c r="M3" s="13"/>
      <c r="N3" s="13"/>
      <c r="O3" s="13"/>
    </row>
    <row r="4" spans="1:16" s="4" customFormat="1" ht="30" customHeight="1" x14ac:dyDescent="0.25">
      <c r="A4" s="6" t="s">
        <v>20</v>
      </c>
      <c r="B4" s="6"/>
      <c r="D4" s="36"/>
      <c r="E4" s="13"/>
      <c r="F4" s="13"/>
      <c r="G4" s="13"/>
      <c r="H4" s="13"/>
      <c r="I4" s="13"/>
      <c r="J4" s="13"/>
      <c r="K4" s="13"/>
      <c r="L4" s="13"/>
      <c r="M4" s="13"/>
      <c r="N4" s="13"/>
      <c r="O4" s="13"/>
    </row>
    <row r="5" spans="1:16" ht="167.1" customHeight="1" thickBot="1" x14ac:dyDescent="0.35">
      <c r="A5" s="9" t="s">
        <v>2760</v>
      </c>
      <c r="B5" s="9" t="s">
        <v>2761</v>
      </c>
      <c r="C5" s="44" t="s">
        <v>81</v>
      </c>
      <c r="D5" s="44" t="s">
        <v>82</v>
      </c>
      <c r="E5" s="44" t="s">
        <v>83</v>
      </c>
      <c r="F5" s="44" t="s">
        <v>84</v>
      </c>
      <c r="G5" s="44" t="s">
        <v>85</v>
      </c>
      <c r="H5" s="44" t="s">
        <v>86</v>
      </c>
      <c r="I5" s="44" t="s">
        <v>114</v>
      </c>
      <c r="J5" s="44" t="s">
        <v>115</v>
      </c>
      <c r="K5" s="44" t="s">
        <v>77</v>
      </c>
      <c r="L5" s="44" t="s">
        <v>78</v>
      </c>
      <c r="M5" s="44" t="s">
        <v>87</v>
      </c>
      <c r="N5" s="44" t="s">
        <v>88</v>
      </c>
      <c r="O5" s="44" t="s">
        <v>79</v>
      </c>
      <c r="P5" s="44" t="s">
        <v>80</v>
      </c>
    </row>
    <row r="6" spans="1:16" ht="30" customHeight="1" x14ac:dyDescent="0.3">
      <c r="A6" s="10" t="s">
        <v>90</v>
      </c>
      <c r="B6" s="10">
        <v>2020</v>
      </c>
      <c r="C6" s="37">
        <v>189</v>
      </c>
      <c r="D6" s="1">
        <v>174</v>
      </c>
      <c r="E6" s="17">
        <v>108</v>
      </c>
      <c r="F6" s="17">
        <v>91</v>
      </c>
      <c r="G6" s="17">
        <v>0</v>
      </c>
      <c r="H6" s="17" t="s">
        <v>113</v>
      </c>
      <c r="I6" s="17">
        <v>0</v>
      </c>
      <c r="J6" s="17" t="s">
        <v>113</v>
      </c>
      <c r="K6" s="17">
        <v>0</v>
      </c>
      <c r="L6" s="17" t="s">
        <v>113</v>
      </c>
      <c r="M6" s="17">
        <v>0</v>
      </c>
      <c r="N6" s="17" t="s">
        <v>113</v>
      </c>
      <c r="O6" s="17">
        <v>0</v>
      </c>
      <c r="P6" s="1">
        <v>0</v>
      </c>
    </row>
    <row r="7" spans="1:16" ht="16.2" customHeight="1" x14ac:dyDescent="0.3">
      <c r="A7" s="10" t="s">
        <v>91</v>
      </c>
      <c r="B7" s="10">
        <v>2020</v>
      </c>
      <c r="C7" s="38">
        <v>1491</v>
      </c>
      <c r="D7" s="2">
        <v>1441</v>
      </c>
      <c r="E7" s="17">
        <v>1015</v>
      </c>
      <c r="F7" s="17">
        <v>972</v>
      </c>
      <c r="G7" s="17">
        <v>0</v>
      </c>
      <c r="H7" s="17" t="s">
        <v>113</v>
      </c>
      <c r="I7" s="17">
        <v>0</v>
      </c>
      <c r="J7" s="17" t="s">
        <v>113</v>
      </c>
      <c r="K7" s="17">
        <v>0</v>
      </c>
      <c r="L7" s="17" t="s">
        <v>113</v>
      </c>
      <c r="M7" s="17">
        <v>0</v>
      </c>
      <c r="N7" s="17" t="s">
        <v>113</v>
      </c>
      <c r="O7" s="17">
        <v>0</v>
      </c>
      <c r="P7" s="2">
        <v>0</v>
      </c>
    </row>
    <row r="8" spans="1:16" ht="16.2" customHeight="1" x14ac:dyDescent="0.3">
      <c r="A8" s="10" t="s">
        <v>93</v>
      </c>
      <c r="B8" s="10">
        <v>2020</v>
      </c>
      <c r="C8" s="38">
        <v>941</v>
      </c>
      <c r="D8" s="2">
        <v>861</v>
      </c>
      <c r="E8" s="17">
        <v>235</v>
      </c>
      <c r="F8" s="17">
        <v>204</v>
      </c>
      <c r="G8" s="17">
        <v>0</v>
      </c>
      <c r="H8" s="17" t="s">
        <v>113</v>
      </c>
      <c r="I8" s="17">
        <v>0</v>
      </c>
      <c r="J8" s="17" t="s">
        <v>113</v>
      </c>
      <c r="K8" s="17">
        <v>0</v>
      </c>
      <c r="L8" s="17" t="s">
        <v>113</v>
      </c>
      <c r="M8" s="17">
        <v>0</v>
      </c>
      <c r="N8" s="17" t="s">
        <v>113</v>
      </c>
      <c r="O8" s="17">
        <v>0</v>
      </c>
      <c r="P8" s="2">
        <v>0</v>
      </c>
    </row>
    <row r="9" spans="1:16" ht="16.2" customHeight="1" x14ac:dyDescent="0.3">
      <c r="A9" s="10" t="s">
        <v>94</v>
      </c>
      <c r="B9" s="10">
        <v>2020</v>
      </c>
      <c r="C9" s="38">
        <v>164</v>
      </c>
      <c r="D9" s="2">
        <v>120</v>
      </c>
      <c r="E9" s="17">
        <v>33</v>
      </c>
      <c r="F9" s="17">
        <v>31</v>
      </c>
      <c r="G9" s="17">
        <v>0</v>
      </c>
      <c r="H9" s="17" t="s">
        <v>113</v>
      </c>
      <c r="I9" s="17">
        <v>1</v>
      </c>
      <c r="J9" s="17" t="s">
        <v>113</v>
      </c>
      <c r="K9" s="17">
        <v>0</v>
      </c>
      <c r="L9" s="17" t="s">
        <v>113</v>
      </c>
      <c r="M9" s="17">
        <v>0</v>
      </c>
      <c r="N9" s="17" t="s">
        <v>113</v>
      </c>
      <c r="O9" s="17">
        <v>0</v>
      </c>
      <c r="P9" s="2">
        <v>0</v>
      </c>
    </row>
    <row r="10" spans="1:16" ht="16.2" customHeight="1" x14ac:dyDescent="0.3">
      <c r="A10" s="10" t="s">
        <v>95</v>
      </c>
      <c r="B10" s="10">
        <v>2020</v>
      </c>
      <c r="C10" s="38">
        <v>29</v>
      </c>
      <c r="D10" s="2">
        <v>9</v>
      </c>
      <c r="E10" s="17">
        <v>8</v>
      </c>
      <c r="F10" s="17">
        <v>7</v>
      </c>
      <c r="G10" s="17">
        <v>0</v>
      </c>
      <c r="H10" s="17" t="s">
        <v>113</v>
      </c>
      <c r="I10" s="17">
        <v>1</v>
      </c>
      <c r="J10" s="17" t="s">
        <v>113</v>
      </c>
      <c r="K10" s="17">
        <v>0</v>
      </c>
      <c r="L10" s="17" t="s">
        <v>113</v>
      </c>
      <c r="M10" s="17">
        <v>0</v>
      </c>
      <c r="N10" s="17" t="s">
        <v>113</v>
      </c>
      <c r="O10" s="17">
        <v>0</v>
      </c>
      <c r="P10" s="2">
        <v>0</v>
      </c>
    </row>
    <row r="11" spans="1:16" ht="16.2" customHeight="1" x14ac:dyDescent="0.3">
      <c r="A11" s="10" t="s">
        <v>96</v>
      </c>
      <c r="B11" s="10">
        <v>2020</v>
      </c>
      <c r="C11" s="38">
        <v>16</v>
      </c>
      <c r="D11" s="2">
        <v>7</v>
      </c>
      <c r="E11" s="17">
        <v>3</v>
      </c>
      <c r="F11" s="17">
        <v>2</v>
      </c>
      <c r="G11" s="17">
        <v>0</v>
      </c>
      <c r="H11" s="17" t="s">
        <v>113</v>
      </c>
      <c r="I11" s="17">
        <v>0</v>
      </c>
      <c r="J11" s="17" t="s">
        <v>113</v>
      </c>
      <c r="K11" s="17">
        <v>0</v>
      </c>
      <c r="L11" s="17" t="s">
        <v>113</v>
      </c>
      <c r="M11" s="17">
        <v>0</v>
      </c>
      <c r="N11" s="17" t="s">
        <v>113</v>
      </c>
      <c r="O11" s="17">
        <v>0</v>
      </c>
      <c r="P11" s="2">
        <v>0</v>
      </c>
    </row>
    <row r="12" spans="1:16" ht="16.2" customHeight="1" x14ac:dyDescent="0.3">
      <c r="A12" s="10" t="s">
        <v>97</v>
      </c>
      <c r="B12" s="10">
        <v>2020</v>
      </c>
      <c r="C12" s="38">
        <v>41</v>
      </c>
      <c r="D12" s="2">
        <v>34</v>
      </c>
      <c r="E12" s="17">
        <v>2</v>
      </c>
      <c r="F12" s="17">
        <v>1</v>
      </c>
      <c r="G12" s="17">
        <v>0</v>
      </c>
      <c r="H12" s="17" t="s">
        <v>113</v>
      </c>
      <c r="I12" s="17">
        <v>1</v>
      </c>
      <c r="J12" s="17" t="s">
        <v>113</v>
      </c>
      <c r="K12" s="17">
        <v>0</v>
      </c>
      <c r="L12" s="17" t="s">
        <v>113</v>
      </c>
      <c r="M12" s="17">
        <v>0</v>
      </c>
      <c r="N12" s="17" t="s">
        <v>113</v>
      </c>
      <c r="O12" s="17">
        <v>0</v>
      </c>
      <c r="P12" s="2">
        <v>0</v>
      </c>
    </row>
    <row r="13" spans="1:16" ht="16.2" customHeight="1" x14ac:dyDescent="0.3">
      <c r="A13" s="10" t="s">
        <v>98</v>
      </c>
      <c r="B13" s="10">
        <v>2020</v>
      </c>
      <c r="C13" s="38">
        <v>459</v>
      </c>
      <c r="D13" s="2">
        <v>417</v>
      </c>
      <c r="E13" s="17">
        <v>28</v>
      </c>
      <c r="F13" s="17">
        <v>23</v>
      </c>
      <c r="G13" s="17">
        <v>0</v>
      </c>
      <c r="H13" s="17" t="s">
        <v>113</v>
      </c>
      <c r="I13" s="17">
        <v>1</v>
      </c>
      <c r="J13" s="17" t="s">
        <v>113</v>
      </c>
      <c r="K13" s="17">
        <v>0</v>
      </c>
      <c r="L13" s="17" t="s">
        <v>113</v>
      </c>
      <c r="M13" s="17">
        <v>0</v>
      </c>
      <c r="N13" s="17" t="s">
        <v>113</v>
      </c>
      <c r="O13" s="17">
        <v>0</v>
      </c>
      <c r="P13" s="2">
        <v>0</v>
      </c>
    </row>
    <row r="14" spans="1:16" ht="16.2" customHeight="1" x14ac:dyDescent="0.3">
      <c r="A14" s="10" t="s">
        <v>99</v>
      </c>
      <c r="B14" s="10">
        <v>2020</v>
      </c>
      <c r="C14" s="38">
        <v>1034</v>
      </c>
      <c r="D14" s="2">
        <v>898</v>
      </c>
      <c r="E14" s="17">
        <v>42</v>
      </c>
      <c r="F14" s="17">
        <v>36</v>
      </c>
      <c r="G14" s="17">
        <v>0</v>
      </c>
      <c r="H14" s="17" t="s">
        <v>113</v>
      </c>
      <c r="I14" s="17">
        <v>0</v>
      </c>
      <c r="J14" s="17" t="s">
        <v>113</v>
      </c>
      <c r="K14" s="17">
        <v>0</v>
      </c>
      <c r="L14" s="17" t="s">
        <v>113</v>
      </c>
      <c r="M14" s="17">
        <v>0</v>
      </c>
      <c r="N14" s="17" t="s">
        <v>113</v>
      </c>
      <c r="O14" s="17">
        <v>0</v>
      </c>
      <c r="P14" s="2">
        <v>0</v>
      </c>
    </row>
    <row r="15" spans="1:16" ht="16.2" customHeight="1" x14ac:dyDescent="0.3">
      <c r="A15" s="10" t="s">
        <v>100</v>
      </c>
      <c r="B15" s="10">
        <v>2020</v>
      </c>
      <c r="C15" s="38">
        <v>984</v>
      </c>
      <c r="D15" s="2">
        <v>819</v>
      </c>
      <c r="E15" s="17">
        <v>31</v>
      </c>
      <c r="F15" s="17">
        <v>29</v>
      </c>
      <c r="G15" s="17">
        <v>0</v>
      </c>
      <c r="H15" s="17" t="s">
        <v>113</v>
      </c>
      <c r="I15" s="17">
        <v>1</v>
      </c>
      <c r="J15" s="17" t="s">
        <v>113</v>
      </c>
      <c r="K15" s="17">
        <v>0</v>
      </c>
      <c r="L15" s="17" t="s">
        <v>113</v>
      </c>
      <c r="M15" s="17">
        <v>0</v>
      </c>
      <c r="N15" s="17" t="s">
        <v>113</v>
      </c>
      <c r="O15" s="17">
        <v>0</v>
      </c>
      <c r="P15" s="2">
        <v>0</v>
      </c>
    </row>
    <row r="16" spans="1:16" ht="16.2" customHeight="1" x14ac:dyDescent="0.3">
      <c r="A16" s="10" t="s">
        <v>101</v>
      </c>
      <c r="B16" s="10">
        <v>2021</v>
      </c>
      <c r="C16" s="38">
        <v>1728</v>
      </c>
      <c r="D16" s="2">
        <v>1516</v>
      </c>
      <c r="E16" s="17">
        <v>44</v>
      </c>
      <c r="F16" s="17">
        <v>35</v>
      </c>
      <c r="G16" s="17">
        <v>0</v>
      </c>
      <c r="H16" s="17" t="s">
        <v>113</v>
      </c>
      <c r="I16" s="17">
        <v>6</v>
      </c>
      <c r="J16" s="17" t="s">
        <v>113</v>
      </c>
      <c r="K16" s="17">
        <v>0</v>
      </c>
      <c r="L16" s="17" t="s">
        <v>113</v>
      </c>
      <c r="M16" s="17">
        <v>0</v>
      </c>
      <c r="N16" s="17" t="s">
        <v>113</v>
      </c>
      <c r="O16" s="17">
        <v>0</v>
      </c>
      <c r="P16" s="2">
        <v>0</v>
      </c>
    </row>
    <row r="17" spans="1:16" ht="16.2" customHeight="1" x14ac:dyDescent="0.3">
      <c r="A17" s="10" t="s">
        <v>102</v>
      </c>
      <c r="B17" s="10">
        <v>2021</v>
      </c>
      <c r="C17" s="38">
        <v>1059</v>
      </c>
      <c r="D17" s="2">
        <v>883</v>
      </c>
      <c r="E17" s="17">
        <v>12</v>
      </c>
      <c r="F17" s="17">
        <v>9</v>
      </c>
      <c r="G17" s="17">
        <v>0</v>
      </c>
      <c r="H17" s="17" t="s">
        <v>113</v>
      </c>
      <c r="I17" s="17">
        <v>2</v>
      </c>
      <c r="J17" s="17" t="s">
        <v>113</v>
      </c>
      <c r="K17" s="17">
        <v>0</v>
      </c>
      <c r="L17" s="17" t="s">
        <v>113</v>
      </c>
      <c r="M17" s="17">
        <v>0</v>
      </c>
      <c r="N17" s="17" t="s">
        <v>113</v>
      </c>
      <c r="O17" s="17">
        <v>0</v>
      </c>
      <c r="P17" s="2">
        <v>0</v>
      </c>
    </row>
    <row r="18" spans="1:16" ht="16.2" customHeight="1" x14ac:dyDescent="0.3">
      <c r="A18" s="10" t="s">
        <v>90</v>
      </c>
      <c r="B18" s="10">
        <v>2021</v>
      </c>
      <c r="C18" s="38">
        <v>321</v>
      </c>
      <c r="D18" s="2">
        <v>238</v>
      </c>
      <c r="E18" s="17">
        <v>3</v>
      </c>
      <c r="F18" s="17">
        <v>3</v>
      </c>
      <c r="G18" s="17">
        <v>0</v>
      </c>
      <c r="H18" s="17" t="s">
        <v>113</v>
      </c>
      <c r="I18" s="17">
        <v>3</v>
      </c>
      <c r="J18" s="17" t="s">
        <v>113</v>
      </c>
      <c r="K18" s="17">
        <v>0</v>
      </c>
      <c r="L18" s="17" t="s">
        <v>113</v>
      </c>
      <c r="M18" s="17">
        <v>0</v>
      </c>
      <c r="N18" s="17" t="s">
        <v>113</v>
      </c>
      <c r="O18" s="17">
        <v>2</v>
      </c>
      <c r="P18" s="2">
        <v>2</v>
      </c>
    </row>
    <row r="19" spans="1:16" ht="16.2" customHeight="1" x14ac:dyDescent="0.3">
      <c r="A19" s="10" t="s">
        <v>91</v>
      </c>
      <c r="B19" s="10">
        <v>2021</v>
      </c>
      <c r="C19" s="38">
        <v>87</v>
      </c>
      <c r="D19" s="17">
        <v>54</v>
      </c>
      <c r="E19" s="17">
        <v>1</v>
      </c>
      <c r="F19" s="17">
        <v>1</v>
      </c>
      <c r="G19" s="17">
        <v>0</v>
      </c>
      <c r="H19" s="17" t="s">
        <v>113</v>
      </c>
      <c r="I19" s="17">
        <v>4</v>
      </c>
      <c r="J19" s="17" t="s">
        <v>113</v>
      </c>
      <c r="K19" s="17">
        <v>0</v>
      </c>
      <c r="L19" s="17" t="s">
        <v>113</v>
      </c>
      <c r="M19" s="17">
        <v>0</v>
      </c>
      <c r="N19" s="17" t="s">
        <v>113</v>
      </c>
      <c r="O19" s="17">
        <v>5</v>
      </c>
      <c r="P19" s="17">
        <v>4</v>
      </c>
    </row>
    <row r="20" spans="1:16" ht="16.2" customHeight="1" x14ac:dyDescent="0.3">
      <c r="A20" s="10" t="s">
        <v>93</v>
      </c>
      <c r="B20" s="10">
        <v>2021</v>
      </c>
      <c r="C20" s="38">
        <v>25</v>
      </c>
      <c r="D20" s="14">
        <v>17</v>
      </c>
      <c r="E20" s="17">
        <v>1</v>
      </c>
      <c r="F20" s="17">
        <v>1</v>
      </c>
      <c r="G20" s="17">
        <v>0</v>
      </c>
      <c r="H20" s="17" t="s">
        <v>113</v>
      </c>
      <c r="I20" s="17">
        <v>2</v>
      </c>
      <c r="J20" s="17" t="s">
        <v>113</v>
      </c>
      <c r="K20" s="17">
        <v>0</v>
      </c>
      <c r="L20" s="17" t="s">
        <v>113</v>
      </c>
      <c r="M20" s="17">
        <v>0</v>
      </c>
      <c r="N20" s="17" t="s">
        <v>113</v>
      </c>
      <c r="O20" s="17">
        <v>1</v>
      </c>
      <c r="P20" s="14">
        <v>1</v>
      </c>
    </row>
    <row r="21" spans="1:16" ht="16.2" customHeight="1" x14ac:dyDescent="0.3">
      <c r="A21" s="10" t="s">
        <v>94</v>
      </c>
      <c r="B21" s="10">
        <v>2021</v>
      </c>
      <c r="C21" s="38">
        <v>58</v>
      </c>
      <c r="D21" s="14">
        <v>49</v>
      </c>
      <c r="E21" s="17">
        <v>4</v>
      </c>
      <c r="F21" s="17">
        <v>4</v>
      </c>
      <c r="G21" s="17">
        <v>0</v>
      </c>
      <c r="H21" s="17" t="s">
        <v>113</v>
      </c>
      <c r="I21" s="17">
        <v>4</v>
      </c>
      <c r="J21" s="17" t="s">
        <v>113</v>
      </c>
      <c r="K21" s="17">
        <v>0</v>
      </c>
      <c r="L21" s="17" t="s">
        <v>113</v>
      </c>
      <c r="M21" s="17">
        <v>0</v>
      </c>
      <c r="N21" s="17" t="s">
        <v>113</v>
      </c>
      <c r="O21" s="17">
        <v>1</v>
      </c>
      <c r="P21" s="14">
        <v>1</v>
      </c>
    </row>
    <row r="22" spans="1:16" ht="16.2" customHeight="1" x14ac:dyDescent="0.3">
      <c r="A22" s="10" t="s">
        <v>95</v>
      </c>
      <c r="B22" s="10">
        <v>2021</v>
      </c>
      <c r="C22" s="38">
        <v>205</v>
      </c>
      <c r="D22" s="14">
        <v>172</v>
      </c>
      <c r="E22" s="17">
        <v>3</v>
      </c>
      <c r="F22" s="17">
        <v>3</v>
      </c>
      <c r="G22" s="17">
        <v>0</v>
      </c>
      <c r="H22" s="17" t="s">
        <v>113</v>
      </c>
      <c r="I22" s="17">
        <v>1</v>
      </c>
      <c r="J22" s="17" t="s">
        <v>113</v>
      </c>
      <c r="K22" s="17">
        <v>0</v>
      </c>
      <c r="L22" s="17" t="s">
        <v>113</v>
      </c>
      <c r="M22" s="17">
        <v>0</v>
      </c>
      <c r="N22" s="17" t="s">
        <v>113</v>
      </c>
      <c r="O22" s="17">
        <v>0</v>
      </c>
      <c r="P22" s="14">
        <v>0</v>
      </c>
    </row>
    <row r="23" spans="1:16" ht="16.2" customHeight="1" x14ac:dyDescent="0.3">
      <c r="A23" s="10" t="s">
        <v>96</v>
      </c>
      <c r="B23" s="10">
        <v>2021</v>
      </c>
      <c r="C23" s="39">
        <v>209</v>
      </c>
      <c r="D23" s="14">
        <v>175</v>
      </c>
      <c r="E23" s="17">
        <v>5</v>
      </c>
      <c r="F23" s="17">
        <v>4</v>
      </c>
      <c r="G23" s="17">
        <v>0</v>
      </c>
      <c r="H23" s="17" t="s">
        <v>113</v>
      </c>
      <c r="I23" s="17">
        <v>0</v>
      </c>
      <c r="J23" s="17" t="s">
        <v>113</v>
      </c>
      <c r="K23" s="17">
        <v>0</v>
      </c>
      <c r="L23" s="17" t="s">
        <v>113</v>
      </c>
      <c r="M23" s="17">
        <v>0</v>
      </c>
      <c r="N23" s="17" t="s">
        <v>113</v>
      </c>
      <c r="O23" s="17">
        <v>1</v>
      </c>
      <c r="P23" s="14">
        <v>1</v>
      </c>
    </row>
    <row r="24" spans="1:16" ht="16.2" customHeight="1" x14ac:dyDescent="0.3">
      <c r="A24" s="10" t="s">
        <v>97</v>
      </c>
      <c r="B24" s="10">
        <v>2021</v>
      </c>
      <c r="C24" s="39">
        <v>580</v>
      </c>
      <c r="D24" s="14">
        <v>494</v>
      </c>
      <c r="E24" s="17">
        <v>8</v>
      </c>
      <c r="F24" s="17">
        <v>7</v>
      </c>
      <c r="G24" s="17">
        <v>0</v>
      </c>
      <c r="H24" s="17" t="s">
        <v>113</v>
      </c>
      <c r="I24" s="17">
        <v>0</v>
      </c>
      <c r="J24" s="17" t="s">
        <v>113</v>
      </c>
      <c r="K24" s="17">
        <v>0</v>
      </c>
      <c r="L24" s="17" t="s">
        <v>113</v>
      </c>
      <c r="M24" s="17">
        <v>0</v>
      </c>
      <c r="N24" s="17" t="s">
        <v>113</v>
      </c>
      <c r="O24" s="17">
        <v>0</v>
      </c>
      <c r="P24" s="14">
        <v>0</v>
      </c>
    </row>
    <row r="25" spans="1:16" ht="16.2" customHeight="1" x14ac:dyDescent="0.3">
      <c r="A25" s="10" t="s">
        <v>98</v>
      </c>
      <c r="B25" s="10">
        <v>2021</v>
      </c>
      <c r="C25" s="39">
        <v>584</v>
      </c>
      <c r="D25" s="14">
        <v>494</v>
      </c>
      <c r="E25" s="17">
        <v>5</v>
      </c>
      <c r="F25" s="17">
        <v>5</v>
      </c>
      <c r="G25" s="17">
        <v>0</v>
      </c>
      <c r="H25" s="17" t="s">
        <v>113</v>
      </c>
      <c r="I25" s="17">
        <v>4</v>
      </c>
      <c r="J25" s="17" t="s">
        <v>113</v>
      </c>
      <c r="K25" s="17">
        <v>0</v>
      </c>
      <c r="L25" s="17" t="s">
        <v>113</v>
      </c>
      <c r="M25" s="17">
        <v>0</v>
      </c>
      <c r="N25" s="17" t="s">
        <v>113</v>
      </c>
      <c r="O25" s="17">
        <v>0</v>
      </c>
      <c r="P25" s="14">
        <v>0</v>
      </c>
    </row>
    <row r="26" spans="1:16" ht="16.2" customHeight="1" x14ac:dyDescent="0.3">
      <c r="A26" s="10" t="s">
        <v>99</v>
      </c>
      <c r="B26" s="10">
        <v>2021</v>
      </c>
      <c r="C26" s="39">
        <v>442</v>
      </c>
      <c r="D26" s="14">
        <v>338</v>
      </c>
      <c r="E26" s="17">
        <v>1</v>
      </c>
      <c r="F26" s="17">
        <v>1</v>
      </c>
      <c r="G26" s="17">
        <v>0</v>
      </c>
      <c r="H26" s="17" t="s">
        <v>113</v>
      </c>
      <c r="I26" s="17">
        <v>1</v>
      </c>
      <c r="J26" s="17" t="s">
        <v>113</v>
      </c>
      <c r="K26" s="17">
        <v>0</v>
      </c>
      <c r="L26" s="17" t="s">
        <v>113</v>
      </c>
      <c r="M26" s="17">
        <v>0</v>
      </c>
      <c r="N26" s="17" t="s">
        <v>113</v>
      </c>
      <c r="O26" s="17">
        <v>1</v>
      </c>
      <c r="P26" s="14">
        <v>0</v>
      </c>
    </row>
    <row r="27" spans="1:16" ht="16.2" customHeight="1" x14ac:dyDescent="0.3">
      <c r="A27" s="10" t="s">
        <v>100</v>
      </c>
      <c r="B27" s="10">
        <v>2021</v>
      </c>
      <c r="C27" s="40">
        <v>312</v>
      </c>
      <c r="D27" s="14">
        <v>239</v>
      </c>
      <c r="E27" s="17">
        <v>3</v>
      </c>
      <c r="F27" s="17">
        <v>3</v>
      </c>
      <c r="G27" s="17">
        <v>0</v>
      </c>
      <c r="H27" s="17" t="s">
        <v>113</v>
      </c>
      <c r="I27" s="17">
        <v>1</v>
      </c>
      <c r="J27" s="17" t="s">
        <v>113</v>
      </c>
      <c r="K27" s="17">
        <v>0</v>
      </c>
      <c r="L27" s="17" t="s">
        <v>113</v>
      </c>
      <c r="M27" s="17">
        <v>0</v>
      </c>
      <c r="N27" s="17" t="s">
        <v>113</v>
      </c>
      <c r="O27" s="17">
        <v>0</v>
      </c>
      <c r="P27" s="14">
        <v>0</v>
      </c>
    </row>
    <row r="28" spans="1:16" ht="16.2" customHeight="1" x14ac:dyDescent="0.3">
      <c r="A28" s="10" t="s">
        <v>101</v>
      </c>
      <c r="B28" s="10">
        <v>2022</v>
      </c>
      <c r="C28" s="39">
        <v>521</v>
      </c>
      <c r="D28" s="14">
        <v>345</v>
      </c>
      <c r="E28" s="17">
        <v>10</v>
      </c>
      <c r="F28" s="17">
        <v>8</v>
      </c>
      <c r="G28" s="17">
        <v>0</v>
      </c>
      <c r="H28" s="17" t="s">
        <v>113</v>
      </c>
      <c r="I28" s="17">
        <v>0</v>
      </c>
      <c r="J28" s="17" t="s">
        <v>113</v>
      </c>
      <c r="K28" s="17">
        <v>0</v>
      </c>
      <c r="L28" s="17" t="s">
        <v>113</v>
      </c>
      <c r="M28" s="17">
        <v>0</v>
      </c>
      <c r="N28" s="17" t="s">
        <v>113</v>
      </c>
      <c r="O28" s="17">
        <v>0</v>
      </c>
      <c r="P28" s="14">
        <v>0</v>
      </c>
    </row>
    <row r="29" spans="1:16" x14ac:dyDescent="0.3">
      <c r="A29" s="99" t="s">
        <v>102</v>
      </c>
      <c r="B29" s="99">
        <v>2022</v>
      </c>
      <c r="C29" s="107">
        <v>339</v>
      </c>
      <c r="D29" s="104">
        <v>192</v>
      </c>
      <c r="E29" s="108">
        <v>3</v>
      </c>
      <c r="F29" s="108">
        <v>2</v>
      </c>
      <c r="G29" s="108">
        <v>0</v>
      </c>
      <c r="H29" s="108" t="s">
        <v>113</v>
      </c>
      <c r="I29" s="108">
        <v>0</v>
      </c>
      <c r="J29" s="108" t="s">
        <v>113</v>
      </c>
      <c r="K29" s="108">
        <v>0</v>
      </c>
      <c r="L29" s="17" t="s">
        <v>113</v>
      </c>
      <c r="M29" s="108">
        <v>0</v>
      </c>
      <c r="N29" s="108" t="s">
        <v>113</v>
      </c>
      <c r="O29" s="108">
        <v>0</v>
      </c>
      <c r="P29" s="104">
        <v>0</v>
      </c>
    </row>
    <row r="30" spans="1:16" x14ac:dyDescent="0.3">
      <c r="A30" s="8" t="s">
        <v>90</v>
      </c>
      <c r="B30" s="8">
        <v>2022</v>
      </c>
      <c r="C30" s="107">
        <v>675</v>
      </c>
      <c r="D30" s="104">
        <v>396</v>
      </c>
      <c r="E30" s="108">
        <v>1</v>
      </c>
      <c r="F30" s="108">
        <v>1</v>
      </c>
      <c r="G30" s="108">
        <v>0</v>
      </c>
      <c r="H30" s="108" t="s">
        <v>113</v>
      </c>
      <c r="I30" s="108">
        <v>0</v>
      </c>
      <c r="J30" s="108" t="s">
        <v>113</v>
      </c>
      <c r="K30" s="108">
        <v>0</v>
      </c>
      <c r="L30" s="17" t="s">
        <v>113</v>
      </c>
      <c r="M30" s="108">
        <v>0</v>
      </c>
      <c r="N30" s="108" t="s">
        <v>113</v>
      </c>
      <c r="O30" s="108">
        <v>0</v>
      </c>
      <c r="P30" s="104">
        <v>0</v>
      </c>
    </row>
    <row r="31" spans="1:16" x14ac:dyDescent="0.3">
      <c r="A31" s="99" t="s">
        <v>91</v>
      </c>
      <c r="B31" s="99">
        <v>2022</v>
      </c>
      <c r="C31" s="107">
        <v>495</v>
      </c>
      <c r="D31" s="104">
        <v>280</v>
      </c>
      <c r="E31" s="108">
        <v>0</v>
      </c>
      <c r="F31" s="108">
        <v>0</v>
      </c>
      <c r="G31" s="108">
        <v>0</v>
      </c>
      <c r="H31" s="108" t="s">
        <v>113</v>
      </c>
      <c r="I31" s="108">
        <v>1</v>
      </c>
      <c r="J31" s="108" t="s">
        <v>113</v>
      </c>
      <c r="K31" s="108">
        <v>0</v>
      </c>
      <c r="L31" s="108" t="s">
        <v>113</v>
      </c>
      <c r="M31" s="108">
        <v>0</v>
      </c>
      <c r="N31" s="108" t="s">
        <v>113</v>
      </c>
      <c r="O31" s="108">
        <v>0</v>
      </c>
      <c r="P31" s="104">
        <v>0</v>
      </c>
    </row>
    <row r="32" spans="1:16" x14ac:dyDescent="0.3">
      <c r="A32" s="99" t="s">
        <v>93</v>
      </c>
      <c r="B32" s="99">
        <v>2022</v>
      </c>
      <c r="C32" s="107">
        <v>215</v>
      </c>
      <c r="D32" s="104">
        <v>116</v>
      </c>
      <c r="E32" s="108">
        <v>0</v>
      </c>
      <c r="F32" s="108">
        <v>0</v>
      </c>
      <c r="G32" s="108">
        <v>0</v>
      </c>
      <c r="H32" s="108" t="s">
        <v>113</v>
      </c>
      <c r="I32" s="108">
        <v>3</v>
      </c>
      <c r="J32" s="108" t="s">
        <v>113</v>
      </c>
      <c r="K32" s="108">
        <v>0</v>
      </c>
      <c r="L32" s="108" t="s">
        <v>113</v>
      </c>
      <c r="M32" s="108">
        <v>0</v>
      </c>
      <c r="N32" s="108" t="s">
        <v>113</v>
      </c>
      <c r="O32" s="108">
        <v>0</v>
      </c>
      <c r="P32" s="104">
        <v>0</v>
      </c>
    </row>
    <row r="33" spans="1:16" x14ac:dyDescent="0.3">
      <c r="A33" s="99" t="s">
        <v>94</v>
      </c>
      <c r="B33" s="99">
        <v>2022</v>
      </c>
      <c r="C33" s="107">
        <v>210</v>
      </c>
      <c r="D33" s="104">
        <v>133</v>
      </c>
      <c r="E33" s="108">
        <v>0</v>
      </c>
      <c r="F33" s="108">
        <v>0</v>
      </c>
      <c r="G33" s="108">
        <v>0</v>
      </c>
      <c r="H33" s="108" t="s">
        <v>113</v>
      </c>
      <c r="I33" s="108">
        <v>2</v>
      </c>
      <c r="J33" s="108" t="s">
        <v>113</v>
      </c>
      <c r="K33" s="108">
        <v>0</v>
      </c>
      <c r="L33" s="108" t="s">
        <v>113</v>
      </c>
      <c r="M33" s="108">
        <v>0</v>
      </c>
      <c r="N33" s="108" t="s">
        <v>113</v>
      </c>
      <c r="O33" s="108">
        <v>0</v>
      </c>
      <c r="P33" s="104">
        <v>0</v>
      </c>
    </row>
    <row r="34" spans="1:16" x14ac:dyDescent="0.3">
      <c r="A34" s="158" t="s">
        <v>112</v>
      </c>
      <c r="B34" s="158" t="s">
        <v>112</v>
      </c>
      <c r="C34" s="156">
        <f>SUBTOTAL(109,tab_m9_wider_covid_related_WHO_codes[COVID-19, virus identified (U07.1)
Mentioned])</f>
        <v>13413</v>
      </c>
      <c r="D34" s="157">
        <f>SUBTOTAL(109,tab_m9_wider_covid_related_WHO_codes[COVID-19, virus identified (U07.1)
Underlying cause])</f>
        <v>10911</v>
      </c>
      <c r="E34" s="157">
        <f>SUBTOTAL(109,tab_m9_wider_covid_related_WHO_codes[COVID-19, virus not identified (U07.2)
Mentioned])</f>
        <v>1609</v>
      </c>
      <c r="F34" s="157">
        <f>SUBTOTAL(109,tab_m9_wider_covid_related_WHO_codes[COVID-19, virus not identified (U07.2)
Underlying cause])</f>
        <v>1483</v>
      </c>
      <c r="G34" s="157">
        <f>SUBTOTAL(109,tab_m9_wider_covid_related_WHO_codes[Personal history of COVID-19, unspecified (U08.9)
Mentioned])</f>
        <v>0</v>
      </c>
      <c r="H34" s="157" t="s">
        <v>113</v>
      </c>
      <c r="I34" s="157">
        <f>SUBTOTAL(109,tab_m9_wider_covid_related_WHO_codes[Post COVID-19 condition, unspecified (U09.9)
Mentioned])</f>
        <v>39</v>
      </c>
      <c r="J34" s="157" t="s">
        <v>113</v>
      </c>
      <c r="K34" s="157">
        <f>SUBTOTAL(109,tab_m9_wider_covid_related_WHO_codes[Multisystem inflammatory syndrome associated with COVID-19, unspecified (U10.9)
Mentioned])</f>
        <v>0</v>
      </c>
      <c r="L34" s="157" t="s">
        <v>113</v>
      </c>
      <c r="M34" s="157">
        <f>SUBTOTAL(109,tab_m9_wider_covid_related_WHO_codes[Need for immunisation against COVID-19, unspecified (U11.9)
Mentioned])</f>
        <v>0</v>
      </c>
      <c r="N34" s="157" t="s">
        <v>113</v>
      </c>
      <c r="O34" s="157">
        <f>SUBTOTAL(109,tab_m9_wider_covid_related_WHO_codes[COVID-19vaccines causing adverse effects in therapeutic use, unspecified (U12.9)
Mentioned])</f>
        <v>11</v>
      </c>
      <c r="P34" s="157">
        <f>SUBTOTAL(109,tab_m9_wider_covid_related_WHO_codes[COVID-19vaccines causing adverse effects in therapeutic use, unspecified (U12.9)
Underlying cause])</f>
        <v>9</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zoomScaleNormal="100" workbookViewId="0"/>
  </sheetViews>
  <sheetFormatPr defaultColWidth="9.33203125" defaultRowHeight="15.6" x14ac:dyDescent="0.3"/>
  <cols>
    <col min="1" max="4" width="16.6640625" style="7" customWidth="1"/>
    <col min="5" max="5" width="51.6640625" style="7" bestFit="1" customWidth="1"/>
    <col min="6" max="6" width="16.6640625" style="42" customWidth="1"/>
    <col min="7" max="7" width="16.6640625" style="41" customWidth="1"/>
    <col min="8" max="16384" width="9.33203125" style="7"/>
  </cols>
  <sheetData>
    <row r="1" spans="1:7" s="4" customFormat="1" x14ac:dyDescent="0.3">
      <c r="A1" s="3" t="s">
        <v>2798</v>
      </c>
      <c r="F1" s="36"/>
      <c r="G1" s="13"/>
    </row>
    <row r="2" spans="1:7" s="4" customFormat="1" ht="15" x14ac:dyDescent="0.25">
      <c r="A2" s="5" t="s">
        <v>2853</v>
      </c>
      <c r="F2" s="36"/>
      <c r="G2" s="13"/>
    </row>
    <row r="3" spans="1:7" s="4" customFormat="1" ht="15" x14ac:dyDescent="0.25">
      <c r="A3" s="5" t="s">
        <v>16</v>
      </c>
      <c r="F3" s="36"/>
      <c r="G3" s="13"/>
    </row>
    <row r="4" spans="1:7" s="4" customFormat="1" ht="30" customHeight="1" x14ac:dyDescent="0.25">
      <c r="A4" s="6" t="s">
        <v>20</v>
      </c>
      <c r="F4" s="36"/>
      <c r="G4" s="13"/>
    </row>
    <row r="5" spans="1:7" ht="95.1" customHeight="1" thickBot="1" x14ac:dyDescent="0.35">
      <c r="A5" s="85" t="s">
        <v>76</v>
      </c>
      <c r="B5" s="86" t="s">
        <v>89</v>
      </c>
      <c r="C5" s="86" t="s">
        <v>105</v>
      </c>
      <c r="D5" s="87" t="s">
        <v>106</v>
      </c>
      <c r="E5" s="86" t="s">
        <v>47</v>
      </c>
      <c r="F5" s="88" t="s">
        <v>42</v>
      </c>
      <c r="G5" s="85" t="s">
        <v>107</v>
      </c>
    </row>
    <row r="6" spans="1:7" ht="30" customHeight="1" x14ac:dyDescent="0.3">
      <c r="A6" s="10" t="s">
        <v>98</v>
      </c>
      <c r="B6" s="11" t="s">
        <v>92</v>
      </c>
      <c r="C6" s="66">
        <v>1</v>
      </c>
      <c r="D6" s="79" t="s">
        <v>2716</v>
      </c>
      <c r="E6" s="80" t="s">
        <v>2722</v>
      </c>
      <c r="F6" s="115">
        <v>584</v>
      </c>
      <c r="G6" s="65">
        <v>0.11199999999999999</v>
      </c>
    </row>
    <row r="7" spans="1:7" ht="16.2" customHeight="1" x14ac:dyDescent="0.3">
      <c r="A7" s="10" t="s">
        <v>98</v>
      </c>
      <c r="B7" s="11" t="s">
        <v>92</v>
      </c>
      <c r="C7" s="66">
        <v>2</v>
      </c>
      <c r="D7" s="81" t="s">
        <v>2715</v>
      </c>
      <c r="E7" s="82" t="s">
        <v>2721</v>
      </c>
      <c r="F7" s="14">
        <v>497</v>
      </c>
      <c r="G7" s="65">
        <v>9.5000000000000001E-2</v>
      </c>
    </row>
    <row r="8" spans="1:7" ht="16.2" customHeight="1" x14ac:dyDescent="0.3">
      <c r="A8" s="10" t="s">
        <v>98</v>
      </c>
      <c r="B8" s="11" t="s">
        <v>92</v>
      </c>
      <c r="C8" s="66">
        <v>3</v>
      </c>
      <c r="D8" s="81" t="s">
        <v>2720</v>
      </c>
      <c r="E8" s="82" t="s">
        <v>2726</v>
      </c>
      <c r="F8" s="14">
        <v>440</v>
      </c>
      <c r="G8" s="65">
        <v>8.4000000000000005E-2</v>
      </c>
    </row>
    <row r="9" spans="1:7" ht="16.2" customHeight="1" x14ac:dyDescent="0.3">
      <c r="A9" s="10" t="s">
        <v>98</v>
      </c>
      <c r="B9" s="11" t="s">
        <v>92</v>
      </c>
      <c r="C9" s="66">
        <v>4</v>
      </c>
      <c r="D9" s="81" t="s">
        <v>2717</v>
      </c>
      <c r="E9" s="82" t="s">
        <v>2723</v>
      </c>
      <c r="F9" s="14">
        <v>330</v>
      </c>
      <c r="G9" s="65">
        <v>6.3E-2</v>
      </c>
    </row>
    <row r="10" spans="1:7" ht="16.2" customHeight="1" x14ac:dyDescent="0.3">
      <c r="A10" s="10" t="s">
        <v>98</v>
      </c>
      <c r="B10" s="11" t="s">
        <v>92</v>
      </c>
      <c r="C10" s="66">
        <v>5</v>
      </c>
      <c r="D10" s="81" t="s">
        <v>2718</v>
      </c>
      <c r="E10" s="82" t="s">
        <v>2724</v>
      </c>
      <c r="F10" s="14">
        <v>316</v>
      </c>
      <c r="G10" s="65">
        <v>6.0999999999999999E-2</v>
      </c>
    </row>
    <row r="11" spans="1:7" ht="16.2" customHeight="1" x14ac:dyDescent="0.3">
      <c r="A11" s="10" t="s">
        <v>99</v>
      </c>
      <c r="B11" s="11" t="s">
        <v>92</v>
      </c>
      <c r="C11" s="66">
        <v>1</v>
      </c>
      <c r="D11" s="81" t="s">
        <v>2720</v>
      </c>
      <c r="E11" s="82" t="s">
        <v>2726</v>
      </c>
      <c r="F11" s="14">
        <v>934</v>
      </c>
      <c r="G11" s="65">
        <v>0.16500000000000001</v>
      </c>
    </row>
    <row r="12" spans="1:7" ht="16.2" customHeight="1" x14ac:dyDescent="0.3">
      <c r="A12" s="10" t="s">
        <v>99</v>
      </c>
      <c r="B12" s="11" t="s">
        <v>92</v>
      </c>
      <c r="C12" s="66">
        <v>2</v>
      </c>
      <c r="D12" s="81" t="s">
        <v>2716</v>
      </c>
      <c r="E12" s="82" t="s">
        <v>2722</v>
      </c>
      <c r="F12" s="14">
        <v>571</v>
      </c>
      <c r="G12" s="65">
        <v>0.10099999999999999</v>
      </c>
    </row>
    <row r="13" spans="1:7" ht="16.2" customHeight="1" x14ac:dyDescent="0.3">
      <c r="A13" s="10" t="s">
        <v>99</v>
      </c>
      <c r="B13" s="11" t="s">
        <v>92</v>
      </c>
      <c r="C13" s="66">
        <v>3</v>
      </c>
      <c r="D13" s="81" t="s">
        <v>2715</v>
      </c>
      <c r="E13" s="82" t="s">
        <v>2721</v>
      </c>
      <c r="F13" s="14">
        <v>503</v>
      </c>
      <c r="G13" s="65">
        <v>8.900000000000001E-2</v>
      </c>
    </row>
    <row r="14" spans="1:7" ht="16.2" customHeight="1" x14ac:dyDescent="0.3">
      <c r="A14" s="10" t="s">
        <v>99</v>
      </c>
      <c r="B14" s="11" t="s">
        <v>92</v>
      </c>
      <c r="C14" s="66">
        <v>4</v>
      </c>
      <c r="D14" s="81" t="s">
        <v>2717</v>
      </c>
      <c r="E14" s="82" t="s">
        <v>2723</v>
      </c>
      <c r="F14" s="14">
        <v>311</v>
      </c>
      <c r="G14" s="65">
        <v>5.5E-2</v>
      </c>
    </row>
    <row r="15" spans="1:7" ht="16.2" customHeight="1" x14ac:dyDescent="0.3">
      <c r="A15" s="10" t="s">
        <v>99</v>
      </c>
      <c r="B15" s="11" t="s">
        <v>92</v>
      </c>
      <c r="C15" s="66">
        <v>5</v>
      </c>
      <c r="D15" s="81" t="s">
        <v>2718</v>
      </c>
      <c r="E15" s="82" t="s">
        <v>2724</v>
      </c>
      <c r="F15" s="14">
        <v>295</v>
      </c>
      <c r="G15" s="65">
        <v>5.2000000000000005E-2</v>
      </c>
    </row>
    <row r="16" spans="1:7" ht="16.2" customHeight="1" x14ac:dyDescent="0.3">
      <c r="A16" s="10" t="s">
        <v>100</v>
      </c>
      <c r="B16" s="11" t="s">
        <v>92</v>
      </c>
      <c r="C16" s="66">
        <v>1</v>
      </c>
      <c r="D16" s="81" t="s">
        <v>2720</v>
      </c>
      <c r="E16" s="82" t="s">
        <v>2726</v>
      </c>
      <c r="F16" s="14">
        <v>848</v>
      </c>
      <c r="G16" s="65">
        <v>0.13900000000000001</v>
      </c>
    </row>
    <row r="17" spans="1:7" ht="16.2" customHeight="1" x14ac:dyDescent="0.3">
      <c r="A17" s="10" t="s">
        <v>100</v>
      </c>
      <c r="B17" s="11" t="s">
        <v>92</v>
      </c>
      <c r="C17" s="66">
        <v>2</v>
      </c>
      <c r="D17" s="81" t="s">
        <v>2716</v>
      </c>
      <c r="E17" s="82" t="s">
        <v>2722</v>
      </c>
      <c r="F17" s="14">
        <v>656</v>
      </c>
      <c r="G17" s="65">
        <v>0.10800000000000001</v>
      </c>
    </row>
    <row r="18" spans="1:7" ht="16.2" customHeight="1" x14ac:dyDescent="0.3">
      <c r="A18" s="10" t="s">
        <v>100</v>
      </c>
      <c r="B18" s="11" t="s">
        <v>92</v>
      </c>
      <c r="C18" s="66">
        <v>3</v>
      </c>
      <c r="D18" s="81" t="s">
        <v>2715</v>
      </c>
      <c r="E18" s="82" t="s">
        <v>2721</v>
      </c>
      <c r="F18" s="14">
        <v>518</v>
      </c>
      <c r="G18" s="65">
        <v>8.5000000000000006E-2</v>
      </c>
    </row>
    <row r="19" spans="1:7" ht="16.2" customHeight="1" x14ac:dyDescent="0.3">
      <c r="A19" s="10" t="s">
        <v>100</v>
      </c>
      <c r="B19" s="11" t="s">
        <v>92</v>
      </c>
      <c r="C19" s="66">
        <v>4</v>
      </c>
      <c r="D19" s="81" t="s">
        <v>2717</v>
      </c>
      <c r="E19" s="82" t="s">
        <v>2723</v>
      </c>
      <c r="F19" s="17">
        <v>362</v>
      </c>
      <c r="G19" s="65">
        <v>5.9000000000000004E-2</v>
      </c>
    </row>
    <row r="20" spans="1:7" ht="16.2" customHeight="1" x14ac:dyDescent="0.3">
      <c r="A20" s="10" t="s">
        <v>100</v>
      </c>
      <c r="B20" s="11" t="s">
        <v>92</v>
      </c>
      <c r="C20" s="66">
        <v>5</v>
      </c>
      <c r="D20" s="81" t="s">
        <v>2718</v>
      </c>
      <c r="E20" s="82" t="s">
        <v>2724</v>
      </c>
      <c r="F20" s="14">
        <v>359</v>
      </c>
      <c r="G20" s="65">
        <v>5.9000000000000004E-2</v>
      </c>
    </row>
    <row r="21" spans="1:7" ht="16.2" customHeight="1" x14ac:dyDescent="0.3">
      <c r="A21" s="10" t="s">
        <v>90</v>
      </c>
      <c r="B21" s="11" t="s">
        <v>92</v>
      </c>
      <c r="C21" s="66">
        <v>1</v>
      </c>
      <c r="D21" s="81" t="s">
        <v>2715</v>
      </c>
      <c r="E21" s="82" t="s">
        <v>2721</v>
      </c>
      <c r="F21" s="14">
        <v>656</v>
      </c>
      <c r="G21" s="65">
        <v>0.11599999999999999</v>
      </c>
    </row>
    <row r="22" spans="1:7" ht="16.2" customHeight="1" x14ac:dyDescent="0.3">
      <c r="A22" s="10" t="s">
        <v>90</v>
      </c>
      <c r="B22" s="11" t="s">
        <v>92</v>
      </c>
      <c r="C22" s="66">
        <v>2</v>
      </c>
      <c r="D22" s="81" t="s">
        <v>2716</v>
      </c>
      <c r="E22" s="82" t="s">
        <v>2722</v>
      </c>
      <c r="F22" s="17">
        <v>596</v>
      </c>
      <c r="G22" s="65">
        <v>0.106</v>
      </c>
    </row>
    <row r="23" spans="1:7" ht="16.2" customHeight="1" x14ac:dyDescent="0.3">
      <c r="A23" s="10" t="s">
        <v>90</v>
      </c>
      <c r="B23" s="11" t="s">
        <v>92</v>
      </c>
      <c r="C23" s="66">
        <v>3</v>
      </c>
      <c r="D23" s="81" t="s">
        <v>2717</v>
      </c>
      <c r="E23" s="82" t="s">
        <v>2723</v>
      </c>
      <c r="F23" s="17">
        <v>379</v>
      </c>
      <c r="G23" s="65">
        <v>6.7000000000000004E-2</v>
      </c>
    </row>
    <row r="24" spans="1:7" ht="16.2" customHeight="1" x14ac:dyDescent="0.3">
      <c r="A24" s="10" t="s">
        <v>90</v>
      </c>
      <c r="B24" s="11" t="s">
        <v>92</v>
      </c>
      <c r="C24" s="66">
        <v>4</v>
      </c>
      <c r="D24" s="81" t="s">
        <v>2718</v>
      </c>
      <c r="E24" s="82" t="s">
        <v>2724</v>
      </c>
      <c r="F24" s="17">
        <v>365</v>
      </c>
      <c r="G24" s="65">
        <v>6.5000000000000002E-2</v>
      </c>
    </row>
    <row r="25" spans="1:7" ht="16.2" customHeight="1" x14ac:dyDescent="0.3">
      <c r="A25" s="10" t="s">
        <v>90</v>
      </c>
      <c r="B25" s="11" t="s">
        <v>92</v>
      </c>
      <c r="C25" s="66">
        <v>5</v>
      </c>
      <c r="D25" s="81" t="s">
        <v>2719</v>
      </c>
      <c r="E25" s="82" t="s">
        <v>2725</v>
      </c>
      <c r="F25" s="17">
        <v>279</v>
      </c>
      <c r="G25" s="65">
        <v>4.9000000000000002E-2</v>
      </c>
    </row>
    <row r="26" spans="1:7" ht="16.2" customHeight="1" x14ac:dyDescent="0.3">
      <c r="A26" s="10" t="s">
        <v>91</v>
      </c>
      <c r="B26" s="11" t="s">
        <v>92</v>
      </c>
      <c r="C26" s="66">
        <v>1</v>
      </c>
      <c r="D26" s="81" t="s">
        <v>2720</v>
      </c>
      <c r="E26" s="82" t="s">
        <v>2726</v>
      </c>
      <c r="F26" s="2">
        <v>2413</v>
      </c>
      <c r="G26" s="65">
        <v>0.314</v>
      </c>
    </row>
    <row r="27" spans="1:7" ht="16.2" customHeight="1" x14ac:dyDescent="0.3">
      <c r="A27" s="10" t="s">
        <v>91</v>
      </c>
      <c r="B27" s="11" t="s">
        <v>92</v>
      </c>
      <c r="C27" s="66">
        <v>2</v>
      </c>
      <c r="D27" s="81" t="s">
        <v>2715</v>
      </c>
      <c r="E27" s="82" t="s">
        <v>2721</v>
      </c>
      <c r="F27" s="2">
        <v>784</v>
      </c>
      <c r="G27" s="65">
        <v>0.10199999999999999</v>
      </c>
    </row>
    <row r="28" spans="1:7" ht="16.2" customHeight="1" x14ac:dyDescent="0.3">
      <c r="A28" s="10" t="s">
        <v>91</v>
      </c>
      <c r="B28" s="11" t="s">
        <v>92</v>
      </c>
      <c r="C28" s="66">
        <v>3</v>
      </c>
      <c r="D28" s="81" t="s">
        <v>2716</v>
      </c>
      <c r="E28" s="82" t="s">
        <v>2722</v>
      </c>
      <c r="F28" s="2">
        <v>577</v>
      </c>
      <c r="G28" s="65">
        <v>7.4999999999999997E-2</v>
      </c>
    </row>
    <row r="29" spans="1:7" ht="16.2" customHeight="1" x14ac:dyDescent="0.3">
      <c r="A29" s="10" t="s">
        <v>91</v>
      </c>
      <c r="B29" s="11" t="s">
        <v>92</v>
      </c>
      <c r="C29" s="66">
        <v>4</v>
      </c>
      <c r="D29" s="81" t="s">
        <v>2717</v>
      </c>
      <c r="E29" s="82" t="s">
        <v>2723</v>
      </c>
      <c r="F29" s="2">
        <v>375</v>
      </c>
      <c r="G29" s="65">
        <v>4.9000000000000002E-2</v>
      </c>
    </row>
    <row r="30" spans="1:7" ht="16.2" customHeight="1" x14ac:dyDescent="0.3">
      <c r="A30" s="10" t="s">
        <v>91</v>
      </c>
      <c r="B30" s="11" t="s">
        <v>92</v>
      </c>
      <c r="C30" s="66">
        <v>5</v>
      </c>
      <c r="D30" s="81" t="s">
        <v>2718</v>
      </c>
      <c r="E30" s="82" t="s">
        <v>2724</v>
      </c>
      <c r="F30" s="2">
        <v>331</v>
      </c>
      <c r="G30" s="65">
        <v>4.2999999999999997E-2</v>
      </c>
    </row>
    <row r="31" spans="1:7" ht="16.2" customHeight="1" x14ac:dyDescent="0.3">
      <c r="A31" s="10" t="s">
        <v>93</v>
      </c>
      <c r="B31" s="11" t="s">
        <v>92</v>
      </c>
      <c r="C31" s="66">
        <v>1</v>
      </c>
      <c r="D31" s="81" t="s">
        <v>2720</v>
      </c>
      <c r="E31" s="82" t="s">
        <v>2726</v>
      </c>
      <c r="F31" s="2">
        <v>1065</v>
      </c>
      <c r="G31" s="65">
        <v>0.184</v>
      </c>
    </row>
    <row r="32" spans="1:7" ht="16.2" customHeight="1" x14ac:dyDescent="0.3">
      <c r="A32" s="10" t="s">
        <v>93</v>
      </c>
      <c r="B32" s="11" t="s">
        <v>92</v>
      </c>
      <c r="C32" s="66">
        <v>2</v>
      </c>
      <c r="D32" s="81" t="s">
        <v>2716</v>
      </c>
      <c r="E32" s="82" t="s">
        <v>2722</v>
      </c>
      <c r="F32" s="2">
        <v>563</v>
      </c>
      <c r="G32" s="65">
        <v>9.6999999999999989E-2</v>
      </c>
    </row>
    <row r="33" spans="1:7" ht="16.2" customHeight="1" x14ac:dyDescent="0.3">
      <c r="A33" s="10" t="s">
        <v>93</v>
      </c>
      <c r="B33" s="11" t="s">
        <v>92</v>
      </c>
      <c r="C33" s="66">
        <v>3</v>
      </c>
      <c r="D33" s="81" t="s">
        <v>2715</v>
      </c>
      <c r="E33" s="82" t="s">
        <v>2721</v>
      </c>
      <c r="F33" s="2">
        <v>501</v>
      </c>
      <c r="G33" s="65">
        <v>8.6999999999999994E-2</v>
      </c>
    </row>
    <row r="34" spans="1:7" ht="16.2" customHeight="1" x14ac:dyDescent="0.3">
      <c r="A34" s="10" t="s">
        <v>93</v>
      </c>
      <c r="B34" s="11" t="s">
        <v>92</v>
      </c>
      <c r="C34" s="66">
        <v>4</v>
      </c>
      <c r="D34" s="81" t="s">
        <v>2717</v>
      </c>
      <c r="E34" s="82" t="s">
        <v>2723</v>
      </c>
      <c r="F34" s="2">
        <v>319</v>
      </c>
      <c r="G34" s="65">
        <v>5.5E-2</v>
      </c>
    </row>
    <row r="35" spans="1:7" ht="16.2" customHeight="1" x14ac:dyDescent="0.3">
      <c r="A35" s="10" t="s">
        <v>93</v>
      </c>
      <c r="B35" s="11" t="s">
        <v>92</v>
      </c>
      <c r="C35" s="66">
        <v>5</v>
      </c>
      <c r="D35" s="81" t="s">
        <v>2718</v>
      </c>
      <c r="E35" s="82" t="s">
        <v>2724</v>
      </c>
      <c r="F35" s="2">
        <v>286</v>
      </c>
      <c r="G35" s="65">
        <v>4.9000000000000002E-2</v>
      </c>
    </row>
    <row r="36" spans="1:7" ht="16.2" customHeight="1" x14ac:dyDescent="0.3">
      <c r="A36" s="10" t="s">
        <v>94</v>
      </c>
      <c r="B36" s="11" t="s">
        <v>92</v>
      </c>
      <c r="C36" s="66">
        <v>1</v>
      </c>
      <c r="D36" s="81" t="s">
        <v>2716</v>
      </c>
      <c r="E36" s="82" t="s">
        <v>2722</v>
      </c>
      <c r="F36" s="2">
        <v>481</v>
      </c>
      <c r="G36" s="65">
        <v>0.10800000000000001</v>
      </c>
    </row>
    <row r="37" spans="1:7" ht="16.2" customHeight="1" x14ac:dyDescent="0.3">
      <c r="A37" s="10" t="s">
        <v>94</v>
      </c>
      <c r="B37" s="11" t="s">
        <v>92</v>
      </c>
      <c r="C37" s="66">
        <v>2</v>
      </c>
      <c r="D37" s="81" t="s">
        <v>2715</v>
      </c>
      <c r="E37" s="82" t="s">
        <v>2721</v>
      </c>
      <c r="F37" s="2">
        <v>393</v>
      </c>
      <c r="G37" s="65">
        <v>8.8000000000000009E-2</v>
      </c>
    </row>
    <row r="38" spans="1:7" ht="16.2" customHeight="1" x14ac:dyDescent="0.3">
      <c r="A38" s="10" t="s">
        <v>94</v>
      </c>
      <c r="B38" s="11" t="s">
        <v>92</v>
      </c>
      <c r="C38" s="66">
        <v>3</v>
      </c>
      <c r="D38" s="81" t="s">
        <v>2718</v>
      </c>
      <c r="E38" s="82" t="s">
        <v>2724</v>
      </c>
      <c r="F38" s="2">
        <v>287</v>
      </c>
      <c r="G38" s="65">
        <v>6.5000000000000002E-2</v>
      </c>
    </row>
    <row r="39" spans="1:7" ht="16.2" customHeight="1" x14ac:dyDescent="0.3">
      <c r="A39" s="10" t="s">
        <v>94</v>
      </c>
      <c r="B39" s="11" t="s">
        <v>92</v>
      </c>
      <c r="C39" s="66">
        <v>4</v>
      </c>
      <c r="D39" s="81" t="s">
        <v>2717</v>
      </c>
      <c r="E39" s="82" t="s">
        <v>2723</v>
      </c>
      <c r="F39" s="17">
        <v>277</v>
      </c>
      <c r="G39" s="65">
        <v>6.2E-2</v>
      </c>
    </row>
    <row r="40" spans="1:7" ht="16.2" customHeight="1" x14ac:dyDescent="0.3">
      <c r="A40" s="10" t="s">
        <v>94</v>
      </c>
      <c r="B40" s="11" t="s">
        <v>92</v>
      </c>
      <c r="C40" s="66">
        <v>5</v>
      </c>
      <c r="D40" s="81" t="s">
        <v>2719</v>
      </c>
      <c r="E40" s="82" t="s">
        <v>2725</v>
      </c>
      <c r="F40" s="14">
        <v>205</v>
      </c>
      <c r="G40" s="65">
        <v>4.5999999999999999E-2</v>
      </c>
    </row>
    <row r="41" spans="1:7" ht="16.2" customHeight="1" x14ac:dyDescent="0.3">
      <c r="A41" s="10" t="s">
        <v>95</v>
      </c>
      <c r="B41" s="11" t="s">
        <v>92</v>
      </c>
      <c r="C41" s="66">
        <v>1</v>
      </c>
      <c r="D41" s="81" t="s">
        <v>2716</v>
      </c>
      <c r="E41" s="82" t="s">
        <v>2722</v>
      </c>
      <c r="F41" s="125">
        <v>534</v>
      </c>
      <c r="G41" s="65">
        <v>0.11900000000000001</v>
      </c>
    </row>
    <row r="42" spans="1:7" ht="16.2" customHeight="1" x14ac:dyDescent="0.3">
      <c r="A42" s="10" t="s">
        <v>95</v>
      </c>
      <c r="B42" s="11" t="s">
        <v>92</v>
      </c>
      <c r="C42" s="66">
        <v>2</v>
      </c>
      <c r="D42" s="81" t="s">
        <v>2715</v>
      </c>
      <c r="E42" s="82" t="s">
        <v>2721</v>
      </c>
      <c r="F42" s="14">
        <v>416</v>
      </c>
      <c r="G42" s="65">
        <v>9.1999999999999998E-2</v>
      </c>
    </row>
    <row r="43" spans="1:7" ht="16.2" customHeight="1" x14ac:dyDescent="0.3">
      <c r="A43" s="10" t="s">
        <v>95</v>
      </c>
      <c r="B43" s="11" t="s">
        <v>92</v>
      </c>
      <c r="C43" s="66">
        <v>3</v>
      </c>
      <c r="D43" s="81" t="s">
        <v>2717</v>
      </c>
      <c r="E43" s="82" t="s">
        <v>2723</v>
      </c>
      <c r="F43" s="14">
        <v>315</v>
      </c>
      <c r="G43" s="65">
        <v>7.0000000000000007E-2</v>
      </c>
    </row>
    <row r="44" spans="1:7" ht="16.2" customHeight="1" x14ac:dyDescent="0.3">
      <c r="A44" s="10" t="s">
        <v>95</v>
      </c>
      <c r="B44" s="11" t="s">
        <v>92</v>
      </c>
      <c r="C44" s="66">
        <v>4</v>
      </c>
      <c r="D44" s="81" t="s">
        <v>2718</v>
      </c>
      <c r="E44" s="82" t="s">
        <v>2724</v>
      </c>
      <c r="F44" s="14">
        <v>313</v>
      </c>
      <c r="G44" s="65">
        <v>7.0000000000000007E-2</v>
      </c>
    </row>
    <row r="45" spans="1:7" ht="16.2" customHeight="1" x14ac:dyDescent="0.3">
      <c r="A45" s="10" t="s">
        <v>95</v>
      </c>
      <c r="B45" s="11" t="s">
        <v>92</v>
      </c>
      <c r="C45" s="66">
        <v>5</v>
      </c>
      <c r="D45" s="83" t="s">
        <v>2719</v>
      </c>
      <c r="E45" s="84" t="s">
        <v>2725</v>
      </c>
      <c r="F45" s="14">
        <v>162</v>
      </c>
      <c r="G45" s="65">
        <v>3.6000000000000004E-2</v>
      </c>
    </row>
    <row r="46" spans="1:7" ht="16.2" customHeight="1" x14ac:dyDescent="0.3">
      <c r="A46" s="10" t="s">
        <v>96</v>
      </c>
      <c r="B46" s="11" t="s">
        <v>92</v>
      </c>
      <c r="C46" s="66">
        <v>1</v>
      </c>
      <c r="D46" s="81" t="s">
        <v>2716</v>
      </c>
      <c r="E46" s="82" t="s">
        <v>2722</v>
      </c>
      <c r="F46" s="125">
        <v>506</v>
      </c>
      <c r="G46" s="65">
        <v>0.114</v>
      </c>
    </row>
    <row r="47" spans="1:7" ht="16.2" customHeight="1" x14ac:dyDescent="0.3">
      <c r="A47" s="10" t="s">
        <v>96</v>
      </c>
      <c r="B47" s="11" t="s">
        <v>92</v>
      </c>
      <c r="C47" s="66">
        <v>2</v>
      </c>
      <c r="D47" s="81" t="s">
        <v>2715</v>
      </c>
      <c r="E47" s="82" t="s">
        <v>2721</v>
      </c>
      <c r="F47" s="14">
        <v>415</v>
      </c>
      <c r="G47" s="65">
        <v>9.4E-2</v>
      </c>
    </row>
    <row r="48" spans="1:7" ht="16.2" customHeight="1" x14ac:dyDescent="0.3">
      <c r="A48" s="10" t="s">
        <v>96</v>
      </c>
      <c r="B48" s="11" t="s">
        <v>92</v>
      </c>
      <c r="C48" s="66">
        <v>3</v>
      </c>
      <c r="D48" s="81" t="s">
        <v>2718</v>
      </c>
      <c r="E48" s="82" t="s">
        <v>2724</v>
      </c>
      <c r="F48" s="14">
        <v>326</v>
      </c>
      <c r="G48" s="65">
        <v>7.400000000000001E-2</v>
      </c>
    </row>
    <row r="49" spans="1:10" ht="16.2" customHeight="1" x14ac:dyDescent="0.3">
      <c r="A49" s="10" t="s">
        <v>96</v>
      </c>
      <c r="B49" s="11" t="s">
        <v>92</v>
      </c>
      <c r="C49" s="66">
        <v>4</v>
      </c>
      <c r="D49" s="81" t="s">
        <v>2717</v>
      </c>
      <c r="E49" s="82" t="s">
        <v>2723</v>
      </c>
      <c r="F49" s="14">
        <v>273</v>
      </c>
      <c r="G49" s="65">
        <v>6.2E-2</v>
      </c>
    </row>
    <row r="50" spans="1:10" ht="16.2" customHeight="1" x14ac:dyDescent="0.3">
      <c r="A50" s="10" t="s">
        <v>96</v>
      </c>
      <c r="B50" s="11" t="s">
        <v>92</v>
      </c>
      <c r="C50" s="66">
        <v>5</v>
      </c>
      <c r="D50" s="81" t="s">
        <v>2719</v>
      </c>
      <c r="E50" s="82" t="s">
        <v>2725</v>
      </c>
      <c r="F50" s="14">
        <v>191</v>
      </c>
      <c r="G50" s="65">
        <v>4.2999999999999997E-2</v>
      </c>
    </row>
    <row r="51" spans="1:10" ht="16.2" customHeight="1" x14ac:dyDescent="0.3">
      <c r="A51" s="10" t="s">
        <v>97</v>
      </c>
      <c r="B51" s="11" t="s">
        <v>92</v>
      </c>
      <c r="C51" s="66">
        <v>1</v>
      </c>
      <c r="D51" s="81" t="s">
        <v>2716</v>
      </c>
      <c r="E51" s="82" t="s">
        <v>2722</v>
      </c>
      <c r="F51" s="14">
        <v>514</v>
      </c>
      <c r="G51" s="65">
        <v>0.115</v>
      </c>
    </row>
    <row r="52" spans="1:10" ht="16.2" customHeight="1" x14ac:dyDescent="0.3">
      <c r="A52" s="10" t="s">
        <v>97</v>
      </c>
      <c r="B52" s="11" t="s">
        <v>92</v>
      </c>
      <c r="C52" s="66">
        <v>2</v>
      </c>
      <c r="D52" s="81" t="s">
        <v>2715</v>
      </c>
      <c r="E52" s="82" t="s">
        <v>2721</v>
      </c>
      <c r="F52" s="14">
        <v>440</v>
      </c>
      <c r="G52" s="65">
        <v>9.8000000000000004E-2</v>
      </c>
    </row>
    <row r="53" spans="1:10" ht="16.2" customHeight="1" x14ac:dyDescent="0.3">
      <c r="A53" s="10" t="s">
        <v>97</v>
      </c>
      <c r="B53" s="11" t="s">
        <v>92</v>
      </c>
      <c r="C53" s="66">
        <v>3</v>
      </c>
      <c r="D53" s="81" t="s">
        <v>2718</v>
      </c>
      <c r="E53" s="82" t="s">
        <v>2724</v>
      </c>
      <c r="F53" s="14">
        <v>321</v>
      </c>
      <c r="G53" s="65">
        <v>7.2000000000000008E-2</v>
      </c>
    </row>
    <row r="54" spans="1:10" ht="16.2" customHeight="1" x14ac:dyDescent="0.3">
      <c r="A54" s="10" t="s">
        <v>97</v>
      </c>
      <c r="B54" s="11" t="s">
        <v>92</v>
      </c>
      <c r="C54" s="66">
        <v>4</v>
      </c>
      <c r="D54" s="81" t="s">
        <v>2717</v>
      </c>
      <c r="E54" s="82" t="s">
        <v>2723</v>
      </c>
      <c r="F54" s="14">
        <v>307</v>
      </c>
      <c r="G54" s="65">
        <v>6.8000000000000005E-2</v>
      </c>
    </row>
    <row r="55" spans="1:10" ht="16.2" customHeight="1" x14ac:dyDescent="0.3">
      <c r="A55" s="10" t="s">
        <v>97</v>
      </c>
      <c r="B55" s="11" t="s">
        <v>92</v>
      </c>
      <c r="C55" s="66">
        <v>5</v>
      </c>
      <c r="D55" s="83" t="s">
        <v>2719</v>
      </c>
      <c r="E55" s="84" t="s">
        <v>2725</v>
      </c>
      <c r="F55" s="14">
        <v>215</v>
      </c>
      <c r="G55" s="65">
        <v>4.8000000000000001E-2</v>
      </c>
    </row>
    <row r="56" spans="1:10" ht="16.2" customHeight="1" x14ac:dyDescent="0.3">
      <c r="A56" s="10" t="s">
        <v>101</v>
      </c>
      <c r="B56" s="11" t="s">
        <v>103</v>
      </c>
      <c r="C56" s="66">
        <v>1</v>
      </c>
      <c r="D56" s="81" t="s">
        <v>2720</v>
      </c>
      <c r="E56" s="82" t="s">
        <v>2726</v>
      </c>
      <c r="F56" s="78">
        <v>1551</v>
      </c>
      <c r="G56" s="65">
        <v>0.23199999999999998</v>
      </c>
      <c r="I56"/>
      <c r="J56"/>
    </row>
    <row r="57" spans="1:10" ht="16.2" customHeight="1" x14ac:dyDescent="0.3">
      <c r="A57" s="10" t="s">
        <v>101</v>
      </c>
      <c r="B57" s="11" t="s">
        <v>103</v>
      </c>
      <c r="C57" s="66">
        <v>2</v>
      </c>
      <c r="D57" s="81" t="s">
        <v>2716</v>
      </c>
      <c r="E57" s="82" t="s">
        <v>2722</v>
      </c>
      <c r="F57" s="17">
        <v>635</v>
      </c>
      <c r="G57" s="65">
        <v>9.5000000000000001E-2</v>
      </c>
      <c r="I57"/>
      <c r="J57"/>
    </row>
    <row r="58" spans="1:10" ht="16.2" customHeight="1" x14ac:dyDescent="0.3">
      <c r="A58" s="10" t="s">
        <v>101</v>
      </c>
      <c r="B58" s="11" t="s">
        <v>103</v>
      </c>
      <c r="C58" s="66">
        <v>3</v>
      </c>
      <c r="D58" s="81" t="s">
        <v>2715</v>
      </c>
      <c r="E58" s="82" t="s">
        <v>2721</v>
      </c>
      <c r="F58" s="17">
        <v>518</v>
      </c>
      <c r="G58" s="65">
        <v>7.8E-2</v>
      </c>
      <c r="I58"/>
      <c r="J58"/>
    </row>
    <row r="59" spans="1:10" ht="16.2" customHeight="1" x14ac:dyDescent="0.3">
      <c r="A59" s="8" t="s">
        <v>101</v>
      </c>
      <c r="B59" s="11" t="s">
        <v>103</v>
      </c>
      <c r="C59" s="66">
        <v>4</v>
      </c>
      <c r="D59" s="81" t="s">
        <v>2717</v>
      </c>
      <c r="E59" s="82" t="s">
        <v>2723</v>
      </c>
      <c r="F59" s="17">
        <v>345</v>
      </c>
      <c r="G59" s="65">
        <v>5.2000000000000005E-2</v>
      </c>
      <c r="I59"/>
      <c r="J59"/>
    </row>
    <row r="60" spans="1:10" ht="16.2" customHeight="1" x14ac:dyDescent="0.3">
      <c r="A60" s="8" t="s">
        <v>101</v>
      </c>
      <c r="B60" s="11" t="s">
        <v>103</v>
      </c>
      <c r="C60" s="66">
        <v>5</v>
      </c>
      <c r="D60" s="81" t="s">
        <v>2718</v>
      </c>
      <c r="E60" s="82" t="s">
        <v>2724</v>
      </c>
      <c r="F60" s="17">
        <v>337</v>
      </c>
      <c r="G60" s="65">
        <v>0.05</v>
      </c>
      <c r="I60"/>
      <c r="J60"/>
    </row>
    <row r="61" spans="1:10" ht="16.2" customHeight="1" x14ac:dyDescent="0.3">
      <c r="A61" s="8" t="s">
        <v>98</v>
      </c>
      <c r="B61" s="11" t="s">
        <v>103</v>
      </c>
      <c r="C61" s="66">
        <v>1</v>
      </c>
      <c r="D61" s="81" t="s">
        <v>2716</v>
      </c>
      <c r="E61" s="82" t="s">
        <v>2722</v>
      </c>
      <c r="F61" s="17">
        <v>612</v>
      </c>
      <c r="G61" s="65">
        <v>0.10400000000000001</v>
      </c>
      <c r="I61"/>
      <c r="J61"/>
    </row>
    <row r="62" spans="1:10" ht="16.2" customHeight="1" x14ac:dyDescent="0.3">
      <c r="A62" s="8" t="s">
        <v>98</v>
      </c>
      <c r="B62" s="11" t="s">
        <v>103</v>
      </c>
      <c r="C62" s="66">
        <v>2</v>
      </c>
      <c r="D62" s="81" t="s">
        <v>2715</v>
      </c>
      <c r="E62" s="82" t="s">
        <v>2721</v>
      </c>
      <c r="F62" s="17">
        <v>590</v>
      </c>
      <c r="G62" s="65">
        <v>0.1</v>
      </c>
      <c r="I62"/>
      <c r="J62"/>
    </row>
    <row r="63" spans="1:10" ht="16.2" customHeight="1" x14ac:dyDescent="0.3">
      <c r="A63" s="8" t="s">
        <v>98</v>
      </c>
      <c r="B63" s="11" t="s">
        <v>103</v>
      </c>
      <c r="C63" s="66">
        <v>3</v>
      </c>
      <c r="D63" s="81" t="s">
        <v>2720</v>
      </c>
      <c r="E63" s="82" t="s">
        <v>2726</v>
      </c>
      <c r="F63" s="17">
        <v>499</v>
      </c>
      <c r="G63" s="65">
        <v>8.5000000000000006E-2</v>
      </c>
      <c r="I63"/>
      <c r="J63"/>
    </row>
    <row r="64" spans="1:10" ht="16.2" customHeight="1" x14ac:dyDescent="0.3">
      <c r="A64" s="8" t="s">
        <v>98</v>
      </c>
      <c r="B64" s="11" t="s">
        <v>103</v>
      </c>
      <c r="C64" s="66">
        <v>4</v>
      </c>
      <c r="D64" s="81" t="s">
        <v>2718</v>
      </c>
      <c r="E64" s="82" t="s">
        <v>2724</v>
      </c>
      <c r="F64" s="17">
        <v>351</v>
      </c>
      <c r="G64" s="65">
        <v>0.06</v>
      </c>
      <c r="I64"/>
      <c r="J64"/>
    </row>
    <row r="65" spans="1:10" ht="16.2" customHeight="1" x14ac:dyDescent="0.3">
      <c r="A65" s="8" t="s">
        <v>98</v>
      </c>
      <c r="B65" s="11" t="s">
        <v>103</v>
      </c>
      <c r="C65" s="66">
        <v>5</v>
      </c>
      <c r="D65" s="83" t="s">
        <v>2717</v>
      </c>
      <c r="E65" s="84" t="s">
        <v>2723</v>
      </c>
      <c r="F65" s="17">
        <v>331</v>
      </c>
      <c r="G65" s="65">
        <v>5.5999999999999994E-2</v>
      </c>
      <c r="I65"/>
      <c r="J65"/>
    </row>
    <row r="66" spans="1:10" ht="16.2" customHeight="1" x14ac:dyDescent="0.3">
      <c r="A66" s="8" t="s">
        <v>99</v>
      </c>
      <c r="B66" s="11" t="s">
        <v>103</v>
      </c>
      <c r="C66" s="66">
        <v>1</v>
      </c>
      <c r="D66" s="81" t="s">
        <v>2716</v>
      </c>
      <c r="E66" s="82" t="s">
        <v>2722</v>
      </c>
      <c r="F66" s="17">
        <v>594</v>
      </c>
      <c r="G66" s="65">
        <v>0.107</v>
      </c>
      <c r="I66"/>
      <c r="J66"/>
    </row>
    <row r="67" spans="1:10" ht="16.2" customHeight="1" x14ac:dyDescent="0.3">
      <c r="A67" s="8" t="s">
        <v>99</v>
      </c>
      <c r="B67" s="11" t="s">
        <v>103</v>
      </c>
      <c r="C67" s="66">
        <v>2</v>
      </c>
      <c r="D67" s="81" t="s">
        <v>2715</v>
      </c>
      <c r="E67" s="82" t="s">
        <v>2721</v>
      </c>
      <c r="F67" s="17">
        <v>571</v>
      </c>
      <c r="G67" s="65">
        <v>0.10300000000000001</v>
      </c>
      <c r="I67"/>
      <c r="J67"/>
    </row>
    <row r="68" spans="1:10" ht="16.2" customHeight="1" x14ac:dyDescent="0.3">
      <c r="A68" s="8" t="s">
        <v>99</v>
      </c>
      <c r="B68" s="11" t="s">
        <v>103</v>
      </c>
      <c r="C68" s="66">
        <v>3</v>
      </c>
      <c r="D68" s="81" t="s">
        <v>2717</v>
      </c>
      <c r="E68" s="82" t="s">
        <v>2723</v>
      </c>
      <c r="F68" s="17">
        <v>351</v>
      </c>
      <c r="G68" s="65">
        <v>6.3E-2</v>
      </c>
      <c r="I68"/>
      <c r="J68"/>
    </row>
    <row r="69" spans="1:10" ht="16.2" customHeight="1" x14ac:dyDescent="0.3">
      <c r="A69" s="8" t="s">
        <v>99</v>
      </c>
      <c r="B69" s="11" t="s">
        <v>103</v>
      </c>
      <c r="C69" s="66">
        <v>4</v>
      </c>
      <c r="D69" s="81" t="s">
        <v>2718</v>
      </c>
      <c r="E69" s="82" t="s">
        <v>2724</v>
      </c>
      <c r="F69" s="17">
        <v>344</v>
      </c>
      <c r="G69" s="65">
        <v>6.2E-2</v>
      </c>
      <c r="I69"/>
      <c r="J69"/>
    </row>
    <row r="70" spans="1:10" ht="16.2" customHeight="1" x14ac:dyDescent="0.3">
      <c r="A70" s="8" t="s">
        <v>99</v>
      </c>
      <c r="B70" s="11" t="s">
        <v>103</v>
      </c>
      <c r="C70" s="66">
        <v>5</v>
      </c>
      <c r="D70" s="81" t="s">
        <v>2720</v>
      </c>
      <c r="E70" s="82" t="s">
        <v>2726</v>
      </c>
      <c r="F70" s="17">
        <v>339</v>
      </c>
      <c r="G70" s="65">
        <v>6.0999999999999999E-2</v>
      </c>
      <c r="I70"/>
      <c r="J70"/>
    </row>
    <row r="71" spans="1:10" ht="16.2" customHeight="1" x14ac:dyDescent="0.3">
      <c r="A71" s="8" t="s">
        <v>100</v>
      </c>
      <c r="B71" s="11" t="s">
        <v>103</v>
      </c>
      <c r="C71" s="66">
        <v>1</v>
      </c>
      <c r="D71" s="81" t="s">
        <v>2716</v>
      </c>
      <c r="E71" s="82" t="s">
        <v>2722</v>
      </c>
      <c r="F71" s="17">
        <v>664</v>
      </c>
      <c r="G71" s="65">
        <v>0.11199999999999999</v>
      </c>
      <c r="I71"/>
      <c r="J71"/>
    </row>
    <row r="72" spans="1:10" ht="16.2" customHeight="1" x14ac:dyDescent="0.3">
      <c r="A72" s="8" t="s">
        <v>100</v>
      </c>
      <c r="B72" s="11" t="s">
        <v>103</v>
      </c>
      <c r="C72" s="66">
        <v>2</v>
      </c>
      <c r="D72" s="81" t="s">
        <v>2715</v>
      </c>
      <c r="E72" s="82" t="s">
        <v>2721</v>
      </c>
      <c r="F72" s="17">
        <v>660</v>
      </c>
      <c r="G72" s="65">
        <v>0.111</v>
      </c>
      <c r="I72"/>
      <c r="J72"/>
    </row>
    <row r="73" spans="1:10" ht="16.2" customHeight="1" x14ac:dyDescent="0.3">
      <c r="A73" s="8" t="s">
        <v>100</v>
      </c>
      <c r="B73" s="11" t="s">
        <v>103</v>
      </c>
      <c r="C73" s="66">
        <v>3</v>
      </c>
      <c r="D73" s="81" t="s">
        <v>2717</v>
      </c>
      <c r="E73" s="82" t="s">
        <v>2723</v>
      </c>
      <c r="F73" s="17">
        <v>402</v>
      </c>
      <c r="G73" s="65">
        <v>6.8000000000000005E-2</v>
      </c>
      <c r="I73"/>
      <c r="J73"/>
    </row>
    <row r="74" spans="1:10" ht="16.2" customHeight="1" x14ac:dyDescent="0.3">
      <c r="A74" s="8" t="s">
        <v>100</v>
      </c>
      <c r="B74" s="11" t="s">
        <v>103</v>
      </c>
      <c r="C74" s="66">
        <v>4</v>
      </c>
      <c r="D74" s="81" t="s">
        <v>2718</v>
      </c>
      <c r="E74" s="82" t="s">
        <v>2724</v>
      </c>
      <c r="F74" s="17">
        <v>337</v>
      </c>
      <c r="G74" s="65">
        <v>5.7000000000000002E-2</v>
      </c>
      <c r="I74"/>
      <c r="J74"/>
    </row>
    <row r="75" spans="1:10" ht="16.2" customHeight="1" x14ac:dyDescent="0.3">
      <c r="A75" s="8" t="s">
        <v>100</v>
      </c>
      <c r="B75" s="11" t="s">
        <v>103</v>
      </c>
      <c r="C75" s="66">
        <v>5</v>
      </c>
      <c r="D75" s="81" t="s">
        <v>2719</v>
      </c>
      <c r="E75" s="82" t="s">
        <v>2725</v>
      </c>
      <c r="F75" s="17">
        <v>317</v>
      </c>
      <c r="G75" s="65">
        <v>5.2999999999999999E-2</v>
      </c>
      <c r="I75"/>
      <c r="J75"/>
    </row>
    <row r="76" spans="1:10" ht="16.2" customHeight="1" x14ac:dyDescent="0.3">
      <c r="A76" s="8" t="s">
        <v>102</v>
      </c>
      <c r="B76" s="11" t="s">
        <v>103</v>
      </c>
      <c r="C76" s="66">
        <v>1</v>
      </c>
      <c r="D76" s="81" t="s">
        <v>2720</v>
      </c>
      <c r="E76" s="82" t="s">
        <v>2726</v>
      </c>
      <c r="F76" s="17">
        <v>892</v>
      </c>
      <c r="G76" s="65">
        <v>0.16399999999999998</v>
      </c>
      <c r="I76"/>
      <c r="J76"/>
    </row>
    <row r="77" spans="1:10" ht="16.2" customHeight="1" x14ac:dyDescent="0.3">
      <c r="A77" s="8" t="s">
        <v>102</v>
      </c>
      <c r="B77" s="11" t="s">
        <v>103</v>
      </c>
      <c r="C77" s="66">
        <v>2</v>
      </c>
      <c r="D77" s="81" t="s">
        <v>2716</v>
      </c>
      <c r="E77" s="82" t="s">
        <v>2722</v>
      </c>
      <c r="F77" s="17">
        <v>559</v>
      </c>
      <c r="G77" s="65">
        <v>0.10300000000000001</v>
      </c>
      <c r="I77"/>
      <c r="J77"/>
    </row>
    <row r="78" spans="1:10" ht="16.2" customHeight="1" x14ac:dyDescent="0.3">
      <c r="A78" s="8" t="s">
        <v>102</v>
      </c>
      <c r="B78" s="11" t="s">
        <v>103</v>
      </c>
      <c r="C78" s="66">
        <v>3</v>
      </c>
      <c r="D78" s="81" t="s">
        <v>2715</v>
      </c>
      <c r="E78" s="82" t="s">
        <v>2721</v>
      </c>
      <c r="F78" s="17">
        <v>485</v>
      </c>
      <c r="G78" s="65">
        <v>8.900000000000001E-2</v>
      </c>
      <c r="I78"/>
      <c r="J78"/>
    </row>
    <row r="79" spans="1:10" ht="16.2" customHeight="1" x14ac:dyDescent="0.3">
      <c r="A79" s="8" t="s">
        <v>102</v>
      </c>
      <c r="B79" s="11" t="s">
        <v>103</v>
      </c>
      <c r="C79" s="66">
        <v>4</v>
      </c>
      <c r="D79" s="81" t="s">
        <v>2717</v>
      </c>
      <c r="E79" s="82" t="s">
        <v>2723</v>
      </c>
      <c r="F79" s="17">
        <v>322</v>
      </c>
      <c r="G79" s="65">
        <v>5.9000000000000004E-2</v>
      </c>
      <c r="I79"/>
      <c r="J79"/>
    </row>
    <row r="80" spans="1:10" ht="16.2" customHeight="1" x14ac:dyDescent="0.3">
      <c r="A80" s="8" t="s">
        <v>102</v>
      </c>
      <c r="B80" s="11" t="s">
        <v>103</v>
      </c>
      <c r="C80" s="66">
        <v>5</v>
      </c>
      <c r="D80" s="81" t="s">
        <v>2718</v>
      </c>
      <c r="E80" s="82" t="s">
        <v>2724</v>
      </c>
      <c r="F80" s="17">
        <v>299</v>
      </c>
      <c r="G80" s="65">
        <v>5.5E-2</v>
      </c>
      <c r="I80"/>
      <c r="J80"/>
    </row>
    <row r="81" spans="1:10" ht="16.2" customHeight="1" x14ac:dyDescent="0.3">
      <c r="A81" s="8" t="s">
        <v>90</v>
      </c>
      <c r="B81" s="11" t="s">
        <v>103</v>
      </c>
      <c r="C81" s="121">
        <v>1</v>
      </c>
      <c r="D81" s="81" t="s">
        <v>2716</v>
      </c>
      <c r="E81" s="82" t="s">
        <v>2722</v>
      </c>
      <c r="F81" s="17">
        <v>594</v>
      </c>
      <c r="G81" s="65">
        <v>0.12</v>
      </c>
      <c r="I81"/>
      <c r="J81"/>
    </row>
    <row r="82" spans="1:10" ht="16.2" customHeight="1" x14ac:dyDescent="0.3">
      <c r="A82" s="8" t="s">
        <v>90</v>
      </c>
      <c r="B82" s="11" t="s">
        <v>103</v>
      </c>
      <c r="C82" s="121">
        <v>2</v>
      </c>
      <c r="D82" s="81" t="s">
        <v>2715</v>
      </c>
      <c r="E82" s="82" t="s">
        <v>2721</v>
      </c>
      <c r="F82" s="17">
        <v>463</v>
      </c>
      <c r="G82" s="65">
        <v>9.4E-2</v>
      </c>
      <c r="I82"/>
      <c r="J82"/>
    </row>
    <row r="83" spans="1:10" ht="16.2" customHeight="1" x14ac:dyDescent="0.3">
      <c r="A83" s="8" t="s">
        <v>90</v>
      </c>
      <c r="B83" s="11" t="s">
        <v>103</v>
      </c>
      <c r="C83" s="121">
        <v>3</v>
      </c>
      <c r="D83" s="81" t="s">
        <v>2718</v>
      </c>
      <c r="E83" s="82" t="s">
        <v>2724</v>
      </c>
      <c r="F83" s="17">
        <v>343</v>
      </c>
      <c r="G83" s="65">
        <v>6.9000000000000006E-2</v>
      </c>
      <c r="I83"/>
      <c r="J83"/>
    </row>
    <row r="84" spans="1:10" ht="16.2" customHeight="1" x14ac:dyDescent="0.3">
      <c r="A84" s="8" t="s">
        <v>90</v>
      </c>
      <c r="B84" s="11" t="s">
        <v>103</v>
      </c>
      <c r="C84" s="121">
        <v>4</v>
      </c>
      <c r="D84" s="81" t="s">
        <v>2717</v>
      </c>
      <c r="E84" s="82" t="s">
        <v>2723</v>
      </c>
      <c r="F84" s="17">
        <v>313</v>
      </c>
      <c r="G84" s="65">
        <v>6.3E-2</v>
      </c>
      <c r="I84"/>
      <c r="J84"/>
    </row>
    <row r="85" spans="1:10" ht="16.2" customHeight="1" x14ac:dyDescent="0.3">
      <c r="A85" s="8" t="s">
        <v>90</v>
      </c>
      <c r="B85" s="11" t="s">
        <v>103</v>
      </c>
      <c r="C85" s="121">
        <v>5</v>
      </c>
      <c r="D85" s="81" t="s">
        <v>2720</v>
      </c>
      <c r="E85" s="82" t="s">
        <v>2726</v>
      </c>
      <c r="F85" s="17">
        <v>241</v>
      </c>
      <c r="G85" s="65">
        <v>4.9000000000000002E-2</v>
      </c>
      <c r="I85"/>
      <c r="J85"/>
    </row>
    <row r="86" spans="1:10" ht="16.2" customHeight="1" x14ac:dyDescent="0.3">
      <c r="A86" s="8" t="s">
        <v>91</v>
      </c>
      <c r="B86" s="11" t="s">
        <v>103</v>
      </c>
      <c r="C86" s="66">
        <v>1</v>
      </c>
      <c r="D86" s="81" t="s">
        <v>2716</v>
      </c>
      <c r="E86" s="82" t="s">
        <v>2722</v>
      </c>
      <c r="F86" s="17">
        <v>544</v>
      </c>
      <c r="G86" s="65">
        <v>0.122</v>
      </c>
      <c r="I86"/>
      <c r="J86"/>
    </row>
    <row r="87" spans="1:10" ht="16.2" customHeight="1" x14ac:dyDescent="0.3">
      <c r="A87" s="8" t="s">
        <v>91</v>
      </c>
      <c r="B87" s="11" t="s">
        <v>103</v>
      </c>
      <c r="C87" s="66">
        <v>2</v>
      </c>
      <c r="D87" s="81" t="s">
        <v>2715</v>
      </c>
      <c r="E87" s="82" t="s">
        <v>2721</v>
      </c>
      <c r="F87" s="17">
        <v>417</v>
      </c>
      <c r="G87" s="65">
        <v>9.4E-2</v>
      </c>
      <c r="I87"/>
      <c r="J87"/>
    </row>
    <row r="88" spans="1:10" ht="16.2" customHeight="1" x14ac:dyDescent="0.3">
      <c r="A88" s="8" t="s">
        <v>91</v>
      </c>
      <c r="B88" s="11" t="s">
        <v>103</v>
      </c>
      <c r="C88" s="66">
        <v>3</v>
      </c>
      <c r="D88" s="81" t="s">
        <v>2718</v>
      </c>
      <c r="E88" s="82" t="s">
        <v>2724</v>
      </c>
      <c r="F88" s="17">
        <v>328</v>
      </c>
      <c r="G88" s="65">
        <v>7.400000000000001E-2</v>
      </c>
      <c r="I88"/>
      <c r="J88"/>
    </row>
    <row r="89" spans="1:10" ht="16.2" customHeight="1" x14ac:dyDescent="0.3">
      <c r="A89" s="8" t="s">
        <v>91</v>
      </c>
      <c r="B89" s="11" t="s">
        <v>103</v>
      </c>
      <c r="C89" s="66">
        <v>4</v>
      </c>
      <c r="D89" s="81" t="s">
        <v>2717</v>
      </c>
      <c r="E89" s="82" t="s">
        <v>2723</v>
      </c>
      <c r="F89" s="17">
        <v>279</v>
      </c>
      <c r="G89" s="65">
        <v>6.3E-2</v>
      </c>
      <c r="I89"/>
      <c r="J89"/>
    </row>
    <row r="90" spans="1:10" ht="16.2" customHeight="1" x14ac:dyDescent="0.3">
      <c r="A90" s="8" t="s">
        <v>91</v>
      </c>
      <c r="B90" s="11" t="s">
        <v>103</v>
      </c>
      <c r="C90" s="66">
        <v>5</v>
      </c>
      <c r="D90" s="81" t="s">
        <v>2719</v>
      </c>
      <c r="E90" s="82" t="s">
        <v>2725</v>
      </c>
      <c r="F90" s="17">
        <v>182</v>
      </c>
      <c r="G90" s="65">
        <v>4.0999999999999995E-2</v>
      </c>
      <c r="I90"/>
      <c r="J90"/>
    </row>
    <row r="91" spans="1:10" ht="16.2" customHeight="1" x14ac:dyDescent="0.3">
      <c r="A91" s="8" t="s">
        <v>93</v>
      </c>
      <c r="B91" s="11" t="s">
        <v>103</v>
      </c>
      <c r="C91" s="66">
        <v>1</v>
      </c>
      <c r="D91" s="81" t="s">
        <v>2716</v>
      </c>
      <c r="E91" s="82" t="s">
        <v>2722</v>
      </c>
      <c r="F91" s="17">
        <v>607</v>
      </c>
      <c r="G91" s="65">
        <v>0.129</v>
      </c>
      <c r="I91"/>
      <c r="J91"/>
    </row>
    <row r="92" spans="1:10" ht="16.2" customHeight="1" x14ac:dyDescent="0.3">
      <c r="A92" s="8" t="s">
        <v>93</v>
      </c>
      <c r="B92" s="11" t="s">
        <v>103</v>
      </c>
      <c r="C92" s="66">
        <v>2</v>
      </c>
      <c r="D92" s="81" t="s">
        <v>2715</v>
      </c>
      <c r="E92" s="82" t="s">
        <v>2721</v>
      </c>
      <c r="F92" s="17">
        <v>425</v>
      </c>
      <c r="G92" s="65">
        <v>0.09</v>
      </c>
      <c r="I92"/>
      <c r="J92"/>
    </row>
    <row r="93" spans="1:10" ht="16.2" customHeight="1" x14ac:dyDescent="0.3">
      <c r="A93" s="8" t="s">
        <v>93</v>
      </c>
      <c r="B93" s="11" t="s">
        <v>103</v>
      </c>
      <c r="C93" s="66">
        <v>3</v>
      </c>
      <c r="D93" s="81" t="s">
        <v>2718</v>
      </c>
      <c r="E93" s="82" t="s">
        <v>2724</v>
      </c>
      <c r="F93" s="17">
        <v>331</v>
      </c>
      <c r="G93" s="65">
        <v>7.0000000000000007E-2</v>
      </c>
      <c r="I93"/>
      <c r="J93"/>
    </row>
    <row r="94" spans="1:10" ht="16.2" customHeight="1" x14ac:dyDescent="0.3">
      <c r="A94" s="8" t="s">
        <v>93</v>
      </c>
      <c r="B94" s="11" t="s">
        <v>103</v>
      </c>
      <c r="C94" s="66">
        <v>4</v>
      </c>
      <c r="D94" s="81" t="s">
        <v>2717</v>
      </c>
      <c r="E94" s="82" t="s">
        <v>2723</v>
      </c>
      <c r="F94" s="17">
        <v>281</v>
      </c>
      <c r="G94" s="65">
        <v>0.06</v>
      </c>
      <c r="I94"/>
      <c r="J94"/>
    </row>
    <row r="95" spans="1:10" ht="16.2" customHeight="1" x14ac:dyDescent="0.3">
      <c r="A95" s="8" t="s">
        <v>93</v>
      </c>
      <c r="B95" s="11" t="s">
        <v>103</v>
      </c>
      <c r="C95" s="66">
        <v>5</v>
      </c>
      <c r="D95" s="81" t="s">
        <v>2719</v>
      </c>
      <c r="E95" s="82" t="s">
        <v>2725</v>
      </c>
      <c r="F95" s="17">
        <v>199</v>
      </c>
      <c r="G95" s="65">
        <v>4.2000000000000003E-2</v>
      </c>
      <c r="I95"/>
      <c r="J95"/>
    </row>
    <row r="96" spans="1:10" ht="16.2" customHeight="1" x14ac:dyDescent="0.3">
      <c r="A96" s="8" t="s">
        <v>94</v>
      </c>
      <c r="B96" s="11" t="s">
        <v>103</v>
      </c>
      <c r="C96" s="121">
        <v>1</v>
      </c>
      <c r="D96" s="81" t="s">
        <v>2716</v>
      </c>
      <c r="E96" s="82" t="s">
        <v>2722</v>
      </c>
      <c r="F96" s="17">
        <v>534</v>
      </c>
      <c r="G96" s="65">
        <v>0.114</v>
      </c>
      <c r="I96"/>
      <c r="J96"/>
    </row>
    <row r="97" spans="1:10" ht="16.2" customHeight="1" x14ac:dyDescent="0.3">
      <c r="A97" s="8" t="s">
        <v>94</v>
      </c>
      <c r="B97" s="11" t="s">
        <v>103</v>
      </c>
      <c r="C97" s="121">
        <v>2</v>
      </c>
      <c r="D97" s="81" t="s">
        <v>2715</v>
      </c>
      <c r="E97" s="82" t="s">
        <v>2721</v>
      </c>
      <c r="F97" s="17">
        <v>420</v>
      </c>
      <c r="G97" s="65">
        <v>0.09</v>
      </c>
      <c r="I97"/>
      <c r="J97"/>
    </row>
    <row r="98" spans="1:10" ht="16.2" customHeight="1" x14ac:dyDescent="0.3">
      <c r="A98" s="8" t="s">
        <v>94</v>
      </c>
      <c r="B98" s="11" t="s">
        <v>103</v>
      </c>
      <c r="C98" s="121">
        <v>3</v>
      </c>
      <c r="D98" s="81" t="s">
        <v>2718</v>
      </c>
      <c r="E98" s="82" t="s">
        <v>2724</v>
      </c>
      <c r="F98" s="17">
        <v>339</v>
      </c>
      <c r="G98" s="65">
        <v>7.2999999999999995E-2</v>
      </c>
      <c r="I98"/>
      <c r="J98"/>
    </row>
    <row r="99" spans="1:10" ht="16.2" customHeight="1" x14ac:dyDescent="0.3">
      <c r="A99" s="8" t="s">
        <v>94</v>
      </c>
      <c r="B99" s="11" t="s">
        <v>103</v>
      </c>
      <c r="C99" s="121">
        <v>4</v>
      </c>
      <c r="D99" s="81" t="s">
        <v>2717</v>
      </c>
      <c r="E99" s="82" t="s">
        <v>2723</v>
      </c>
      <c r="F99" s="17">
        <v>291</v>
      </c>
      <c r="G99" s="65">
        <v>6.2E-2</v>
      </c>
      <c r="I99"/>
      <c r="J99"/>
    </row>
    <row r="100" spans="1:10" ht="16.2" customHeight="1" x14ac:dyDescent="0.3">
      <c r="A100" s="8" t="s">
        <v>94</v>
      </c>
      <c r="B100" s="11" t="s">
        <v>103</v>
      </c>
      <c r="C100" s="121">
        <v>5</v>
      </c>
      <c r="D100" s="83" t="s">
        <v>2719</v>
      </c>
      <c r="E100" s="84" t="s">
        <v>2725</v>
      </c>
      <c r="F100" s="17">
        <v>213</v>
      </c>
      <c r="G100" s="65">
        <v>4.5999999999999999E-2</v>
      </c>
      <c r="I100"/>
      <c r="J100"/>
    </row>
    <row r="101" spans="1:10" ht="16.2" customHeight="1" x14ac:dyDescent="0.3">
      <c r="A101" s="8" t="s">
        <v>95</v>
      </c>
      <c r="B101" s="11" t="s">
        <v>103</v>
      </c>
      <c r="C101" s="66">
        <v>1</v>
      </c>
      <c r="D101" s="81" t="s">
        <v>2716</v>
      </c>
      <c r="E101" s="82" t="s">
        <v>2722</v>
      </c>
      <c r="F101" s="17">
        <v>595</v>
      </c>
      <c r="G101" s="65">
        <v>0.11900000000000001</v>
      </c>
      <c r="I101"/>
      <c r="J101"/>
    </row>
    <row r="102" spans="1:10" ht="16.2" customHeight="1" x14ac:dyDescent="0.3">
      <c r="A102" s="8" t="s">
        <v>95</v>
      </c>
      <c r="B102" s="11" t="s">
        <v>103</v>
      </c>
      <c r="C102" s="66">
        <v>2</v>
      </c>
      <c r="D102" s="81" t="s">
        <v>2715</v>
      </c>
      <c r="E102" s="82" t="s">
        <v>2721</v>
      </c>
      <c r="F102" s="17">
        <v>506</v>
      </c>
      <c r="G102" s="65">
        <v>0.10099999999999999</v>
      </c>
      <c r="I102"/>
      <c r="J102"/>
    </row>
    <row r="103" spans="1:10" ht="16.2" customHeight="1" x14ac:dyDescent="0.3">
      <c r="A103" s="8" t="s">
        <v>95</v>
      </c>
      <c r="B103" s="11" t="s">
        <v>103</v>
      </c>
      <c r="C103" s="66">
        <v>3</v>
      </c>
      <c r="D103" s="81" t="s">
        <v>2718</v>
      </c>
      <c r="E103" s="82" t="s">
        <v>2724</v>
      </c>
      <c r="F103" s="17">
        <v>299</v>
      </c>
      <c r="G103" s="65">
        <v>0.06</v>
      </c>
      <c r="I103"/>
      <c r="J103"/>
    </row>
    <row r="104" spans="1:10" ht="16.2" customHeight="1" x14ac:dyDescent="0.3">
      <c r="A104" s="8" t="s">
        <v>95</v>
      </c>
      <c r="B104" s="11" t="s">
        <v>103</v>
      </c>
      <c r="C104" s="66">
        <v>4</v>
      </c>
      <c r="D104" s="81" t="s">
        <v>2717</v>
      </c>
      <c r="E104" s="82" t="s">
        <v>2723</v>
      </c>
      <c r="F104" s="17">
        <v>287</v>
      </c>
      <c r="G104" s="65">
        <v>5.7999999999999996E-2</v>
      </c>
      <c r="I104"/>
      <c r="J104"/>
    </row>
    <row r="105" spans="1:10" ht="16.2" customHeight="1" x14ac:dyDescent="0.3">
      <c r="A105" s="8" t="s">
        <v>95</v>
      </c>
      <c r="B105" s="11" t="s">
        <v>103</v>
      </c>
      <c r="C105" s="66">
        <v>5</v>
      </c>
      <c r="D105" s="81" t="s">
        <v>2719</v>
      </c>
      <c r="E105" s="82" t="s">
        <v>2725</v>
      </c>
      <c r="F105" s="17">
        <v>227</v>
      </c>
      <c r="G105" s="65">
        <v>4.5999999999999999E-2</v>
      </c>
      <c r="I105"/>
      <c r="J105"/>
    </row>
    <row r="106" spans="1:10" ht="16.2" customHeight="1" x14ac:dyDescent="0.3">
      <c r="A106" s="8" t="s">
        <v>96</v>
      </c>
      <c r="B106" s="11" t="s">
        <v>103</v>
      </c>
      <c r="C106" s="66">
        <v>1</v>
      </c>
      <c r="D106" s="81" t="s">
        <v>2716</v>
      </c>
      <c r="E106" s="82" t="s">
        <v>2722</v>
      </c>
      <c r="F106" s="17">
        <v>581</v>
      </c>
      <c r="G106" s="65">
        <v>0.11699999999999999</v>
      </c>
      <c r="I106"/>
      <c r="J106"/>
    </row>
    <row r="107" spans="1:10" ht="16.2" customHeight="1" x14ac:dyDescent="0.3">
      <c r="A107" s="8" t="s">
        <v>96</v>
      </c>
      <c r="B107" s="11" t="s">
        <v>103</v>
      </c>
      <c r="C107" s="66">
        <v>2</v>
      </c>
      <c r="D107" s="81" t="s">
        <v>2715</v>
      </c>
      <c r="E107" s="82" t="s">
        <v>2721</v>
      </c>
      <c r="F107" s="17">
        <v>512</v>
      </c>
      <c r="G107" s="65">
        <v>0.10300000000000001</v>
      </c>
      <c r="I107"/>
      <c r="J107"/>
    </row>
    <row r="108" spans="1:10" ht="16.2" customHeight="1" x14ac:dyDescent="0.3">
      <c r="A108" s="8" t="s">
        <v>96</v>
      </c>
      <c r="B108" s="11" t="s">
        <v>103</v>
      </c>
      <c r="C108" s="66">
        <v>3</v>
      </c>
      <c r="D108" s="81" t="s">
        <v>2718</v>
      </c>
      <c r="E108" s="82" t="s">
        <v>2724</v>
      </c>
      <c r="F108" s="17">
        <v>339</v>
      </c>
      <c r="G108" s="65">
        <v>6.8000000000000005E-2</v>
      </c>
      <c r="I108"/>
      <c r="J108"/>
    </row>
    <row r="109" spans="1:10" ht="16.2" customHeight="1" x14ac:dyDescent="0.3">
      <c r="A109" s="8" t="s">
        <v>96</v>
      </c>
      <c r="B109" s="11" t="s">
        <v>103</v>
      </c>
      <c r="C109" s="66">
        <v>4</v>
      </c>
      <c r="D109" s="81" t="s">
        <v>2717</v>
      </c>
      <c r="E109" s="82" t="s">
        <v>2723</v>
      </c>
      <c r="F109" s="17">
        <v>314</v>
      </c>
      <c r="G109" s="65">
        <v>6.3E-2</v>
      </c>
      <c r="I109"/>
      <c r="J109"/>
    </row>
    <row r="110" spans="1:10" ht="16.2" customHeight="1" x14ac:dyDescent="0.3">
      <c r="A110" s="8" t="s">
        <v>96</v>
      </c>
      <c r="B110" s="11" t="s">
        <v>103</v>
      </c>
      <c r="C110" s="66">
        <v>5</v>
      </c>
      <c r="D110" s="83" t="s">
        <v>2719</v>
      </c>
      <c r="E110" s="84" t="s">
        <v>2725</v>
      </c>
      <c r="F110" s="17">
        <v>221</v>
      </c>
      <c r="G110" s="65">
        <v>4.4000000000000004E-2</v>
      </c>
      <c r="I110"/>
      <c r="J110"/>
    </row>
    <row r="111" spans="1:10" ht="16.2" customHeight="1" x14ac:dyDescent="0.3">
      <c r="A111" s="8" t="s">
        <v>97</v>
      </c>
      <c r="B111" s="11" t="s">
        <v>103</v>
      </c>
      <c r="C111" s="66">
        <v>1</v>
      </c>
      <c r="D111" s="81" t="s">
        <v>2716</v>
      </c>
      <c r="E111" s="82" t="s">
        <v>2722</v>
      </c>
      <c r="F111" s="17">
        <v>544</v>
      </c>
      <c r="G111" s="65">
        <v>0.10099999999999999</v>
      </c>
      <c r="I111"/>
      <c r="J111"/>
    </row>
    <row r="112" spans="1:10" ht="16.2" customHeight="1" x14ac:dyDescent="0.3">
      <c r="A112" s="8" t="s">
        <v>97</v>
      </c>
      <c r="B112" s="11" t="s">
        <v>103</v>
      </c>
      <c r="C112" s="66">
        <v>2</v>
      </c>
      <c r="D112" s="81" t="s">
        <v>2715</v>
      </c>
      <c r="E112" s="82" t="s">
        <v>2721</v>
      </c>
      <c r="F112" s="17">
        <v>509</v>
      </c>
      <c r="G112" s="65">
        <v>9.5000000000000001E-2</v>
      </c>
      <c r="I112"/>
      <c r="J112"/>
    </row>
    <row r="113" spans="1:10" ht="16.2" customHeight="1" x14ac:dyDescent="0.3">
      <c r="A113" s="8" t="s">
        <v>97</v>
      </c>
      <c r="B113" s="11" t="s">
        <v>103</v>
      </c>
      <c r="C113" s="66">
        <v>3</v>
      </c>
      <c r="D113" s="81" t="s">
        <v>2720</v>
      </c>
      <c r="E113" s="82" t="s">
        <v>2726</v>
      </c>
      <c r="F113" s="17">
        <v>501</v>
      </c>
      <c r="G113" s="65">
        <v>9.3000000000000013E-2</v>
      </c>
      <c r="I113"/>
      <c r="J113"/>
    </row>
    <row r="114" spans="1:10" ht="16.2" customHeight="1" x14ac:dyDescent="0.3">
      <c r="A114" s="8" t="s">
        <v>97</v>
      </c>
      <c r="B114" s="11" t="s">
        <v>103</v>
      </c>
      <c r="C114" s="66">
        <v>4</v>
      </c>
      <c r="D114" s="81" t="s">
        <v>2718</v>
      </c>
      <c r="E114" s="82" t="s">
        <v>2724</v>
      </c>
      <c r="F114" s="17">
        <v>317</v>
      </c>
      <c r="G114" s="65">
        <v>5.9000000000000004E-2</v>
      </c>
      <c r="I114"/>
      <c r="J114"/>
    </row>
    <row r="115" spans="1:10" ht="16.2" customHeight="1" x14ac:dyDescent="0.3">
      <c r="A115" s="8" t="s">
        <v>97</v>
      </c>
      <c r="B115" s="11" t="s">
        <v>103</v>
      </c>
      <c r="C115" s="66">
        <v>5</v>
      </c>
      <c r="D115" s="81" t="s">
        <v>2717</v>
      </c>
      <c r="E115" s="82" t="s">
        <v>2723</v>
      </c>
      <c r="F115" s="17">
        <v>317</v>
      </c>
      <c r="G115" s="65">
        <v>5.9000000000000004E-2</v>
      </c>
      <c r="I115"/>
      <c r="J115"/>
    </row>
    <row r="116" spans="1:10" ht="16.2" customHeight="1" x14ac:dyDescent="0.3">
      <c r="A116" s="8" t="s">
        <v>101</v>
      </c>
      <c r="B116" s="11" t="s">
        <v>104</v>
      </c>
      <c r="C116" s="66">
        <v>1</v>
      </c>
      <c r="D116" s="81" t="s">
        <v>2716</v>
      </c>
      <c r="E116" s="82" t="s">
        <v>2722</v>
      </c>
      <c r="F116" s="17">
        <v>607</v>
      </c>
      <c r="G116" s="65">
        <v>0.107</v>
      </c>
      <c r="I116"/>
      <c r="J116"/>
    </row>
    <row r="117" spans="1:10" ht="16.2" customHeight="1" x14ac:dyDescent="0.3">
      <c r="A117" s="8" t="s">
        <v>101</v>
      </c>
      <c r="B117" s="11" t="s">
        <v>104</v>
      </c>
      <c r="C117" s="66">
        <v>2</v>
      </c>
      <c r="D117" s="81" t="s">
        <v>2715</v>
      </c>
      <c r="E117" s="82" t="s">
        <v>2721</v>
      </c>
      <c r="F117" s="17">
        <v>590</v>
      </c>
      <c r="G117" s="65">
        <v>0.10400000000000001</v>
      </c>
      <c r="I117"/>
      <c r="J117"/>
    </row>
    <row r="118" spans="1:10" ht="16.2" customHeight="1" x14ac:dyDescent="0.3">
      <c r="A118" s="8" t="s">
        <v>101</v>
      </c>
      <c r="B118" s="11" t="s">
        <v>104</v>
      </c>
      <c r="C118" s="66">
        <v>3</v>
      </c>
      <c r="D118" s="81" t="s">
        <v>2717</v>
      </c>
      <c r="E118" s="82" t="s">
        <v>2723</v>
      </c>
      <c r="F118" s="17">
        <v>368</v>
      </c>
      <c r="G118" s="65">
        <v>6.5000000000000002E-2</v>
      </c>
      <c r="I118"/>
      <c r="J118"/>
    </row>
    <row r="119" spans="1:10" ht="16.2" customHeight="1" x14ac:dyDescent="0.3">
      <c r="A119" s="8" t="s">
        <v>101</v>
      </c>
      <c r="B119" s="11" t="s">
        <v>104</v>
      </c>
      <c r="C119" s="66">
        <v>4</v>
      </c>
      <c r="D119" s="81" t="s">
        <v>2720</v>
      </c>
      <c r="E119" s="82" t="s">
        <v>2726</v>
      </c>
      <c r="F119" s="17">
        <v>353</v>
      </c>
      <c r="G119" s="65">
        <v>6.2E-2</v>
      </c>
      <c r="I119"/>
      <c r="J119"/>
    </row>
    <row r="120" spans="1:10" ht="16.2" customHeight="1" x14ac:dyDescent="0.3">
      <c r="A120" s="8" t="s">
        <v>101</v>
      </c>
      <c r="B120" s="11" t="s">
        <v>104</v>
      </c>
      <c r="C120" s="66">
        <v>5</v>
      </c>
      <c r="D120" s="81" t="s">
        <v>2718</v>
      </c>
      <c r="E120" s="82" t="s">
        <v>2724</v>
      </c>
      <c r="F120" s="17">
        <v>344</v>
      </c>
      <c r="G120" s="65">
        <v>0.06</v>
      </c>
      <c r="I120"/>
      <c r="J120"/>
    </row>
    <row r="121" spans="1:10" ht="16.2" customHeight="1" x14ac:dyDescent="0.3">
      <c r="A121" s="8" t="s">
        <v>102</v>
      </c>
      <c r="B121" s="11" t="s">
        <v>104</v>
      </c>
      <c r="C121" s="66">
        <v>1</v>
      </c>
      <c r="D121" s="81" t="s">
        <v>2716</v>
      </c>
      <c r="E121" s="82" t="s">
        <v>2722</v>
      </c>
      <c r="F121" s="17">
        <v>504</v>
      </c>
      <c r="G121" s="65">
        <v>0.106</v>
      </c>
      <c r="I121"/>
      <c r="J121"/>
    </row>
    <row r="122" spans="1:10" ht="16.2" customHeight="1" x14ac:dyDescent="0.3">
      <c r="A122" s="8" t="s">
        <v>102</v>
      </c>
      <c r="B122" s="11" t="s">
        <v>104</v>
      </c>
      <c r="C122" s="66">
        <v>2</v>
      </c>
      <c r="D122" s="81" t="s">
        <v>2715</v>
      </c>
      <c r="E122" s="82" t="s">
        <v>2721</v>
      </c>
      <c r="F122" s="17">
        <v>483</v>
      </c>
      <c r="G122" s="65">
        <v>0.10099999999999999</v>
      </c>
      <c r="I122"/>
      <c r="J122"/>
    </row>
    <row r="123" spans="1:10" ht="16.2" customHeight="1" x14ac:dyDescent="0.3">
      <c r="A123" s="8" t="s">
        <v>102</v>
      </c>
      <c r="B123" s="11" t="s">
        <v>104</v>
      </c>
      <c r="C123" s="66">
        <v>3</v>
      </c>
      <c r="D123" s="81" t="s">
        <v>2718</v>
      </c>
      <c r="E123" s="82" t="s">
        <v>2724</v>
      </c>
      <c r="F123" s="17">
        <v>314</v>
      </c>
      <c r="G123" s="65">
        <v>6.6000000000000003E-2</v>
      </c>
      <c r="I123"/>
      <c r="J123"/>
    </row>
    <row r="124" spans="1:10" ht="16.2" customHeight="1" x14ac:dyDescent="0.3">
      <c r="A124" s="8" t="s">
        <v>102</v>
      </c>
      <c r="B124" s="11" t="s">
        <v>104</v>
      </c>
      <c r="C124" s="66">
        <v>4</v>
      </c>
      <c r="D124" s="81" t="s">
        <v>2717</v>
      </c>
      <c r="E124" s="82" t="s">
        <v>2723</v>
      </c>
      <c r="F124" s="17">
        <v>294</v>
      </c>
      <c r="G124" s="65">
        <v>6.2E-2</v>
      </c>
      <c r="I124"/>
      <c r="J124"/>
    </row>
    <row r="125" spans="1:10" ht="16.2" customHeight="1" x14ac:dyDescent="0.3">
      <c r="A125" s="8" t="s">
        <v>102</v>
      </c>
      <c r="B125" s="11" t="s">
        <v>104</v>
      </c>
      <c r="C125" s="66">
        <v>5</v>
      </c>
      <c r="D125" s="83" t="s">
        <v>2719</v>
      </c>
      <c r="E125" s="84" t="s">
        <v>2725</v>
      </c>
      <c r="F125" s="17">
        <v>237</v>
      </c>
      <c r="G125" s="65">
        <v>0.05</v>
      </c>
      <c r="I125"/>
      <c r="J125"/>
    </row>
    <row r="126" spans="1:10" ht="16.2" customHeight="1" x14ac:dyDescent="0.3">
      <c r="A126" s="8" t="s">
        <v>90</v>
      </c>
      <c r="B126" s="11" t="s">
        <v>104</v>
      </c>
      <c r="C126" s="66">
        <v>1</v>
      </c>
      <c r="D126" s="81" t="s">
        <v>2716</v>
      </c>
      <c r="E126" s="82" t="s">
        <v>2722</v>
      </c>
      <c r="F126" s="17">
        <v>620</v>
      </c>
      <c r="G126" s="65">
        <v>0.111</v>
      </c>
      <c r="I126"/>
      <c r="J126"/>
    </row>
    <row r="127" spans="1:10" ht="16.2" customHeight="1" x14ac:dyDescent="0.3">
      <c r="A127" s="8" t="s">
        <v>90</v>
      </c>
      <c r="B127" s="11" t="s">
        <v>104</v>
      </c>
      <c r="C127" s="66">
        <v>2</v>
      </c>
      <c r="D127" s="81" t="s">
        <v>2715</v>
      </c>
      <c r="E127" s="82" t="s">
        <v>2721</v>
      </c>
      <c r="F127" s="17">
        <v>533</v>
      </c>
      <c r="G127" s="65">
        <v>9.6000000000000002E-2</v>
      </c>
      <c r="I127"/>
      <c r="J127"/>
    </row>
    <row r="128" spans="1:10" ht="16.2" customHeight="1" x14ac:dyDescent="0.3">
      <c r="A128" s="8" t="s">
        <v>90</v>
      </c>
      <c r="B128" s="11" t="s">
        <v>104</v>
      </c>
      <c r="C128" s="66">
        <v>3</v>
      </c>
      <c r="D128" s="81" t="s">
        <v>2720</v>
      </c>
      <c r="E128" s="82" t="s">
        <v>2726</v>
      </c>
      <c r="F128" s="17">
        <v>397</v>
      </c>
      <c r="G128" s="65">
        <v>7.0999999999999994E-2</v>
      </c>
      <c r="I128"/>
      <c r="J128"/>
    </row>
    <row r="129" spans="1:10" ht="16.2" customHeight="1" x14ac:dyDescent="0.3">
      <c r="A129" s="8" t="s">
        <v>90</v>
      </c>
      <c r="B129" s="11" t="s">
        <v>104</v>
      </c>
      <c r="C129" s="66">
        <v>4</v>
      </c>
      <c r="D129" s="81" t="s">
        <v>2717</v>
      </c>
      <c r="E129" s="82" t="s">
        <v>2723</v>
      </c>
      <c r="F129" s="17">
        <v>342</v>
      </c>
      <c r="G129" s="65">
        <v>6.0999999999999999E-2</v>
      </c>
      <c r="I129"/>
      <c r="J129"/>
    </row>
    <row r="130" spans="1:10" ht="16.2" customHeight="1" x14ac:dyDescent="0.3">
      <c r="A130" s="8" t="s">
        <v>90</v>
      </c>
      <c r="B130" s="11" t="s">
        <v>104</v>
      </c>
      <c r="C130" s="66">
        <v>5</v>
      </c>
      <c r="D130" s="81" t="s">
        <v>2718</v>
      </c>
      <c r="E130" s="82" t="s">
        <v>2724</v>
      </c>
      <c r="F130" s="17">
        <v>329</v>
      </c>
      <c r="G130" s="65">
        <v>5.9000000000000004E-2</v>
      </c>
      <c r="I130"/>
      <c r="J130"/>
    </row>
    <row r="131" spans="1:10" x14ac:dyDescent="0.3">
      <c r="A131" s="8" t="s">
        <v>91</v>
      </c>
      <c r="B131" s="11" t="s">
        <v>104</v>
      </c>
      <c r="C131" s="73">
        <v>1</v>
      </c>
      <c r="D131" s="81" t="s">
        <v>2716</v>
      </c>
      <c r="E131" s="82" t="s">
        <v>2722</v>
      </c>
      <c r="F131" s="17">
        <v>558</v>
      </c>
      <c r="G131" s="65">
        <v>0.10800000000000001</v>
      </c>
      <c r="I131"/>
      <c r="J131"/>
    </row>
    <row r="132" spans="1:10" x14ac:dyDescent="0.3">
      <c r="A132" s="8" t="s">
        <v>91</v>
      </c>
      <c r="B132" s="11" t="s">
        <v>104</v>
      </c>
      <c r="C132" s="73">
        <v>2</v>
      </c>
      <c r="D132" s="81" t="s">
        <v>2715</v>
      </c>
      <c r="E132" s="82" t="s">
        <v>2721</v>
      </c>
      <c r="F132" s="17">
        <v>548</v>
      </c>
      <c r="G132" s="65">
        <v>0.106</v>
      </c>
      <c r="I132"/>
      <c r="J132"/>
    </row>
    <row r="133" spans="1:10" x14ac:dyDescent="0.3">
      <c r="A133" s="8" t="s">
        <v>91</v>
      </c>
      <c r="B133" s="11" t="s">
        <v>104</v>
      </c>
      <c r="C133" s="73">
        <v>3</v>
      </c>
      <c r="D133" s="81" t="s">
        <v>2717</v>
      </c>
      <c r="E133" s="82" t="s">
        <v>2723</v>
      </c>
      <c r="F133" s="17">
        <v>299</v>
      </c>
      <c r="G133" s="65">
        <v>5.7999999999999996E-2</v>
      </c>
      <c r="I133"/>
      <c r="J133"/>
    </row>
    <row r="134" spans="1:10" x14ac:dyDescent="0.3">
      <c r="A134" s="8" t="s">
        <v>91</v>
      </c>
      <c r="B134" s="11" t="s">
        <v>104</v>
      </c>
      <c r="C134" s="73">
        <v>4</v>
      </c>
      <c r="D134" s="81" t="s">
        <v>2718</v>
      </c>
      <c r="E134" s="82" t="s">
        <v>2724</v>
      </c>
      <c r="F134" s="17">
        <v>297</v>
      </c>
      <c r="G134" s="65">
        <v>5.7000000000000002E-2</v>
      </c>
      <c r="I134"/>
      <c r="J134"/>
    </row>
    <row r="135" spans="1:10" x14ac:dyDescent="0.3">
      <c r="A135" s="8" t="s">
        <v>91</v>
      </c>
      <c r="B135" s="11" t="s">
        <v>104</v>
      </c>
      <c r="C135" s="73">
        <v>5</v>
      </c>
      <c r="D135" s="81" t="s">
        <v>2720</v>
      </c>
      <c r="E135" s="82" t="s">
        <v>2726</v>
      </c>
      <c r="F135" s="17">
        <v>280</v>
      </c>
      <c r="G135" s="65">
        <v>5.4000000000000006E-2</v>
      </c>
      <c r="I135"/>
      <c r="J135"/>
    </row>
    <row r="136" spans="1:10" x14ac:dyDescent="0.3">
      <c r="A136" s="99" t="s">
        <v>93</v>
      </c>
      <c r="B136" s="100" t="s">
        <v>104</v>
      </c>
      <c r="C136" s="141">
        <v>1</v>
      </c>
      <c r="D136" s="142" t="s">
        <v>2716</v>
      </c>
      <c r="E136" s="143" t="s">
        <v>2722</v>
      </c>
      <c r="F136" s="108">
        <v>578</v>
      </c>
      <c r="G136" s="110">
        <v>0.11599999999999999</v>
      </c>
    </row>
    <row r="137" spans="1:10" x14ac:dyDescent="0.3">
      <c r="A137" s="99" t="s">
        <v>93</v>
      </c>
      <c r="B137" s="100" t="s">
        <v>104</v>
      </c>
      <c r="C137" s="141">
        <v>2</v>
      </c>
      <c r="D137" s="142" t="s">
        <v>2715</v>
      </c>
      <c r="E137" s="143" t="s">
        <v>2721</v>
      </c>
      <c r="F137" s="108">
        <v>454</v>
      </c>
      <c r="G137" s="110">
        <v>9.0999999999999998E-2</v>
      </c>
    </row>
    <row r="138" spans="1:10" x14ac:dyDescent="0.3">
      <c r="A138" s="99" t="s">
        <v>93</v>
      </c>
      <c r="B138" s="100" t="s">
        <v>104</v>
      </c>
      <c r="C138" s="141">
        <v>3</v>
      </c>
      <c r="D138" s="142" t="s">
        <v>2718</v>
      </c>
      <c r="E138" s="143" t="s">
        <v>2724</v>
      </c>
      <c r="F138" s="108">
        <v>307</v>
      </c>
      <c r="G138" s="110">
        <v>6.2E-2</v>
      </c>
    </row>
    <row r="139" spans="1:10" x14ac:dyDescent="0.3">
      <c r="A139" s="99" t="s">
        <v>93</v>
      </c>
      <c r="B139" s="100" t="s">
        <v>104</v>
      </c>
      <c r="C139" s="141">
        <v>4</v>
      </c>
      <c r="D139" s="142" t="s">
        <v>2717</v>
      </c>
      <c r="E139" s="143" t="s">
        <v>2723</v>
      </c>
      <c r="F139" s="108">
        <v>293</v>
      </c>
      <c r="G139" s="110">
        <v>5.9000000000000004E-2</v>
      </c>
    </row>
    <row r="140" spans="1:10" x14ac:dyDescent="0.3">
      <c r="A140" s="99" t="s">
        <v>93</v>
      </c>
      <c r="B140" s="100" t="s">
        <v>104</v>
      </c>
      <c r="C140" s="141">
        <v>5</v>
      </c>
      <c r="D140" s="142" t="s">
        <v>2849</v>
      </c>
      <c r="E140" s="143" t="s">
        <v>2730</v>
      </c>
      <c r="F140" s="108">
        <v>243</v>
      </c>
      <c r="G140" s="110">
        <v>4.9000000000000002E-2</v>
      </c>
    </row>
    <row r="141" spans="1:10" x14ac:dyDescent="0.3">
      <c r="A141" s="99" t="s">
        <v>94</v>
      </c>
      <c r="B141" s="100" t="s">
        <v>104</v>
      </c>
      <c r="C141" s="141">
        <v>1</v>
      </c>
      <c r="D141" s="142" t="s">
        <v>2716</v>
      </c>
      <c r="E141" s="143" t="s">
        <v>2722</v>
      </c>
      <c r="F141" s="108">
        <v>509</v>
      </c>
      <c r="G141" s="110">
        <v>0.11</v>
      </c>
    </row>
    <row r="142" spans="1:10" x14ac:dyDescent="0.3">
      <c r="A142" s="99" t="s">
        <v>94</v>
      </c>
      <c r="B142" s="100" t="s">
        <v>104</v>
      </c>
      <c r="C142" s="141">
        <v>2</v>
      </c>
      <c r="D142" s="142" t="s">
        <v>2715</v>
      </c>
      <c r="E142" s="143" t="s">
        <v>2721</v>
      </c>
      <c r="F142" s="108">
        <v>465</v>
      </c>
      <c r="G142" s="110">
        <v>0.10099999999999999</v>
      </c>
    </row>
    <row r="143" spans="1:10" x14ac:dyDescent="0.3">
      <c r="A143" s="99" t="s">
        <v>94</v>
      </c>
      <c r="B143" s="100" t="s">
        <v>104</v>
      </c>
      <c r="C143" s="141">
        <v>3</v>
      </c>
      <c r="D143" s="142" t="s">
        <v>2718</v>
      </c>
      <c r="E143" s="143" t="s">
        <v>2724</v>
      </c>
      <c r="F143" s="108">
        <v>331</v>
      </c>
      <c r="G143" s="110">
        <v>7.2000000000000008E-2</v>
      </c>
    </row>
    <row r="144" spans="1:10" x14ac:dyDescent="0.3">
      <c r="A144" s="99" t="s">
        <v>94</v>
      </c>
      <c r="B144" s="100" t="s">
        <v>104</v>
      </c>
      <c r="C144" s="141">
        <v>4</v>
      </c>
      <c r="D144" s="142" t="s">
        <v>2717</v>
      </c>
      <c r="E144" s="143" t="s">
        <v>2723</v>
      </c>
      <c r="F144" s="108">
        <v>284</v>
      </c>
      <c r="G144" s="110">
        <v>6.0999999999999999E-2</v>
      </c>
    </row>
    <row r="145" spans="1:7" x14ac:dyDescent="0.3">
      <c r="A145" s="99" t="s">
        <v>94</v>
      </c>
      <c r="B145" s="100" t="s">
        <v>104</v>
      </c>
      <c r="C145" s="141">
        <v>5</v>
      </c>
      <c r="D145" s="142" t="s">
        <v>2719</v>
      </c>
      <c r="E145" s="143" t="s">
        <v>2725</v>
      </c>
      <c r="F145" s="108">
        <v>223</v>
      </c>
      <c r="G145" s="110">
        <v>4.8000000000000001E-2</v>
      </c>
    </row>
    <row r="146" spans="1:7" x14ac:dyDescent="0.3">
      <c r="A146" s="99" t="s">
        <v>112</v>
      </c>
      <c r="B146" s="100" t="s">
        <v>112</v>
      </c>
      <c r="C146" s="141">
        <v>1</v>
      </c>
      <c r="D146" s="142" t="s">
        <v>2716</v>
      </c>
      <c r="E146" s="143" t="s">
        <v>2722</v>
      </c>
      <c r="F146" s="108">
        <v>16021</v>
      </c>
      <c r="G146" s="110">
        <v>0.10800000000000001</v>
      </c>
    </row>
    <row r="147" spans="1:7" x14ac:dyDescent="0.3">
      <c r="A147" s="99" t="s">
        <v>112</v>
      </c>
      <c r="B147" s="100" t="s">
        <v>112</v>
      </c>
      <c r="C147" s="141">
        <v>2</v>
      </c>
      <c r="D147" s="142" t="s">
        <v>2715</v>
      </c>
      <c r="E147" s="143" t="s">
        <v>2721</v>
      </c>
      <c r="F147" s="108">
        <v>14272</v>
      </c>
      <c r="G147" s="110">
        <v>9.6000000000000002E-2</v>
      </c>
    </row>
    <row r="148" spans="1:7" x14ac:dyDescent="0.3">
      <c r="A148" s="99" t="s">
        <v>112</v>
      </c>
      <c r="B148" s="100" t="s">
        <v>112</v>
      </c>
      <c r="C148" s="141">
        <v>3</v>
      </c>
      <c r="D148" s="142" t="s">
        <v>2720</v>
      </c>
      <c r="E148" s="143" t="s">
        <v>2726</v>
      </c>
      <c r="F148" s="108">
        <v>12394</v>
      </c>
      <c r="G148" s="110">
        <v>8.4000000000000005E-2</v>
      </c>
    </row>
    <row r="149" spans="1:7" x14ac:dyDescent="0.3">
      <c r="A149" s="99" t="s">
        <v>112</v>
      </c>
      <c r="B149" s="100" t="s">
        <v>112</v>
      </c>
      <c r="C149" s="141">
        <v>4</v>
      </c>
      <c r="D149" s="142" t="s">
        <v>2718</v>
      </c>
      <c r="E149" s="143" t="s">
        <v>2724</v>
      </c>
      <c r="F149" s="108">
        <v>9085</v>
      </c>
      <c r="G149" s="110">
        <v>6.0999999999999999E-2</v>
      </c>
    </row>
    <row r="150" spans="1:7" x14ac:dyDescent="0.3">
      <c r="A150" s="99" t="s">
        <v>112</v>
      </c>
      <c r="B150" s="100" t="s">
        <v>112</v>
      </c>
      <c r="C150" s="141">
        <v>5</v>
      </c>
      <c r="D150" s="142" t="s">
        <v>2717</v>
      </c>
      <c r="E150" s="143" t="s">
        <v>2723</v>
      </c>
      <c r="F150" s="108">
        <v>8961</v>
      </c>
      <c r="G150" s="110">
        <v>0.06</v>
      </c>
    </row>
  </sheetData>
  <hyperlinks>
    <hyperlink ref="A4" location="Contents!A1" display="Back to table of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zoomScaleNormal="100" workbookViewId="0"/>
  </sheetViews>
  <sheetFormatPr defaultColWidth="9.33203125" defaultRowHeight="15.6" x14ac:dyDescent="0.3"/>
  <cols>
    <col min="1" max="2" width="16.6640625" style="7" customWidth="1"/>
    <col min="3" max="3" width="62.6640625" style="7" bestFit="1" customWidth="1"/>
    <col min="4" max="5" width="16.6640625" style="7" customWidth="1"/>
    <col min="6" max="6" width="16.6640625" style="41" customWidth="1"/>
    <col min="7" max="16384" width="9.33203125" style="7"/>
  </cols>
  <sheetData>
    <row r="1" spans="1:6" s="4" customFormat="1" x14ac:dyDescent="0.3">
      <c r="A1" s="3" t="s">
        <v>2799</v>
      </c>
      <c r="F1" s="13"/>
    </row>
    <row r="2" spans="1:6" s="4" customFormat="1" ht="15" x14ac:dyDescent="0.25">
      <c r="A2" s="5" t="s">
        <v>2853</v>
      </c>
      <c r="F2" s="13"/>
    </row>
    <row r="3" spans="1:6" s="4" customFormat="1" ht="15" x14ac:dyDescent="0.25">
      <c r="A3" s="5" t="s">
        <v>16</v>
      </c>
      <c r="F3" s="13"/>
    </row>
    <row r="4" spans="1:6" s="4" customFormat="1" ht="30" customHeight="1" x14ac:dyDescent="0.25">
      <c r="A4" s="6" t="s">
        <v>20</v>
      </c>
      <c r="F4" s="13"/>
    </row>
    <row r="5" spans="1:6" s="93" customFormat="1" ht="95.1" customHeight="1" thickBot="1" x14ac:dyDescent="0.35">
      <c r="A5" s="85" t="s">
        <v>76</v>
      </c>
      <c r="B5" s="86" t="s">
        <v>89</v>
      </c>
      <c r="C5" s="86" t="s">
        <v>108</v>
      </c>
      <c r="D5" s="44" t="s">
        <v>109</v>
      </c>
      <c r="E5" s="89" t="s">
        <v>110</v>
      </c>
      <c r="F5" s="95"/>
    </row>
    <row r="6" spans="1:6" ht="30" customHeight="1" x14ac:dyDescent="0.3">
      <c r="A6" s="8" t="s">
        <v>90</v>
      </c>
      <c r="B6" s="11" t="s">
        <v>92</v>
      </c>
      <c r="C6" s="12" t="s">
        <v>2733</v>
      </c>
      <c r="D6" s="67">
        <v>297</v>
      </c>
      <c r="E6" s="96">
        <v>1</v>
      </c>
      <c r="F6" s="17"/>
    </row>
    <row r="7" spans="1:6" ht="16.2" customHeight="1" x14ac:dyDescent="0.3">
      <c r="A7" s="8" t="s">
        <v>90</v>
      </c>
      <c r="B7" s="11" t="s">
        <v>92</v>
      </c>
      <c r="C7" s="12" t="s">
        <v>2725</v>
      </c>
      <c r="D7" s="40">
        <v>53</v>
      </c>
      <c r="E7" s="96">
        <v>0.178451178451178</v>
      </c>
      <c r="F7" s="17"/>
    </row>
    <row r="8" spans="1:6" ht="16.2" customHeight="1" x14ac:dyDescent="0.3">
      <c r="A8" s="10" t="s">
        <v>90</v>
      </c>
      <c r="B8" s="11" t="s">
        <v>92</v>
      </c>
      <c r="C8" s="12" t="s">
        <v>2722</v>
      </c>
      <c r="D8" s="38">
        <v>51</v>
      </c>
      <c r="E8" s="96">
        <v>0.17171717171717199</v>
      </c>
      <c r="F8" s="17"/>
    </row>
    <row r="9" spans="1:6" ht="16.2" customHeight="1" x14ac:dyDescent="0.3">
      <c r="A9" s="10" t="s">
        <v>90</v>
      </c>
      <c r="B9" s="11" t="s">
        <v>92</v>
      </c>
      <c r="C9" s="12" t="s">
        <v>2721</v>
      </c>
      <c r="D9" s="38">
        <v>30</v>
      </c>
      <c r="E9" s="96">
        <v>0.10101010101010099</v>
      </c>
      <c r="F9" s="17"/>
    </row>
    <row r="10" spans="1:6" ht="16.2" customHeight="1" x14ac:dyDescent="0.3">
      <c r="A10" s="10" t="s">
        <v>90</v>
      </c>
      <c r="B10" s="11" t="s">
        <v>92</v>
      </c>
      <c r="C10" s="12" t="s">
        <v>2732</v>
      </c>
      <c r="D10" s="39">
        <v>26</v>
      </c>
      <c r="E10" s="96">
        <v>8.7542087542087504E-2</v>
      </c>
      <c r="F10" s="17"/>
    </row>
    <row r="11" spans="1:6" ht="16.2" customHeight="1" x14ac:dyDescent="0.3">
      <c r="A11" s="8" t="s">
        <v>90</v>
      </c>
      <c r="B11" s="11" t="s">
        <v>92</v>
      </c>
      <c r="C11" s="12" t="s">
        <v>2728</v>
      </c>
      <c r="D11" s="40">
        <v>21</v>
      </c>
      <c r="E11" s="96">
        <v>7.0707070707070704E-2</v>
      </c>
      <c r="F11" s="17"/>
    </row>
    <row r="12" spans="1:6" ht="16.2" customHeight="1" x14ac:dyDescent="0.3">
      <c r="A12" s="10" t="s">
        <v>90</v>
      </c>
      <c r="B12" s="11" t="s">
        <v>92</v>
      </c>
      <c r="C12" s="12" t="s">
        <v>2727</v>
      </c>
      <c r="D12" s="39">
        <v>20</v>
      </c>
      <c r="E12" s="96">
        <v>6.7340067340067297E-2</v>
      </c>
      <c r="F12" s="17"/>
    </row>
    <row r="13" spans="1:6" ht="16.2" customHeight="1" x14ac:dyDescent="0.3">
      <c r="A13" s="10" t="s">
        <v>91</v>
      </c>
      <c r="B13" s="11" t="s">
        <v>92</v>
      </c>
      <c r="C13" s="12" t="s">
        <v>2733</v>
      </c>
      <c r="D13" s="39">
        <v>2506</v>
      </c>
      <c r="E13" s="96">
        <v>1</v>
      </c>
      <c r="F13" s="17"/>
    </row>
    <row r="14" spans="1:6" ht="16.2" customHeight="1" x14ac:dyDescent="0.3">
      <c r="A14" s="8" t="s">
        <v>91</v>
      </c>
      <c r="B14" s="11" t="s">
        <v>92</v>
      </c>
      <c r="C14" s="12" t="s">
        <v>2721</v>
      </c>
      <c r="D14" s="40">
        <v>782</v>
      </c>
      <c r="E14" s="96">
        <v>0.31205107741420601</v>
      </c>
      <c r="F14" s="17"/>
    </row>
    <row r="15" spans="1:6" ht="16.2" customHeight="1" x14ac:dyDescent="0.3">
      <c r="A15" s="10" t="s">
        <v>91</v>
      </c>
      <c r="B15" s="11" t="s">
        <v>92</v>
      </c>
      <c r="C15" s="12" t="s">
        <v>2722</v>
      </c>
      <c r="D15" s="40">
        <v>317</v>
      </c>
      <c r="E15" s="96">
        <v>0.12649640861931399</v>
      </c>
      <c r="F15" s="17"/>
    </row>
    <row r="16" spans="1:6" ht="16.2" customHeight="1" x14ac:dyDescent="0.3">
      <c r="A16" s="10" t="s">
        <v>91</v>
      </c>
      <c r="B16" s="11" t="s">
        <v>92</v>
      </c>
      <c r="C16" s="12" t="s">
        <v>2725</v>
      </c>
      <c r="D16" s="39">
        <v>279</v>
      </c>
      <c r="E16" s="96">
        <v>0.111332801276935</v>
      </c>
      <c r="F16" s="17"/>
    </row>
    <row r="17" spans="1:6" ht="16.2" customHeight="1" x14ac:dyDescent="0.3">
      <c r="A17" s="10" t="s">
        <v>91</v>
      </c>
      <c r="B17" s="11" t="s">
        <v>92</v>
      </c>
      <c r="C17" s="12" t="s">
        <v>2732</v>
      </c>
      <c r="D17" s="38">
        <v>216</v>
      </c>
      <c r="E17" s="96">
        <v>8.6193136472466098E-2</v>
      </c>
      <c r="F17" s="17"/>
    </row>
    <row r="18" spans="1:6" ht="16.2" customHeight="1" x14ac:dyDescent="0.3">
      <c r="A18" s="8" t="s">
        <v>91</v>
      </c>
      <c r="B18" s="11" t="s">
        <v>92</v>
      </c>
      <c r="C18" s="12" t="s">
        <v>2723</v>
      </c>
      <c r="D18" s="40">
        <v>152</v>
      </c>
      <c r="E18" s="96">
        <v>6.0654429369513201E-2</v>
      </c>
      <c r="F18" s="17"/>
    </row>
    <row r="19" spans="1:6" ht="16.2" customHeight="1" x14ac:dyDescent="0.3">
      <c r="A19" s="10" t="s">
        <v>91</v>
      </c>
      <c r="B19" s="11" t="s">
        <v>92</v>
      </c>
      <c r="C19" s="12" t="s">
        <v>2729</v>
      </c>
      <c r="D19" s="38">
        <v>110</v>
      </c>
      <c r="E19" s="96">
        <v>4.38946528332003E-2</v>
      </c>
      <c r="F19" s="17"/>
    </row>
    <row r="20" spans="1:6" ht="16.2" customHeight="1" x14ac:dyDescent="0.3">
      <c r="A20" s="10" t="s">
        <v>93</v>
      </c>
      <c r="B20" s="11" t="s">
        <v>92</v>
      </c>
      <c r="C20" s="12" t="s">
        <v>2733</v>
      </c>
      <c r="D20" s="39">
        <v>1176</v>
      </c>
      <c r="E20" s="96">
        <v>1</v>
      </c>
      <c r="F20" s="17"/>
    </row>
    <row r="21" spans="1:6" ht="16.2" customHeight="1" x14ac:dyDescent="0.3">
      <c r="A21" s="8" t="s">
        <v>93</v>
      </c>
      <c r="B21" s="11" t="s">
        <v>92</v>
      </c>
      <c r="C21" s="12" t="s">
        <v>2721</v>
      </c>
      <c r="D21" s="40">
        <v>442</v>
      </c>
      <c r="E21" s="96">
        <v>0.37585034013605401</v>
      </c>
      <c r="F21" s="17"/>
    </row>
    <row r="22" spans="1:6" ht="16.2" customHeight="1" x14ac:dyDescent="0.3">
      <c r="A22" s="10" t="s">
        <v>93</v>
      </c>
      <c r="B22" s="11" t="s">
        <v>92</v>
      </c>
      <c r="C22" s="12" t="s">
        <v>2722</v>
      </c>
      <c r="D22" s="39">
        <v>135</v>
      </c>
      <c r="E22" s="96">
        <v>0.114795918367347</v>
      </c>
      <c r="F22" s="17"/>
    </row>
    <row r="23" spans="1:6" ht="16.2" customHeight="1" x14ac:dyDescent="0.3">
      <c r="A23" s="10" t="s">
        <v>93</v>
      </c>
      <c r="B23" s="11" t="s">
        <v>92</v>
      </c>
      <c r="C23" s="12" t="s">
        <v>2725</v>
      </c>
      <c r="D23" s="38">
        <v>89</v>
      </c>
      <c r="E23" s="96">
        <v>7.5680272108843497E-2</v>
      </c>
      <c r="F23" s="17"/>
    </row>
    <row r="24" spans="1:6" ht="16.2" customHeight="1" x14ac:dyDescent="0.3">
      <c r="A24" s="10" t="s">
        <v>93</v>
      </c>
      <c r="B24" s="11" t="s">
        <v>92</v>
      </c>
      <c r="C24" s="12" t="s">
        <v>2732</v>
      </c>
      <c r="D24" s="39">
        <v>88</v>
      </c>
      <c r="E24" s="96">
        <v>7.4829931972789102E-2</v>
      </c>
      <c r="F24" s="17"/>
    </row>
    <row r="25" spans="1:6" ht="16.2" customHeight="1" x14ac:dyDescent="0.3">
      <c r="A25" s="8" t="s">
        <v>93</v>
      </c>
      <c r="B25" s="11" t="s">
        <v>92</v>
      </c>
      <c r="C25" s="12" t="s">
        <v>2723</v>
      </c>
      <c r="D25" s="40">
        <v>65</v>
      </c>
      <c r="E25" s="96">
        <v>5.52721088435374E-2</v>
      </c>
      <c r="F25" s="17"/>
    </row>
    <row r="26" spans="1:6" ht="16.2" customHeight="1" x14ac:dyDescent="0.3">
      <c r="A26" s="10" t="s">
        <v>93</v>
      </c>
      <c r="B26" s="11" t="s">
        <v>92</v>
      </c>
      <c r="C26" s="12" t="s">
        <v>2730</v>
      </c>
      <c r="D26" s="39">
        <v>55</v>
      </c>
      <c r="E26" s="96">
        <v>4.6768707482993201E-2</v>
      </c>
      <c r="F26" s="17"/>
    </row>
    <row r="27" spans="1:6" ht="16.2" customHeight="1" x14ac:dyDescent="0.3">
      <c r="A27" s="10" t="s">
        <v>94</v>
      </c>
      <c r="B27" s="11" t="s">
        <v>92</v>
      </c>
      <c r="C27" s="12" t="s">
        <v>2733</v>
      </c>
      <c r="D27" s="39">
        <v>197</v>
      </c>
      <c r="E27" s="96">
        <v>1</v>
      </c>
      <c r="F27" s="17"/>
    </row>
    <row r="28" spans="1:6" ht="16.2" customHeight="1" x14ac:dyDescent="0.3">
      <c r="A28" s="8" t="s">
        <v>94</v>
      </c>
      <c r="B28" s="11" t="s">
        <v>92</v>
      </c>
      <c r="C28" s="12" t="s">
        <v>2721</v>
      </c>
      <c r="D28" s="40">
        <v>56</v>
      </c>
      <c r="E28" s="96">
        <v>0.28426395939086302</v>
      </c>
      <c r="F28" s="17"/>
    </row>
    <row r="29" spans="1:6" ht="16.2" customHeight="1" x14ac:dyDescent="0.3">
      <c r="A29" s="10" t="s">
        <v>94</v>
      </c>
      <c r="B29" s="11" t="s">
        <v>92</v>
      </c>
      <c r="C29" s="12" t="s">
        <v>2722</v>
      </c>
      <c r="D29" s="39">
        <v>25</v>
      </c>
      <c r="E29" s="96">
        <v>0.12690355329949199</v>
      </c>
      <c r="F29" s="17"/>
    </row>
    <row r="30" spans="1:6" ht="16.2" customHeight="1" x14ac:dyDescent="0.3">
      <c r="A30" s="10" t="s">
        <v>94</v>
      </c>
      <c r="B30" s="11" t="s">
        <v>92</v>
      </c>
      <c r="C30" s="12" t="s">
        <v>2725</v>
      </c>
      <c r="D30" s="39">
        <v>18</v>
      </c>
      <c r="E30" s="96">
        <v>9.13705583756345E-2</v>
      </c>
      <c r="F30" s="17"/>
    </row>
    <row r="31" spans="1:6" ht="16.2" customHeight="1" x14ac:dyDescent="0.3">
      <c r="A31" s="10" t="s">
        <v>94</v>
      </c>
      <c r="B31" s="11" t="s">
        <v>92</v>
      </c>
      <c r="C31" s="12" t="s">
        <v>2732</v>
      </c>
      <c r="D31" s="39">
        <v>14</v>
      </c>
      <c r="E31" s="96">
        <v>7.1065989847715699E-2</v>
      </c>
      <c r="F31" s="17"/>
    </row>
    <row r="32" spans="1:6" ht="16.2" customHeight="1" x14ac:dyDescent="0.3">
      <c r="A32" s="8" t="s">
        <v>94</v>
      </c>
      <c r="B32" s="11" t="s">
        <v>92</v>
      </c>
      <c r="C32" s="12" t="s">
        <v>2723</v>
      </c>
      <c r="D32" s="40">
        <v>12</v>
      </c>
      <c r="E32" s="96">
        <v>6.0913705583756299E-2</v>
      </c>
      <c r="F32" s="17"/>
    </row>
    <row r="33" spans="1:6" ht="16.2" customHeight="1" x14ac:dyDescent="0.3">
      <c r="A33" s="10" t="s">
        <v>94</v>
      </c>
      <c r="B33" s="11" t="s">
        <v>92</v>
      </c>
      <c r="C33" s="12" t="s">
        <v>2728</v>
      </c>
      <c r="D33" s="39">
        <v>11</v>
      </c>
      <c r="E33" s="96">
        <v>5.5837563451776699E-2</v>
      </c>
      <c r="F33" s="17"/>
    </row>
    <row r="34" spans="1:6" ht="16.2" customHeight="1" x14ac:dyDescent="0.3">
      <c r="A34" s="10" t="s">
        <v>95</v>
      </c>
      <c r="B34" s="11" t="s">
        <v>92</v>
      </c>
      <c r="C34" s="12" t="s">
        <v>2733</v>
      </c>
      <c r="D34" s="40">
        <v>37</v>
      </c>
      <c r="E34" s="96">
        <v>1</v>
      </c>
      <c r="F34" s="17"/>
    </row>
    <row r="35" spans="1:6" ht="16.2" customHeight="1" x14ac:dyDescent="0.3">
      <c r="A35" s="10" t="s">
        <v>95</v>
      </c>
      <c r="B35" s="11" t="s">
        <v>92</v>
      </c>
      <c r="C35" s="12" t="s">
        <v>2722</v>
      </c>
      <c r="D35" s="39">
        <v>10</v>
      </c>
      <c r="E35" s="96">
        <v>0.27027027027027001</v>
      </c>
      <c r="F35" s="17"/>
    </row>
    <row r="36" spans="1:6" ht="16.2" customHeight="1" x14ac:dyDescent="0.3">
      <c r="A36" s="10" t="s">
        <v>95</v>
      </c>
      <c r="B36" s="11" t="s">
        <v>92</v>
      </c>
      <c r="C36" s="12" t="s">
        <v>2721</v>
      </c>
      <c r="D36" s="39">
        <v>9</v>
      </c>
      <c r="E36" s="96">
        <v>0.24324324324324301</v>
      </c>
      <c r="F36" s="17"/>
    </row>
    <row r="37" spans="1:6" ht="16.2" customHeight="1" x14ac:dyDescent="0.3">
      <c r="A37" s="8" t="s">
        <v>95</v>
      </c>
      <c r="B37" s="11" t="s">
        <v>92</v>
      </c>
      <c r="C37" s="12" t="s">
        <v>2725</v>
      </c>
      <c r="D37" s="40">
        <v>4</v>
      </c>
      <c r="E37" s="96">
        <v>0.108108108108108</v>
      </c>
      <c r="F37" s="17"/>
    </row>
    <row r="38" spans="1:6" ht="16.2" customHeight="1" x14ac:dyDescent="0.3">
      <c r="A38" s="8" t="s">
        <v>95</v>
      </c>
      <c r="B38" s="11" t="s">
        <v>92</v>
      </c>
      <c r="C38" s="12" t="s">
        <v>2723</v>
      </c>
      <c r="D38" s="40">
        <v>3</v>
      </c>
      <c r="E38" s="96">
        <v>8.1081081081081099E-2</v>
      </c>
      <c r="F38" s="17"/>
    </row>
    <row r="39" spans="1:6" ht="16.2" customHeight="1" x14ac:dyDescent="0.3">
      <c r="A39" s="10" t="s">
        <v>95</v>
      </c>
      <c r="B39" s="11" t="s">
        <v>92</v>
      </c>
      <c r="C39" s="12" t="s">
        <v>2731</v>
      </c>
      <c r="D39" s="39">
        <v>2</v>
      </c>
      <c r="E39" s="96">
        <v>5.4054054054054099E-2</v>
      </c>
      <c r="F39" s="17"/>
    </row>
    <row r="40" spans="1:6" ht="16.2" customHeight="1" x14ac:dyDescent="0.3">
      <c r="A40" s="10" t="s">
        <v>95</v>
      </c>
      <c r="B40" s="11" t="s">
        <v>92</v>
      </c>
      <c r="C40" s="12" t="s">
        <v>2732</v>
      </c>
      <c r="D40" s="40">
        <v>1</v>
      </c>
      <c r="E40" s="96">
        <v>2.7027027027027001E-2</v>
      </c>
      <c r="F40" s="17"/>
    </row>
    <row r="41" spans="1:6" ht="16.2" customHeight="1" x14ac:dyDescent="0.3">
      <c r="A41" s="10" t="s">
        <v>96</v>
      </c>
      <c r="B41" s="11" t="s">
        <v>92</v>
      </c>
      <c r="C41" s="12" t="s">
        <v>2733</v>
      </c>
      <c r="D41" s="39">
        <v>19</v>
      </c>
      <c r="E41" s="96">
        <v>1</v>
      </c>
      <c r="F41" s="17"/>
    </row>
    <row r="42" spans="1:6" ht="16.2" customHeight="1" x14ac:dyDescent="0.3">
      <c r="A42" s="10" t="s">
        <v>96</v>
      </c>
      <c r="B42" s="11" t="s">
        <v>92</v>
      </c>
      <c r="C42" s="12" t="s">
        <v>2721</v>
      </c>
      <c r="D42" s="39">
        <v>7</v>
      </c>
      <c r="E42" s="96">
        <v>0.36842105263157898</v>
      </c>
      <c r="F42" s="17"/>
    </row>
    <row r="43" spans="1:6" ht="16.2" customHeight="1" x14ac:dyDescent="0.3">
      <c r="A43" s="10" t="s">
        <v>96</v>
      </c>
      <c r="B43" s="11" t="s">
        <v>92</v>
      </c>
      <c r="C43" s="12" t="s">
        <v>2722</v>
      </c>
      <c r="D43" s="39">
        <v>3</v>
      </c>
      <c r="E43" s="96">
        <v>0.157894736842105</v>
      </c>
      <c r="F43" s="17"/>
    </row>
    <row r="44" spans="1:6" ht="16.2" customHeight="1" x14ac:dyDescent="0.3">
      <c r="A44" s="8" t="s">
        <v>96</v>
      </c>
      <c r="B44" s="11" t="s">
        <v>92</v>
      </c>
      <c r="C44" s="12" t="s">
        <v>2723</v>
      </c>
      <c r="D44" s="40">
        <v>2</v>
      </c>
      <c r="E44" s="96">
        <v>0.105263157894737</v>
      </c>
      <c r="F44" s="17"/>
    </row>
    <row r="45" spans="1:6" ht="16.2" customHeight="1" x14ac:dyDescent="0.3">
      <c r="A45" s="8" t="s">
        <v>96</v>
      </c>
      <c r="B45" s="11" t="s">
        <v>92</v>
      </c>
      <c r="C45" s="12" t="s">
        <v>2728</v>
      </c>
      <c r="D45" s="40">
        <v>2</v>
      </c>
      <c r="E45" s="96">
        <v>0.105263157894737</v>
      </c>
      <c r="F45" s="17"/>
    </row>
    <row r="46" spans="1:6" ht="16.2" customHeight="1" x14ac:dyDescent="0.3">
      <c r="A46" s="10" t="s">
        <v>96</v>
      </c>
      <c r="B46" s="11" t="s">
        <v>92</v>
      </c>
      <c r="C46" s="12" t="s">
        <v>2725</v>
      </c>
      <c r="D46" s="40">
        <v>2</v>
      </c>
      <c r="E46" s="96">
        <v>0.105263157894737</v>
      </c>
      <c r="F46" s="17"/>
    </row>
    <row r="47" spans="1:6" ht="16.2" customHeight="1" x14ac:dyDescent="0.3">
      <c r="A47" s="10" t="s">
        <v>96</v>
      </c>
      <c r="B47" s="11" t="s">
        <v>92</v>
      </c>
      <c r="C47" s="12" t="s">
        <v>2732</v>
      </c>
      <c r="D47" s="40">
        <v>1</v>
      </c>
      <c r="E47" s="96">
        <v>5.2631578947368397E-2</v>
      </c>
      <c r="F47" s="17"/>
    </row>
    <row r="48" spans="1:6" ht="16.2" customHeight="1" x14ac:dyDescent="0.3">
      <c r="A48" s="10" t="s">
        <v>97</v>
      </c>
      <c r="B48" s="11" t="s">
        <v>92</v>
      </c>
      <c r="C48" s="12" t="s">
        <v>2733</v>
      </c>
      <c r="D48" s="40">
        <v>44</v>
      </c>
      <c r="E48" s="96">
        <v>1</v>
      </c>
      <c r="F48" s="17"/>
    </row>
    <row r="49" spans="1:6" ht="16.2" customHeight="1" x14ac:dyDescent="0.3">
      <c r="A49" s="8" t="s">
        <v>97</v>
      </c>
      <c r="B49" s="11" t="s">
        <v>92</v>
      </c>
      <c r="C49" s="12" t="s">
        <v>2721</v>
      </c>
      <c r="D49" s="40">
        <v>10</v>
      </c>
      <c r="E49" s="96">
        <v>0.22727272727272699</v>
      </c>
      <c r="F49" s="17"/>
    </row>
    <row r="50" spans="1:6" ht="16.2" customHeight="1" x14ac:dyDescent="0.3">
      <c r="A50" s="10" t="s">
        <v>97</v>
      </c>
      <c r="B50" s="11" t="s">
        <v>92</v>
      </c>
      <c r="C50" s="12" t="s">
        <v>2722</v>
      </c>
      <c r="D50" s="40">
        <v>7</v>
      </c>
      <c r="E50" s="96">
        <v>0.15909090909090901</v>
      </c>
      <c r="F50" s="17"/>
    </row>
    <row r="51" spans="1:6" ht="16.2" customHeight="1" x14ac:dyDescent="0.3">
      <c r="A51" s="10" t="s">
        <v>97</v>
      </c>
      <c r="B51" s="11" t="s">
        <v>92</v>
      </c>
      <c r="C51" s="12" t="s">
        <v>2725</v>
      </c>
      <c r="D51" s="38">
        <v>5</v>
      </c>
      <c r="E51" s="96">
        <v>0.11363636363636399</v>
      </c>
      <c r="F51" s="17"/>
    </row>
    <row r="52" spans="1:6" ht="16.2" customHeight="1" x14ac:dyDescent="0.3">
      <c r="A52" s="10" t="s">
        <v>97</v>
      </c>
      <c r="B52" s="11" t="s">
        <v>92</v>
      </c>
      <c r="C52" s="12" t="s">
        <v>2732</v>
      </c>
      <c r="D52" s="38">
        <v>4</v>
      </c>
      <c r="E52" s="96">
        <v>9.0909090909090898E-2</v>
      </c>
      <c r="F52" s="17"/>
    </row>
    <row r="53" spans="1:6" ht="16.2" customHeight="1" x14ac:dyDescent="0.3">
      <c r="A53" s="8" t="s">
        <v>97</v>
      </c>
      <c r="B53" s="11" t="s">
        <v>92</v>
      </c>
      <c r="C53" s="12" t="s">
        <v>2727</v>
      </c>
      <c r="D53" s="40">
        <v>3</v>
      </c>
      <c r="E53" s="96">
        <v>6.8181818181818205E-2</v>
      </c>
      <c r="F53" s="17"/>
    </row>
    <row r="54" spans="1:6" ht="16.2" customHeight="1" x14ac:dyDescent="0.3">
      <c r="A54" s="10" t="s">
        <v>97</v>
      </c>
      <c r="B54" s="11" t="s">
        <v>92</v>
      </c>
      <c r="C54" s="12" t="s">
        <v>2730</v>
      </c>
      <c r="D54" s="38">
        <v>3</v>
      </c>
      <c r="E54" s="96">
        <v>6.8181818181818205E-2</v>
      </c>
      <c r="F54" s="17"/>
    </row>
    <row r="55" spans="1:6" ht="16.2" customHeight="1" x14ac:dyDescent="0.3">
      <c r="A55" s="10" t="s">
        <v>98</v>
      </c>
      <c r="B55" s="11" t="s">
        <v>92</v>
      </c>
      <c r="C55" s="12" t="s">
        <v>2733</v>
      </c>
      <c r="D55" s="38">
        <v>487</v>
      </c>
      <c r="E55" s="96">
        <v>1</v>
      </c>
      <c r="F55" s="17"/>
    </row>
    <row r="56" spans="1:6" ht="16.2" customHeight="1" x14ac:dyDescent="0.3">
      <c r="A56" s="10" t="s">
        <v>98</v>
      </c>
      <c r="B56" s="11" t="s">
        <v>92</v>
      </c>
      <c r="C56" s="12" t="s">
        <v>2721</v>
      </c>
      <c r="D56" s="38">
        <v>92</v>
      </c>
      <c r="E56" s="96">
        <v>0.18891170431211499</v>
      </c>
      <c r="F56" s="17"/>
    </row>
    <row r="57" spans="1:6" ht="16.2" customHeight="1" x14ac:dyDescent="0.3">
      <c r="A57" s="10" t="s">
        <v>98</v>
      </c>
      <c r="B57" s="11" t="s">
        <v>92</v>
      </c>
      <c r="C57" s="12" t="s">
        <v>2722</v>
      </c>
      <c r="D57" s="38">
        <v>69</v>
      </c>
      <c r="E57" s="96">
        <v>0.14168377823408601</v>
      </c>
      <c r="F57" s="17"/>
    </row>
    <row r="58" spans="1:6" ht="16.2" customHeight="1" x14ac:dyDescent="0.3">
      <c r="A58" s="8" t="s">
        <v>98</v>
      </c>
      <c r="B58" s="11" t="s">
        <v>92</v>
      </c>
      <c r="C58" s="12" t="s">
        <v>2725</v>
      </c>
      <c r="D58" s="40">
        <v>69</v>
      </c>
      <c r="E58" s="96">
        <v>0.14168377823408601</v>
      </c>
      <c r="F58" s="17"/>
    </row>
    <row r="59" spans="1:6" ht="16.2" customHeight="1" x14ac:dyDescent="0.3">
      <c r="A59" s="8" t="s">
        <v>98</v>
      </c>
      <c r="B59" s="11" t="s">
        <v>92</v>
      </c>
      <c r="C59" s="12" t="s">
        <v>2723</v>
      </c>
      <c r="D59" s="40">
        <v>38</v>
      </c>
      <c r="E59" s="96">
        <v>7.8028747433264906E-2</v>
      </c>
      <c r="F59" s="17"/>
    </row>
    <row r="60" spans="1:6" ht="16.2" customHeight="1" x14ac:dyDescent="0.3">
      <c r="A60" s="10" t="s">
        <v>98</v>
      </c>
      <c r="B60" s="11" t="s">
        <v>92</v>
      </c>
      <c r="C60" s="12" t="s">
        <v>2727</v>
      </c>
      <c r="D60" s="38">
        <v>32</v>
      </c>
      <c r="E60" s="96">
        <v>6.5708418891170406E-2</v>
      </c>
      <c r="F60" s="17"/>
    </row>
    <row r="61" spans="1:6" ht="16.2" customHeight="1" x14ac:dyDescent="0.3">
      <c r="A61" s="10" t="s">
        <v>98</v>
      </c>
      <c r="B61" s="11" t="s">
        <v>92</v>
      </c>
      <c r="C61" s="12" t="s">
        <v>2732</v>
      </c>
      <c r="D61" s="38">
        <v>29</v>
      </c>
      <c r="E61" s="96">
        <v>5.9548254620123198E-2</v>
      </c>
      <c r="F61" s="17"/>
    </row>
    <row r="62" spans="1:6" ht="16.2" customHeight="1" x14ac:dyDescent="0.3">
      <c r="A62" s="10" t="s">
        <v>99</v>
      </c>
      <c r="B62" s="11" t="s">
        <v>92</v>
      </c>
      <c r="C62" s="12" t="s">
        <v>2733</v>
      </c>
      <c r="D62" s="38">
        <v>1076</v>
      </c>
      <c r="E62" s="96">
        <v>1</v>
      </c>
      <c r="F62" s="17"/>
    </row>
    <row r="63" spans="1:6" ht="16.2" customHeight="1" x14ac:dyDescent="0.3">
      <c r="A63" s="10" t="s">
        <v>99</v>
      </c>
      <c r="B63" s="11" t="s">
        <v>92</v>
      </c>
      <c r="C63" s="12" t="s">
        <v>2721</v>
      </c>
      <c r="D63" s="38">
        <v>225</v>
      </c>
      <c r="E63" s="96">
        <v>0.20910780669144999</v>
      </c>
      <c r="F63" s="17"/>
    </row>
    <row r="64" spans="1:6" ht="16.2" customHeight="1" x14ac:dyDescent="0.3">
      <c r="A64" s="10" t="s">
        <v>99</v>
      </c>
      <c r="B64" s="11" t="s">
        <v>92</v>
      </c>
      <c r="C64" s="12" t="s">
        <v>2722</v>
      </c>
      <c r="D64" s="38">
        <v>182</v>
      </c>
      <c r="E64" s="96">
        <v>0.16914498141263901</v>
      </c>
      <c r="F64" s="17"/>
    </row>
    <row r="65" spans="1:6" ht="16.2" customHeight="1" x14ac:dyDescent="0.3">
      <c r="A65" s="8" t="s">
        <v>99</v>
      </c>
      <c r="B65" s="11" t="s">
        <v>92</v>
      </c>
      <c r="C65" s="12" t="s">
        <v>2725</v>
      </c>
      <c r="D65" s="40">
        <v>127</v>
      </c>
      <c r="E65" s="96">
        <v>0.118029739776952</v>
      </c>
      <c r="F65" s="17"/>
    </row>
    <row r="66" spans="1:6" ht="16.2" customHeight="1" x14ac:dyDescent="0.3">
      <c r="A66" s="8" t="s">
        <v>99</v>
      </c>
      <c r="B66" s="11" t="s">
        <v>92</v>
      </c>
      <c r="C66" s="12" t="s">
        <v>2728</v>
      </c>
      <c r="D66" s="40">
        <v>91</v>
      </c>
      <c r="E66" s="96">
        <v>8.4572490706319697E-2</v>
      </c>
      <c r="F66" s="17"/>
    </row>
    <row r="67" spans="1:6" ht="16.2" customHeight="1" x14ac:dyDescent="0.3">
      <c r="A67" s="10" t="s">
        <v>99</v>
      </c>
      <c r="B67" s="11" t="s">
        <v>92</v>
      </c>
      <c r="C67" s="12" t="s">
        <v>2723</v>
      </c>
      <c r="D67" s="38">
        <v>82</v>
      </c>
      <c r="E67" s="96">
        <v>7.6208178438661706E-2</v>
      </c>
      <c r="F67" s="17"/>
    </row>
    <row r="68" spans="1:6" ht="16.2" customHeight="1" x14ac:dyDescent="0.3">
      <c r="A68" s="10" t="s">
        <v>99</v>
      </c>
      <c r="B68" s="11" t="s">
        <v>92</v>
      </c>
      <c r="C68" s="12" t="s">
        <v>2732</v>
      </c>
      <c r="D68" s="38">
        <v>42</v>
      </c>
      <c r="E68" s="96">
        <v>3.9033457249070598E-2</v>
      </c>
      <c r="F68" s="17"/>
    </row>
    <row r="69" spans="1:6" ht="16.2" customHeight="1" x14ac:dyDescent="0.3">
      <c r="A69" s="10" t="s">
        <v>100</v>
      </c>
      <c r="B69" s="11" t="s">
        <v>92</v>
      </c>
      <c r="C69" s="12" t="s">
        <v>2733</v>
      </c>
      <c r="D69" s="38">
        <v>1016</v>
      </c>
      <c r="E69" s="96">
        <v>1</v>
      </c>
      <c r="F69" s="17"/>
    </row>
    <row r="70" spans="1:6" ht="16.2" customHeight="1" x14ac:dyDescent="0.3">
      <c r="A70" s="10" t="s">
        <v>100</v>
      </c>
      <c r="B70" s="11" t="s">
        <v>92</v>
      </c>
      <c r="C70" s="12" t="s">
        <v>2721</v>
      </c>
      <c r="D70" s="38">
        <v>268</v>
      </c>
      <c r="E70" s="96">
        <v>0.26377952755905498</v>
      </c>
      <c r="F70" s="17"/>
    </row>
    <row r="71" spans="1:6" ht="16.2" customHeight="1" x14ac:dyDescent="0.3">
      <c r="A71" s="10" t="s">
        <v>100</v>
      </c>
      <c r="B71" s="11" t="s">
        <v>92</v>
      </c>
      <c r="C71" s="12" t="s">
        <v>2722</v>
      </c>
      <c r="D71" s="38">
        <v>155</v>
      </c>
      <c r="E71" s="96">
        <v>0.15255905511810999</v>
      </c>
      <c r="F71" s="17"/>
    </row>
    <row r="72" spans="1:6" ht="16.2" customHeight="1" x14ac:dyDescent="0.3">
      <c r="A72" s="8" t="s">
        <v>100</v>
      </c>
      <c r="B72" s="11" t="s">
        <v>92</v>
      </c>
      <c r="C72" s="12" t="s">
        <v>2728</v>
      </c>
      <c r="D72" s="40">
        <v>107</v>
      </c>
      <c r="E72" s="96">
        <v>0.105314960629921</v>
      </c>
      <c r="F72" s="17"/>
    </row>
    <row r="73" spans="1:6" ht="16.2" customHeight="1" x14ac:dyDescent="0.3">
      <c r="A73" s="99" t="s">
        <v>100</v>
      </c>
      <c r="B73" s="100" t="s">
        <v>92</v>
      </c>
      <c r="C73" s="118" t="s">
        <v>2725</v>
      </c>
      <c r="D73" s="107">
        <v>97</v>
      </c>
      <c r="E73" s="144">
        <v>9.5472440944881901E-2</v>
      </c>
      <c r="F73" s="17"/>
    </row>
    <row r="74" spans="1:6" ht="16.2" customHeight="1" x14ac:dyDescent="0.3">
      <c r="A74" s="10" t="s">
        <v>100</v>
      </c>
      <c r="B74" s="11" t="s">
        <v>92</v>
      </c>
      <c r="C74" s="12" t="s">
        <v>2723</v>
      </c>
      <c r="D74" s="40">
        <v>63</v>
      </c>
      <c r="E74" s="96">
        <v>6.2007874015747998E-2</v>
      </c>
      <c r="F74" s="17"/>
    </row>
    <row r="75" spans="1:6" ht="16.2" customHeight="1" x14ac:dyDescent="0.3">
      <c r="A75" s="10" t="s">
        <v>100</v>
      </c>
      <c r="B75" s="11" t="s">
        <v>92</v>
      </c>
      <c r="C75" s="12" t="s">
        <v>2732</v>
      </c>
      <c r="D75" s="40">
        <v>48</v>
      </c>
      <c r="E75" s="96">
        <v>4.7244094488188997E-2</v>
      </c>
      <c r="F75" s="17"/>
    </row>
    <row r="76" spans="1:6" ht="16.2" customHeight="1" x14ac:dyDescent="0.3">
      <c r="A76" s="8" t="s">
        <v>101</v>
      </c>
      <c r="B76" s="11" t="s">
        <v>103</v>
      </c>
      <c r="C76" s="12" t="s">
        <v>2733</v>
      </c>
      <c r="D76" s="40">
        <v>1775</v>
      </c>
      <c r="E76" s="96">
        <v>1</v>
      </c>
      <c r="F76" s="17"/>
    </row>
    <row r="77" spans="1:6" ht="16.2" customHeight="1" x14ac:dyDescent="0.3">
      <c r="A77" s="8" t="s">
        <v>101</v>
      </c>
      <c r="B77" s="11" t="s">
        <v>103</v>
      </c>
      <c r="C77" s="12" t="s">
        <v>2721</v>
      </c>
      <c r="D77" s="40">
        <v>373</v>
      </c>
      <c r="E77" s="96">
        <v>0.21014084507042299</v>
      </c>
      <c r="F77" s="17"/>
    </row>
    <row r="78" spans="1:6" ht="16.2" customHeight="1" x14ac:dyDescent="0.3">
      <c r="A78" s="8" t="s">
        <v>101</v>
      </c>
      <c r="B78" s="11" t="s">
        <v>103</v>
      </c>
      <c r="C78" s="12" t="s">
        <v>2725</v>
      </c>
      <c r="D78" s="40">
        <v>221</v>
      </c>
      <c r="E78" s="96">
        <v>0.12450704225352099</v>
      </c>
      <c r="F78" s="17"/>
    </row>
    <row r="79" spans="1:6" ht="16.2" customHeight="1" x14ac:dyDescent="0.3">
      <c r="A79" s="8" t="s">
        <v>101</v>
      </c>
      <c r="B79" s="11" t="s">
        <v>103</v>
      </c>
      <c r="C79" s="12" t="s">
        <v>2722</v>
      </c>
      <c r="D79" s="40">
        <v>218</v>
      </c>
      <c r="E79" s="96">
        <v>0.122816901408451</v>
      </c>
      <c r="F79" s="17"/>
    </row>
    <row r="80" spans="1:6" ht="16.2" customHeight="1" x14ac:dyDescent="0.3">
      <c r="A80" s="99" t="s">
        <v>101</v>
      </c>
      <c r="B80" s="100" t="s">
        <v>103</v>
      </c>
      <c r="C80" s="118" t="s">
        <v>2728</v>
      </c>
      <c r="D80" s="107">
        <v>169</v>
      </c>
      <c r="E80" s="144">
        <v>9.5211267605633795E-2</v>
      </c>
      <c r="F80" s="17"/>
    </row>
    <row r="81" spans="1:6" ht="16.2" customHeight="1" x14ac:dyDescent="0.3">
      <c r="A81" s="8" t="s">
        <v>101</v>
      </c>
      <c r="B81" s="11" t="s">
        <v>103</v>
      </c>
      <c r="C81" s="12" t="s">
        <v>2732</v>
      </c>
      <c r="D81" s="40">
        <v>129</v>
      </c>
      <c r="E81" s="96">
        <v>7.2676056338028205E-2</v>
      </c>
      <c r="F81" s="17"/>
    </row>
    <row r="82" spans="1:6" ht="16.2" customHeight="1" x14ac:dyDescent="0.3">
      <c r="A82" s="8" t="s">
        <v>101</v>
      </c>
      <c r="B82" s="11" t="s">
        <v>103</v>
      </c>
      <c r="C82" s="12" t="s">
        <v>2723</v>
      </c>
      <c r="D82" s="40">
        <v>127</v>
      </c>
      <c r="E82" s="96">
        <v>7.15492957746479E-2</v>
      </c>
      <c r="F82" s="17"/>
    </row>
    <row r="83" spans="1:6" ht="16.2" customHeight="1" x14ac:dyDescent="0.3">
      <c r="A83" s="8" t="s">
        <v>102</v>
      </c>
      <c r="B83" s="11" t="s">
        <v>103</v>
      </c>
      <c r="C83" s="12" t="s">
        <v>2733</v>
      </c>
      <c r="D83" s="40">
        <v>1073</v>
      </c>
      <c r="E83" s="96">
        <v>1</v>
      </c>
      <c r="F83" s="17"/>
    </row>
    <row r="84" spans="1:6" ht="16.2" customHeight="1" x14ac:dyDescent="0.3">
      <c r="A84" s="8" t="s">
        <v>102</v>
      </c>
      <c r="B84" s="11" t="s">
        <v>103</v>
      </c>
      <c r="C84" s="12" t="s">
        <v>2722</v>
      </c>
      <c r="D84" s="40">
        <v>169</v>
      </c>
      <c r="E84" s="96">
        <v>0.15750232991612301</v>
      </c>
      <c r="F84" s="17"/>
    </row>
    <row r="85" spans="1:6" ht="16.2" customHeight="1" x14ac:dyDescent="0.3">
      <c r="A85" s="8" t="s">
        <v>102</v>
      </c>
      <c r="B85" s="11" t="s">
        <v>103</v>
      </c>
      <c r="C85" s="12" t="s">
        <v>2721</v>
      </c>
      <c r="D85" s="40">
        <v>159</v>
      </c>
      <c r="E85" s="96">
        <v>0.14818266542404501</v>
      </c>
      <c r="F85" s="17"/>
    </row>
    <row r="86" spans="1:6" ht="16.2" customHeight="1" x14ac:dyDescent="0.3">
      <c r="A86" s="8" t="s">
        <v>102</v>
      </c>
      <c r="B86" s="11" t="s">
        <v>103</v>
      </c>
      <c r="C86" s="12" t="s">
        <v>2728</v>
      </c>
      <c r="D86" s="40">
        <v>147</v>
      </c>
      <c r="E86" s="96">
        <v>0.136999068033551</v>
      </c>
      <c r="F86" s="17"/>
    </row>
    <row r="87" spans="1:6" ht="16.2" customHeight="1" x14ac:dyDescent="0.3">
      <c r="A87" s="99" t="s">
        <v>102</v>
      </c>
      <c r="B87" s="100" t="s">
        <v>103</v>
      </c>
      <c r="C87" s="118" t="s">
        <v>2725</v>
      </c>
      <c r="D87" s="107">
        <v>146</v>
      </c>
      <c r="E87" s="144">
        <v>0.13606710158434299</v>
      </c>
      <c r="F87" s="17"/>
    </row>
    <row r="88" spans="1:6" ht="16.2" customHeight="1" x14ac:dyDescent="0.3">
      <c r="A88" s="8" t="s">
        <v>102</v>
      </c>
      <c r="B88" s="11" t="s">
        <v>103</v>
      </c>
      <c r="C88" s="12" t="s">
        <v>2723</v>
      </c>
      <c r="D88" s="40">
        <v>87</v>
      </c>
      <c r="E88" s="96">
        <v>8.1081081081081099E-2</v>
      </c>
      <c r="F88" s="17"/>
    </row>
    <row r="89" spans="1:6" ht="16.2" customHeight="1" x14ac:dyDescent="0.3">
      <c r="A89" s="8" t="s">
        <v>102</v>
      </c>
      <c r="B89" s="11" t="s">
        <v>103</v>
      </c>
      <c r="C89" s="12" t="s">
        <v>2732</v>
      </c>
      <c r="D89" s="40">
        <v>63</v>
      </c>
      <c r="E89" s="96">
        <v>5.87138863000932E-2</v>
      </c>
      <c r="F89" s="17"/>
    </row>
    <row r="90" spans="1:6" ht="16.2" customHeight="1" x14ac:dyDescent="0.3">
      <c r="A90" s="8" t="s">
        <v>90</v>
      </c>
      <c r="B90" s="11" t="s">
        <v>103</v>
      </c>
      <c r="C90" s="12" t="s">
        <v>2733</v>
      </c>
      <c r="D90" s="40">
        <v>325</v>
      </c>
      <c r="E90" s="96">
        <v>1</v>
      </c>
      <c r="F90" s="17"/>
    </row>
    <row r="91" spans="1:6" ht="16.2" customHeight="1" x14ac:dyDescent="0.3">
      <c r="A91" s="8" t="s">
        <v>90</v>
      </c>
      <c r="B91" s="11" t="s">
        <v>103</v>
      </c>
      <c r="C91" s="12" t="s">
        <v>2728</v>
      </c>
      <c r="D91" s="40">
        <v>48</v>
      </c>
      <c r="E91" s="96">
        <v>0.14769230769230801</v>
      </c>
      <c r="F91" s="17"/>
    </row>
    <row r="92" spans="1:6" ht="16.2" customHeight="1" x14ac:dyDescent="0.3">
      <c r="A92" s="8" t="s">
        <v>90</v>
      </c>
      <c r="B92" s="11" t="s">
        <v>103</v>
      </c>
      <c r="C92" s="12" t="s">
        <v>2721</v>
      </c>
      <c r="D92" s="40">
        <v>43</v>
      </c>
      <c r="E92" s="96">
        <v>0.13230769230769199</v>
      </c>
      <c r="F92" s="17"/>
    </row>
    <row r="93" spans="1:6" ht="16.2" customHeight="1" x14ac:dyDescent="0.3">
      <c r="A93" s="8" t="s">
        <v>90</v>
      </c>
      <c r="B93" s="11" t="s">
        <v>103</v>
      </c>
      <c r="C93" s="12" t="s">
        <v>2722</v>
      </c>
      <c r="D93" s="40">
        <v>43</v>
      </c>
      <c r="E93" s="96">
        <v>0.13230769230769199</v>
      </c>
      <c r="F93" s="17"/>
    </row>
    <row r="94" spans="1:6" ht="16.2" customHeight="1" x14ac:dyDescent="0.3">
      <c r="A94" s="99" t="s">
        <v>90</v>
      </c>
      <c r="B94" s="100" t="s">
        <v>103</v>
      </c>
      <c r="C94" s="118" t="s">
        <v>2725</v>
      </c>
      <c r="D94" s="107">
        <v>39</v>
      </c>
      <c r="E94" s="144">
        <v>0.12</v>
      </c>
      <c r="F94" s="17"/>
    </row>
    <row r="95" spans="1:6" ht="16.2" customHeight="1" x14ac:dyDescent="0.3">
      <c r="A95" s="8" t="s">
        <v>90</v>
      </c>
      <c r="B95" s="11" t="s">
        <v>103</v>
      </c>
      <c r="C95" s="12" t="s">
        <v>2723</v>
      </c>
      <c r="D95" s="40">
        <v>26</v>
      </c>
      <c r="E95" s="96">
        <v>0.08</v>
      </c>
      <c r="F95" s="17"/>
    </row>
    <row r="96" spans="1:6" ht="16.2" customHeight="1" x14ac:dyDescent="0.3">
      <c r="A96" s="8" t="s">
        <v>90</v>
      </c>
      <c r="B96" s="11" t="s">
        <v>103</v>
      </c>
      <c r="C96" s="12" t="s">
        <v>2732</v>
      </c>
      <c r="D96" s="40">
        <v>24</v>
      </c>
      <c r="E96" s="96">
        <v>7.3846153846153895E-2</v>
      </c>
      <c r="F96" s="17"/>
    </row>
    <row r="97" spans="1:6" ht="16.2" customHeight="1" x14ac:dyDescent="0.3">
      <c r="A97" s="8" t="s">
        <v>91</v>
      </c>
      <c r="B97" s="11" t="s">
        <v>103</v>
      </c>
      <c r="C97" s="12" t="s">
        <v>2733</v>
      </c>
      <c r="D97" s="40">
        <v>91</v>
      </c>
      <c r="E97" s="96">
        <v>1</v>
      </c>
      <c r="F97" s="17"/>
    </row>
    <row r="98" spans="1:6" ht="16.2" customHeight="1" x14ac:dyDescent="0.3">
      <c r="A98" s="8" t="s">
        <v>91</v>
      </c>
      <c r="B98" s="11" t="s">
        <v>103</v>
      </c>
      <c r="C98" s="12" t="s">
        <v>2721</v>
      </c>
      <c r="D98" s="40">
        <v>14</v>
      </c>
      <c r="E98" s="96">
        <v>0.15384615384615399</v>
      </c>
      <c r="F98" s="17"/>
    </row>
    <row r="99" spans="1:6" ht="16.2" customHeight="1" x14ac:dyDescent="0.3">
      <c r="A99" s="8" t="s">
        <v>91</v>
      </c>
      <c r="B99" s="11" t="s">
        <v>103</v>
      </c>
      <c r="C99" s="12" t="s">
        <v>2725</v>
      </c>
      <c r="D99" s="40">
        <v>13</v>
      </c>
      <c r="E99" s="96">
        <v>0.14285714285714299</v>
      </c>
      <c r="F99" s="17"/>
    </row>
    <row r="100" spans="1:6" ht="16.2" customHeight="1" x14ac:dyDescent="0.3">
      <c r="A100" s="8" t="s">
        <v>91</v>
      </c>
      <c r="B100" s="11" t="s">
        <v>103</v>
      </c>
      <c r="C100" s="12" t="s">
        <v>2722</v>
      </c>
      <c r="D100" s="40">
        <v>11</v>
      </c>
      <c r="E100" s="96">
        <v>0.120879120879121</v>
      </c>
      <c r="F100" s="17"/>
    </row>
    <row r="101" spans="1:6" ht="16.2" customHeight="1" x14ac:dyDescent="0.3">
      <c r="A101" s="99" t="s">
        <v>91</v>
      </c>
      <c r="B101" s="100" t="s">
        <v>103</v>
      </c>
      <c r="C101" s="118" t="s">
        <v>2723</v>
      </c>
      <c r="D101" s="107">
        <v>10</v>
      </c>
      <c r="E101" s="144">
        <v>0.10989010989011</v>
      </c>
      <c r="F101" s="17"/>
    </row>
    <row r="102" spans="1:6" ht="16.2" customHeight="1" x14ac:dyDescent="0.3">
      <c r="A102" s="8" t="s">
        <v>91</v>
      </c>
      <c r="B102" s="11" t="s">
        <v>103</v>
      </c>
      <c r="C102" s="12" t="s">
        <v>2728</v>
      </c>
      <c r="D102" s="40">
        <v>9</v>
      </c>
      <c r="E102" s="96">
        <v>9.8901098901098897E-2</v>
      </c>
      <c r="F102" s="17"/>
    </row>
    <row r="103" spans="1:6" ht="16.2" customHeight="1" x14ac:dyDescent="0.3">
      <c r="A103" s="8" t="s">
        <v>91</v>
      </c>
      <c r="B103" s="11" t="s">
        <v>103</v>
      </c>
      <c r="C103" s="12" t="s">
        <v>2732</v>
      </c>
      <c r="D103" s="40">
        <v>6</v>
      </c>
      <c r="E103" s="96">
        <v>6.5934065934065894E-2</v>
      </c>
      <c r="F103" s="17"/>
    </row>
    <row r="104" spans="1:6" ht="16.2" customHeight="1" x14ac:dyDescent="0.3">
      <c r="A104" s="8" t="s">
        <v>93</v>
      </c>
      <c r="B104" s="11" t="s">
        <v>103</v>
      </c>
      <c r="C104" s="12" t="s">
        <v>2733</v>
      </c>
      <c r="D104" s="40">
        <v>28</v>
      </c>
      <c r="E104" s="96">
        <v>1</v>
      </c>
      <c r="F104" s="17"/>
    </row>
    <row r="105" spans="1:6" ht="16.2" customHeight="1" x14ac:dyDescent="0.3">
      <c r="A105" s="8" t="s">
        <v>93</v>
      </c>
      <c r="B105" s="11" t="s">
        <v>103</v>
      </c>
      <c r="C105" s="12" t="s">
        <v>2722</v>
      </c>
      <c r="D105" s="40">
        <v>8</v>
      </c>
      <c r="E105" s="96">
        <v>0.28571428571428598</v>
      </c>
      <c r="F105" s="17"/>
    </row>
    <row r="106" spans="1:6" ht="16.2" customHeight="1" x14ac:dyDescent="0.3">
      <c r="A106" s="8" t="s">
        <v>93</v>
      </c>
      <c r="B106" s="11" t="s">
        <v>103</v>
      </c>
      <c r="C106" s="12" t="s">
        <v>2727</v>
      </c>
      <c r="D106" s="40">
        <v>3</v>
      </c>
      <c r="E106" s="96">
        <v>0.107142857142857</v>
      </c>
      <c r="F106" s="17"/>
    </row>
    <row r="107" spans="1:6" ht="16.2" customHeight="1" x14ac:dyDescent="0.3">
      <c r="A107" s="8" t="s">
        <v>93</v>
      </c>
      <c r="B107" s="11" t="s">
        <v>103</v>
      </c>
      <c r="C107" s="12" t="s">
        <v>2721</v>
      </c>
      <c r="D107" s="40">
        <v>3</v>
      </c>
      <c r="E107" s="96">
        <v>0.107142857142857</v>
      </c>
      <c r="F107" s="17"/>
    </row>
    <row r="108" spans="1:6" ht="16.2" customHeight="1" x14ac:dyDescent="0.3">
      <c r="A108" s="99" t="s">
        <v>93</v>
      </c>
      <c r="B108" s="100" t="s">
        <v>103</v>
      </c>
      <c r="C108" s="118" t="s">
        <v>2725</v>
      </c>
      <c r="D108" s="107">
        <v>3</v>
      </c>
      <c r="E108" s="144">
        <v>0.107142857142857</v>
      </c>
      <c r="F108" s="17"/>
    </row>
    <row r="109" spans="1:6" ht="16.2" customHeight="1" x14ac:dyDescent="0.3">
      <c r="A109" s="8" t="s">
        <v>93</v>
      </c>
      <c r="B109" s="11" t="s">
        <v>103</v>
      </c>
      <c r="C109" s="12" t="s">
        <v>2732</v>
      </c>
      <c r="D109" s="40">
        <v>3</v>
      </c>
      <c r="E109" s="96">
        <v>0.107142857142857</v>
      </c>
      <c r="F109" s="17"/>
    </row>
    <row r="110" spans="1:6" ht="16.2" customHeight="1" x14ac:dyDescent="0.3">
      <c r="A110" s="8" t="s">
        <v>93</v>
      </c>
      <c r="B110" s="11" t="s">
        <v>103</v>
      </c>
      <c r="C110" s="12" t="s">
        <v>2728</v>
      </c>
      <c r="D110" s="40">
        <v>2</v>
      </c>
      <c r="E110" s="96">
        <v>7.1428571428571397E-2</v>
      </c>
      <c r="F110" s="17"/>
    </row>
    <row r="111" spans="1:6" ht="16.2" customHeight="1" x14ac:dyDescent="0.3">
      <c r="A111" s="8" t="s">
        <v>94</v>
      </c>
      <c r="B111" s="11" t="s">
        <v>103</v>
      </c>
      <c r="C111" s="12" t="s">
        <v>2733</v>
      </c>
      <c r="D111" s="40">
        <v>66</v>
      </c>
      <c r="E111" s="96">
        <v>1</v>
      </c>
      <c r="F111" s="17"/>
    </row>
    <row r="112" spans="1:6" ht="16.2" customHeight="1" x14ac:dyDescent="0.3">
      <c r="A112" s="8" t="s">
        <v>94</v>
      </c>
      <c r="B112" s="11" t="s">
        <v>103</v>
      </c>
      <c r="C112" s="12" t="s">
        <v>2722</v>
      </c>
      <c r="D112" s="40">
        <v>11</v>
      </c>
      <c r="E112" s="96">
        <v>0.16666666666666699</v>
      </c>
      <c r="F112" s="17"/>
    </row>
    <row r="113" spans="1:6" ht="16.2" customHeight="1" x14ac:dyDescent="0.3">
      <c r="A113" s="8" t="s">
        <v>94</v>
      </c>
      <c r="B113" s="11" t="s">
        <v>103</v>
      </c>
      <c r="C113" s="12" t="s">
        <v>2725</v>
      </c>
      <c r="D113" s="40">
        <v>10</v>
      </c>
      <c r="E113" s="96">
        <v>0.15151515151515199</v>
      </c>
      <c r="F113" s="17"/>
    </row>
    <row r="114" spans="1:6" ht="16.2" customHeight="1" x14ac:dyDescent="0.3">
      <c r="A114" s="8" t="s">
        <v>94</v>
      </c>
      <c r="B114" s="11" t="s">
        <v>103</v>
      </c>
      <c r="C114" s="12" t="s">
        <v>2721</v>
      </c>
      <c r="D114" s="40">
        <v>7</v>
      </c>
      <c r="E114" s="96">
        <v>0.10606060606060599</v>
      </c>
      <c r="F114" s="17"/>
    </row>
    <row r="115" spans="1:6" ht="16.2" customHeight="1" x14ac:dyDescent="0.3">
      <c r="A115" s="99" t="s">
        <v>94</v>
      </c>
      <c r="B115" s="100" t="s">
        <v>103</v>
      </c>
      <c r="C115" s="118" t="s">
        <v>2728</v>
      </c>
      <c r="D115" s="107">
        <v>7</v>
      </c>
      <c r="E115" s="144">
        <v>0.10606060606060599</v>
      </c>
      <c r="F115" s="17"/>
    </row>
    <row r="116" spans="1:6" ht="16.2" customHeight="1" x14ac:dyDescent="0.3">
      <c r="A116" s="8" t="s">
        <v>94</v>
      </c>
      <c r="B116" s="11" t="s">
        <v>103</v>
      </c>
      <c r="C116" s="12" t="s">
        <v>2724</v>
      </c>
      <c r="D116" s="40">
        <v>4</v>
      </c>
      <c r="E116" s="96">
        <v>6.0606060606060601E-2</v>
      </c>
      <c r="F116" s="17"/>
    </row>
    <row r="117" spans="1:6" ht="16.2" customHeight="1" x14ac:dyDescent="0.3">
      <c r="A117" s="8" t="s">
        <v>94</v>
      </c>
      <c r="B117" s="11" t="s">
        <v>103</v>
      </c>
      <c r="C117" s="12" t="s">
        <v>2732</v>
      </c>
      <c r="D117" s="40">
        <v>1</v>
      </c>
      <c r="E117" s="96">
        <v>1.5151515151515201E-2</v>
      </c>
      <c r="F117" s="17"/>
    </row>
    <row r="118" spans="1:6" ht="16.2" customHeight="1" x14ac:dyDescent="0.3">
      <c r="A118" s="8" t="s">
        <v>95</v>
      </c>
      <c r="B118" s="11" t="s">
        <v>103</v>
      </c>
      <c r="C118" s="12" t="s">
        <v>2733</v>
      </c>
      <c r="D118" s="40">
        <v>209</v>
      </c>
      <c r="E118" s="96">
        <v>1</v>
      </c>
      <c r="F118" s="17"/>
    </row>
    <row r="119" spans="1:6" ht="16.2" customHeight="1" x14ac:dyDescent="0.3">
      <c r="A119" s="8" t="s">
        <v>95</v>
      </c>
      <c r="B119" s="11" t="s">
        <v>103</v>
      </c>
      <c r="C119" s="12" t="s">
        <v>2722</v>
      </c>
      <c r="D119" s="40">
        <v>32</v>
      </c>
      <c r="E119" s="96">
        <v>0.15311004784689</v>
      </c>
      <c r="F119" s="17"/>
    </row>
    <row r="120" spans="1:6" ht="16.2" customHeight="1" x14ac:dyDescent="0.3">
      <c r="A120" s="8" t="s">
        <v>95</v>
      </c>
      <c r="B120" s="11" t="s">
        <v>103</v>
      </c>
      <c r="C120" s="12" t="s">
        <v>2725</v>
      </c>
      <c r="D120" s="40">
        <v>31</v>
      </c>
      <c r="E120" s="96">
        <v>0.148325358851675</v>
      </c>
      <c r="F120" s="17"/>
    </row>
    <row r="121" spans="1:6" ht="16.2" customHeight="1" x14ac:dyDescent="0.3">
      <c r="A121" s="8" t="s">
        <v>95</v>
      </c>
      <c r="B121" s="11" t="s">
        <v>103</v>
      </c>
      <c r="C121" s="12" t="s">
        <v>2721</v>
      </c>
      <c r="D121" s="40">
        <v>20</v>
      </c>
      <c r="E121" s="96">
        <v>9.5693779904306206E-2</v>
      </c>
      <c r="F121" s="17"/>
    </row>
    <row r="122" spans="1:6" ht="16.2" customHeight="1" x14ac:dyDescent="0.3">
      <c r="A122" s="99" t="s">
        <v>95</v>
      </c>
      <c r="B122" s="100" t="s">
        <v>103</v>
      </c>
      <c r="C122" s="118" t="s">
        <v>2727</v>
      </c>
      <c r="D122" s="107">
        <v>17</v>
      </c>
      <c r="E122" s="144">
        <v>8.1339712918660295E-2</v>
      </c>
      <c r="F122" s="17"/>
    </row>
    <row r="123" spans="1:6" ht="16.2" customHeight="1" x14ac:dyDescent="0.3">
      <c r="A123" s="8" t="s">
        <v>95</v>
      </c>
      <c r="B123" s="11" t="s">
        <v>103</v>
      </c>
      <c r="C123" s="12" t="s">
        <v>2728</v>
      </c>
      <c r="D123" s="40">
        <v>14</v>
      </c>
      <c r="E123" s="96">
        <v>6.6985645933014398E-2</v>
      </c>
      <c r="F123" s="17"/>
    </row>
    <row r="124" spans="1:6" ht="16.2" customHeight="1" x14ac:dyDescent="0.3">
      <c r="A124" s="8" t="s">
        <v>95</v>
      </c>
      <c r="B124" s="11" t="s">
        <v>103</v>
      </c>
      <c r="C124" s="12" t="s">
        <v>2732</v>
      </c>
      <c r="D124" s="40">
        <v>14</v>
      </c>
      <c r="E124" s="96">
        <v>6.6985645933014398E-2</v>
      </c>
      <c r="F124" s="17"/>
    </row>
    <row r="125" spans="1:6" ht="16.2" customHeight="1" x14ac:dyDescent="0.3">
      <c r="A125" s="8" t="s">
        <v>96</v>
      </c>
      <c r="B125" s="11" t="s">
        <v>103</v>
      </c>
      <c r="C125" s="12" t="s">
        <v>2733</v>
      </c>
      <c r="D125" s="40">
        <v>214</v>
      </c>
      <c r="E125" s="96">
        <v>1</v>
      </c>
      <c r="F125" s="17"/>
    </row>
    <row r="126" spans="1:6" ht="16.2" customHeight="1" x14ac:dyDescent="0.3">
      <c r="A126" s="8" t="s">
        <v>96</v>
      </c>
      <c r="B126" s="11" t="s">
        <v>103</v>
      </c>
      <c r="C126" s="12" t="s">
        <v>2725</v>
      </c>
      <c r="D126" s="40">
        <v>31</v>
      </c>
      <c r="E126" s="96">
        <v>0.144859813084112</v>
      </c>
      <c r="F126" s="17"/>
    </row>
    <row r="127" spans="1:6" ht="16.2" customHeight="1" x14ac:dyDescent="0.3">
      <c r="A127" s="8" t="s">
        <v>96</v>
      </c>
      <c r="B127" s="11" t="s">
        <v>103</v>
      </c>
      <c r="C127" s="12" t="s">
        <v>2721</v>
      </c>
      <c r="D127" s="40">
        <v>28</v>
      </c>
      <c r="E127" s="96">
        <v>0.13084112149532701</v>
      </c>
      <c r="F127" s="17"/>
    </row>
    <row r="128" spans="1:6" ht="16.2" customHeight="1" x14ac:dyDescent="0.3">
      <c r="A128" s="8" t="s">
        <v>96</v>
      </c>
      <c r="B128" s="11" t="s">
        <v>103</v>
      </c>
      <c r="C128" s="12" t="s">
        <v>2722</v>
      </c>
      <c r="D128" s="40">
        <v>28</v>
      </c>
      <c r="E128" s="96">
        <v>0.13084112149532701</v>
      </c>
      <c r="F128" s="17"/>
    </row>
    <row r="129" spans="1:6" ht="16.2" customHeight="1" x14ac:dyDescent="0.3">
      <c r="A129" s="8" t="s">
        <v>96</v>
      </c>
      <c r="B129" s="11" t="s">
        <v>103</v>
      </c>
      <c r="C129" s="12" t="s">
        <v>2732</v>
      </c>
      <c r="D129" s="40">
        <v>28</v>
      </c>
      <c r="E129" s="96">
        <v>0.13084112149532701</v>
      </c>
      <c r="F129" s="17"/>
    </row>
    <row r="130" spans="1:6" ht="16.2" customHeight="1" x14ac:dyDescent="0.3">
      <c r="A130" s="99" t="s">
        <v>96</v>
      </c>
      <c r="B130" s="100" t="s">
        <v>103</v>
      </c>
      <c r="C130" s="118" t="s">
        <v>2727</v>
      </c>
      <c r="D130" s="107">
        <v>13</v>
      </c>
      <c r="E130" s="144">
        <v>6.0747663551401897E-2</v>
      </c>
      <c r="F130" s="17"/>
    </row>
    <row r="131" spans="1:6" ht="16.2" customHeight="1" x14ac:dyDescent="0.3">
      <c r="A131" s="8" t="s">
        <v>96</v>
      </c>
      <c r="B131" s="11" t="s">
        <v>103</v>
      </c>
      <c r="C131" s="12" t="s">
        <v>2730</v>
      </c>
      <c r="D131" s="40">
        <v>12</v>
      </c>
      <c r="E131" s="96">
        <v>5.60747663551402E-2</v>
      </c>
      <c r="F131" s="17"/>
    </row>
    <row r="132" spans="1:6" ht="16.2" customHeight="1" x14ac:dyDescent="0.3">
      <c r="A132" s="8" t="s">
        <v>97</v>
      </c>
      <c r="B132" s="11" t="s">
        <v>103</v>
      </c>
      <c r="C132" s="12" t="s">
        <v>2733</v>
      </c>
      <c r="D132" s="40">
        <v>588</v>
      </c>
      <c r="E132" s="96">
        <v>1</v>
      </c>
      <c r="F132" s="17"/>
    </row>
    <row r="133" spans="1:6" ht="16.2" customHeight="1" x14ac:dyDescent="0.3">
      <c r="A133" s="8" t="s">
        <v>97</v>
      </c>
      <c r="B133" s="11" t="s">
        <v>103</v>
      </c>
      <c r="C133" s="12" t="s">
        <v>2725</v>
      </c>
      <c r="D133" s="40">
        <v>86</v>
      </c>
      <c r="E133" s="96">
        <v>0.14625850340136101</v>
      </c>
      <c r="F133" s="17"/>
    </row>
    <row r="134" spans="1:6" ht="16.2" customHeight="1" x14ac:dyDescent="0.3">
      <c r="A134" s="8" t="s">
        <v>97</v>
      </c>
      <c r="B134" s="11" t="s">
        <v>103</v>
      </c>
      <c r="C134" s="12" t="s">
        <v>2722</v>
      </c>
      <c r="D134" s="40">
        <v>81</v>
      </c>
      <c r="E134" s="96">
        <v>0.13775510204081601</v>
      </c>
      <c r="F134" s="17"/>
    </row>
    <row r="135" spans="1:6" ht="16.2" customHeight="1" x14ac:dyDescent="0.3">
      <c r="A135" s="8" t="s">
        <v>97</v>
      </c>
      <c r="B135" s="11" t="s">
        <v>103</v>
      </c>
      <c r="C135" s="12" t="s">
        <v>2721</v>
      </c>
      <c r="D135" s="40">
        <v>79</v>
      </c>
      <c r="E135" s="96">
        <v>0.13435374149659901</v>
      </c>
      <c r="F135" s="17"/>
    </row>
    <row r="136" spans="1:6" ht="16.2" customHeight="1" x14ac:dyDescent="0.3">
      <c r="A136" s="8" t="s">
        <v>97</v>
      </c>
      <c r="B136" s="11" t="s">
        <v>103</v>
      </c>
      <c r="C136" s="12" t="s">
        <v>2732</v>
      </c>
      <c r="D136" s="40">
        <v>61</v>
      </c>
      <c r="E136" s="96">
        <v>0.103741496598639</v>
      </c>
      <c r="F136" s="17"/>
    </row>
    <row r="137" spans="1:6" ht="16.2" customHeight="1" x14ac:dyDescent="0.3">
      <c r="A137" s="99" t="s">
        <v>97</v>
      </c>
      <c r="B137" s="100" t="s">
        <v>103</v>
      </c>
      <c r="C137" s="118" t="s">
        <v>2727</v>
      </c>
      <c r="D137" s="107">
        <v>42</v>
      </c>
      <c r="E137" s="144">
        <v>7.1428571428571397E-2</v>
      </c>
      <c r="F137" s="17"/>
    </row>
    <row r="138" spans="1:6" ht="16.2" customHeight="1" x14ac:dyDescent="0.3">
      <c r="A138" s="8" t="s">
        <v>97</v>
      </c>
      <c r="B138" s="11" t="s">
        <v>103</v>
      </c>
      <c r="C138" s="12" t="s">
        <v>2729</v>
      </c>
      <c r="D138" s="40">
        <v>39</v>
      </c>
      <c r="E138" s="96">
        <v>6.6326530612244902E-2</v>
      </c>
      <c r="F138" s="17"/>
    </row>
    <row r="139" spans="1:6" ht="16.2" customHeight="1" x14ac:dyDescent="0.3">
      <c r="A139" s="8" t="s">
        <v>98</v>
      </c>
      <c r="B139" s="11" t="s">
        <v>103</v>
      </c>
      <c r="C139" s="12" t="s">
        <v>2733</v>
      </c>
      <c r="D139" s="40">
        <v>591</v>
      </c>
      <c r="E139" s="96">
        <v>1</v>
      </c>
      <c r="F139" s="17"/>
    </row>
    <row r="140" spans="1:6" ht="16.2" customHeight="1" x14ac:dyDescent="0.3">
      <c r="A140" s="10" t="s">
        <v>98</v>
      </c>
      <c r="B140" s="11" t="s">
        <v>103</v>
      </c>
      <c r="C140" s="12" t="s">
        <v>2725</v>
      </c>
      <c r="D140" s="40">
        <v>90</v>
      </c>
      <c r="E140" s="96">
        <v>0.15228426395939099</v>
      </c>
      <c r="F140" s="17"/>
    </row>
    <row r="141" spans="1:6" ht="16.2" customHeight="1" x14ac:dyDescent="0.3">
      <c r="A141" s="8" t="s">
        <v>98</v>
      </c>
      <c r="B141" s="11" t="s">
        <v>103</v>
      </c>
      <c r="C141" s="12" t="s">
        <v>2722</v>
      </c>
      <c r="D141" s="40">
        <v>86</v>
      </c>
      <c r="E141" s="96">
        <v>0.14551607445008499</v>
      </c>
      <c r="F141" s="17"/>
    </row>
    <row r="142" spans="1:6" ht="16.2" customHeight="1" x14ac:dyDescent="0.3">
      <c r="A142" s="8" t="s">
        <v>98</v>
      </c>
      <c r="B142" s="11" t="s">
        <v>103</v>
      </c>
      <c r="C142" s="12" t="s">
        <v>2721</v>
      </c>
      <c r="D142" s="40">
        <v>73</v>
      </c>
      <c r="E142" s="96">
        <v>0.12351945854483901</v>
      </c>
      <c r="F142" s="17"/>
    </row>
    <row r="143" spans="1:6" ht="16.2" customHeight="1" x14ac:dyDescent="0.3">
      <c r="A143" s="99" t="s">
        <v>98</v>
      </c>
      <c r="B143" s="100" t="s">
        <v>103</v>
      </c>
      <c r="C143" s="118" t="s">
        <v>2727</v>
      </c>
      <c r="D143" s="107">
        <v>48</v>
      </c>
      <c r="E143" s="144">
        <v>8.1218274111675107E-2</v>
      </c>
      <c r="F143" s="17"/>
    </row>
    <row r="144" spans="1:6" ht="16.2" customHeight="1" x14ac:dyDescent="0.3">
      <c r="A144" s="8" t="s">
        <v>98</v>
      </c>
      <c r="B144" s="11" t="s">
        <v>103</v>
      </c>
      <c r="C144" s="12" t="s">
        <v>2732</v>
      </c>
      <c r="D144" s="40">
        <v>48</v>
      </c>
      <c r="E144" s="96">
        <v>8.1218274111675107E-2</v>
      </c>
      <c r="F144" s="17"/>
    </row>
    <row r="145" spans="1:7" ht="16.2" customHeight="1" x14ac:dyDescent="0.3">
      <c r="A145" s="8" t="s">
        <v>98</v>
      </c>
      <c r="B145" s="11" t="s">
        <v>103</v>
      </c>
      <c r="C145" s="12" t="s">
        <v>2729</v>
      </c>
      <c r="D145" s="40">
        <v>33</v>
      </c>
      <c r="E145" s="96">
        <v>5.5837563451776699E-2</v>
      </c>
      <c r="F145" s="17"/>
    </row>
    <row r="146" spans="1:7" ht="16.2" customHeight="1" x14ac:dyDescent="0.3">
      <c r="A146" s="8" t="s">
        <v>99</v>
      </c>
      <c r="B146" s="11" t="s">
        <v>103</v>
      </c>
      <c r="C146" s="12" t="s">
        <v>2733</v>
      </c>
      <c r="D146" s="40">
        <v>443</v>
      </c>
      <c r="E146" s="96">
        <v>1</v>
      </c>
      <c r="F146" s="17"/>
    </row>
    <row r="147" spans="1:7" ht="16.2" customHeight="1" x14ac:dyDescent="0.3">
      <c r="A147" s="8" t="s">
        <v>99</v>
      </c>
      <c r="B147" s="11" t="s">
        <v>103</v>
      </c>
      <c r="C147" s="12" t="s">
        <v>2725</v>
      </c>
      <c r="D147" s="40">
        <v>70</v>
      </c>
      <c r="E147" s="96">
        <v>0.158013544018059</v>
      </c>
      <c r="F147" s="17"/>
    </row>
    <row r="148" spans="1:7" ht="16.2" customHeight="1" x14ac:dyDescent="0.3">
      <c r="A148" s="8" t="s">
        <v>99</v>
      </c>
      <c r="B148" s="11" t="s">
        <v>103</v>
      </c>
      <c r="C148" s="12" t="s">
        <v>2722</v>
      </c>
      <c r="D148" s="40">
        <v>55</v>
      </c>
      <c r="E148" s="96">
        <v>0.12415349887133199</v>
      </c>
      <c r="F148" s="17"/>
    </row>
    <row r="149" spans="1:7" ht="16.2" customHeight="1" x14ac:dyDescent="0.3">
      <c r="A149" s="8" t="s">
        <v>99</v>
      </c>
      <c r="B149" s="11" t="s">
        <v>103</v>
      </c>
      <c r="C149" s="12" t="s">
        <v>2732</v>
      </c>
      <c r="D149" s="40">
        <v>45</v>
      </c>
      <c r="E149" s="96">
        <v>0.101580135440181</v>
      </c>
      <c r="F149" s="17"/>
    </row>
    <row r="150" spans="1:7" ht="16.2" customHeight="1" x14ac:dyDescent="0.3">
      <c r="A150" s="8" t="s">
        <v>99</v>
      </c>
      <c r="B150" s="11" t="s">
        <v>103</v>
      </c>
      <c r="C150" s="12" t="s">
        <v>2721</v>
      </c>
      <c r="D150" s="40">
        <v>38</v>
      </c>
      <c r="E150" s="96">
        <v>8.5778781038374705E-2</v>
      </c>
      <c r="F150" s="17"/>
    </row>
    <row r="151" spans="1:7" ht="16.2" customHeight="1" x14ac:dyDescent="0.3">
      <c r="A151" s="99" t="s">
        <v>99</v>
      </c>
      <c r="B151" s="100" t="s">
        <v>103</v>
      </c>
      <c r="C151" s="118" t="s">
        <v>2727</v>
      </c>
      <c r="D151" s="107">
        <v>31</v>
      </c>
      <c r="E151" s="144">
        <v>6.9977426636568807E-2</v>
      </c>
      <c r="F151" s="17"/>
      <c r="G151" s="128"/>
    </row>
    <row r="152" spans="1:7" ht="16.2" customHeight="1" x14ac:dyDescent="0.3">
      <c r="A152" s="8" t="s">
        <v>99</v>
      </c>
      <c r="B152" s="11" t="s">
        <v>103</v>
      </c>
      <c r="C152" s="12" t="s">
        <v>2728</v>
      </c>
      <c r="D152" s="40">
        <v>30</v>
      </c>
      <c r="E152" s="96">
        <v>6.7720090293453702E-2</v>
      </c>
      <c r="F152" s="17"/>
      <c r="G152" s="128"/>
    </row>
    <row r="153" spans="1:7" ht="16.2" customHeight="1" x14ac:dyDescent="0.3">
      <c r="A153" s="8" t="s">
        <v>100</v>
      </c>
      <c r="B153" s="11" t="s">
        <v>103</v>
      </c>
      <c r="C153" s="12" t="s">
        <v>2733</v>
      </c>
      <c r="D153" s="40">
        <v>316</v>
      </c>
      <c r="E153" s="96">
        <v>1</v>
      </c>
      <c r="F153" s="17"/>
      <c r="G153" s="128"/>
    </row>
    <row r="154" spans="1:7" ht="16.2" customHeight="1" x14ac:dyDescent="0.3">
      <c r="A154" s="8" t="s">
        <v>100</v>
      </c>
      <c r="B154" s="11" t="s">
        <v>103</v>
      </c>
      <c r="C154" s="12" t="s">
        <v>2721</v>
      </c>
      <c r="D154" s="40">
        <v>45</v>
      </c>
      <c r="E154" s="96">
        <v>0.142405063291139</v>
      </c>
      <c r="F154" s="17"/>
      <c r="G154" s="128"/>
    </row>
    <row r="155" spans="1:7" ht="16.2" customHeight="1" x14ac:dyDescent="0.3">
      <c r="A155" s="8" t="s">
        <v>100</v>
      </c>
      <c r="B155" s="11" t="s">
        <v>103</v>
      </c>
      <c r="C155" s="12" t="s">
        <v>2725</v>
      </c>
      <c r="D155" s="40">
        <v>42</v>
      </c>
      <c r="E155" s="96">
        <v>0.132911392405063</v>
      </c>
      <c r="F155" s="17"/>
      <c r="G155" s="128"/>
    </row>
    <row r="156" spans="1:7" ht="16.2" customHeight="1" x14ac:dyDescent="0.3">
      <c r="A156" s="8" t="s">
        <v>100</v>
      </c>
      <c r="B156" s="11" t="s">
        <v>103</v>
      </c>
      <c r="C156" s="12" t="s">
        <v>2732</v>
      </c>
      <c r="D156" s="40">
        <v>38</v>
      </c>
      <c r="E156" s="96">
        <v>0.120253164556962</v>
      </c>
      <c r="F156" s="17"/>
      <c r="G156" s="128"/>
    </row>
    <row r="157" spans="1:7" ht="16.2" customHeight="1" x14ac:dyDescent="0.3">
      <c r="A157" s="8" t="s">
        <v>100</v>
      </c>
      <c r="B157" s="11" t="s">
        <v>103</v>
      </c>
      <c r="C157" s="12" t="s">
        <v>2722</v>
      </c>
      <c r="D157" s="40">
        <v>35</v>
      </c>
      <c r="E157" s="96">
        <v>0.110759493670886</v>
      </c>
      <c r="F157" s="17"/>
    </row>
    <row r="158" spans="1:7" ht="16.2" customHeight="1" x14ac:dyDescent="0.3">
      <c r="A158" s="99" t="s">
        <v>100</v>
      </c>
      <c r="B158" s="100" t="s">
        <v>103</v>
      </c>
      <c r="C158" s="118" t="s">
        <v>2727</v>
      </c>
      <c r="D158" s="107">
        <v>21</v>
      </c>
      <c r="E158" s="144">
        <v>6.6455696202531597E-2</v>
      </c>
      <c r="F158" s="17"/>
    </row>
    <row r="159" spans="1:7" ht="16.2" customHeight="1" x14ac:dyDescent="0.3">
      <c r="A159" s="8" t="s">
        <v>100</v>
      </c>
      <c r="B159" s="11" t="s">
        <v>103</v>
      </c>
      <c r="C159" s="12" t="s">
        <v>2723</v>
      </c>
      <c r="D159" s="40">
        <v>21</v>
      </c>
      <c r="E159" s="96">
        <v>6.6455696202531597E-2</v>
      </c>
      <c r="F159" s="17"/>
    </row>
    <row r="160" spans="1:7" ht="16.2" customHeight="1" x14ac:dyDescent="0.3">
      <c r="A160" s="8" t="s">
        <v>101</v>
      </c>
      <c r="B160" s="11" t="s">
        <v>104</v>
      </c>
      <c r="C160" s="12" t="s">
        <v>2733</v>
      </c>
      <c r="D160" s="40">
        <v>531</v>
      </c>
      <c r="E160" s="96">
        <v>1</v>
      </c>
      <c r="F160" s="17"/>
    </row>
    <row r="161" spans="1:6" ht="16.2" customHeight="1" x14ac:dyDescent="0.3">
      <c r="A161" s="8" t="s">
        <v>101</v>
      </c>
      <c r="B161" s="11" t="s">
        <v>104</v>
      </c>
      <c r="C161" s="12" t="s">
        <v>2721</v>
      </c>
      <c r="D161" s="40">
        <v>145</v>
      </c>
      <c r="E161" s="96">
        <v>0.273069679849341</v>
      </c>
      <c r="F161" s="17"/>
    </row>
    <row r="162" spans="1:6" ht="16.2" customHeight="1" x14ac:dyDescent="0.3">
      <c r="A162" s="8" t="s">
        <v>101</v>
      </c>
      <c r="B162" s="11" t="s">
        <v>104</v>
      </c>
      <c r="C162" s="12" t="s">
        <v>2722</v>
      </c>
      <c r="D162" s="40">
        <v>59</v>
      </c>
      <c r="E162" s="96">
        <v>0.11111111111111099</v>
      </c>
      <c r="F162" s="17"/>
    </row>
    <row r="163" spans="1:6" ht="16.2" customHeight="1" x14ac:dyDescent="0.3">
      <c r="A163" s="8" t="s">
        <v>101</v>
      </c>
      <c r="B163" s="11" t="s">
        <v>104</v>
      </c>
      <c r="C163" s="12" t="s">
        <v>2725</v>
      </c>
      <c r="D163" s="40">
        <v>55</v>
      </c>
      <c r="E163" s="96">
        <v>0.103578154425612</v>
      </c>
      <c r="F163" s="17"/>
    </row>
    <row r="164" spans="1:6" x14ac:dyDescent="0.3">
      <c r="A164" s="99" t="s">
        <v>101</v>
      </c>
      <c r="B164" s="100" t="s">
        <v>104</v>
      </c>
      <c r="C164" s="118" t="s">
        <v>2723</v>
      </c>
      <c r="D164" s="107">
        <v>33</v>
      </c>
      <c r="E164" s="144">
        <v>6.21468926553672E-2</v>
      </c>
      <c r="F164" s="17"/>
    </row>
    <row r="165" spans="1:6" x14ac:dyDescent="0.3">
      <c r="A165" s="8" t="s">
        <v>101</v>
      </c>
      <c r="B165" s="11" t="s">
        <v>104</v>
      </c>
      <c r="C165" s="119" t="s">
        <v>2728</v>
      </c>
      <c r="D165" s="40">
        <v>30</v>
      </c>
      <c r="E165" s="96">
        <v>5.6497175141242903E-2</v>
      </c>
      <c r="F165" s="17"/>
    </row>
    <row r="166" spans="1:6" x14ac:dyDescent="0.3">
      <c r="A166" s="8" t="s">
        <v>101</v>
      </c>
      <c r="B166" s="11" t="s">
        <v>104</v>
      </c>
      <c r="C166" s="119" t="s">
        <v>2732</v>
      </c>
      <c r="D166" s="40">
        <v>29</v>
      </c>
      <c r="E166" s="96">
        <v>5.4613935969868202E-2</v>
      </c>
      <c r="F166" s="17"/>
    </row>
    <row r="167" spans="1:6" x14ac:dyDescent="0.3">
      <c r="A167" s="8" t="s">
        <v>102</v>
      </c>
      <c r="B167" s="11" t="s">
        <v>104</v>
      </c>
      <c r="C167" s="119" t="s">
        <v>2733</v>
      </c>
      <c r="D167" s="40">
        <v>342</v>
      </c>
      <c r="E167" s="96">
        <v>1</v>
      </c>
      <c r="F167" s="17"/>
    </row>
    <row r="168" spans="1:6" x14ac:dyDescent="0.3">
      <c r="A168" s="8" t="s">
        <v>102</v>
      </c>
      <c r="B168" s="11" t="s">
        <v>104</v>
      </c>
      <c r="C168" s="119" t="s">
        <v>2721</v>
      </c>
      <c r="D168" s="40">
        <v>84</v>
      </c>
      <c r="E168" s="96">
        <v>0.24561403508771901</v>
      </c>
      <c r="F168" s="17"/>
    </row>
    <row r="169" spans="1:6" x14ac:dyDescent="0.3">
      <c r="A169" s="8" t="s">
        <v>102</v>
      </c>
      <c r="B169" s="11" t="s">
        <v>104</v>
      </c>
      <c r="C169" s="119" t="s">
        <v>2722</v>
      </c>
      <c r="D169" s="40">
        <v>40</v>
      </c>
      <c r="E169" s="96">
        <v>0.116959064327485</v>
      </c>
      <c r="F169" s="17"/>
    </row>
    <row r="170" spans="1:6" x14ac:dyDescent="0.3">
      <c r="A170" s="8" t="s">
        <v>102</v>
      </c>
      <c r="B170" s="11" t="s">
        <v>104</v>
      </c>
      <c r="C170" s="119" t="s">
        <v>2725</v>
      </c>
      <c r="D170" s="40">
        <v>36</v>
      </c>
      <c r="E170" s="96">
        <v>0.105263157894737</v>
      </c>
      <c r="F170" s="17"/>
    </row>
    <row r="171" spans="1:6" x14ac:dyDescent="0.3">
      <c r="A171" s="99" t="s">
        <v>102</v>
      </c>
      <c r="B171" s="100" t="s">
        <v>104</v>
      </c>
      <c r="C171" s="118" t="s">
        <v>2730</v>
      </c>
      <c r="D171" s="107">
        <v>22</v>
      </c>
      <c r="E171" s="144">
        <v>6.4327485380116997E-2</v>
      </c>
      <c r="F171" s="17"/>
    </row>
    <row r="172" spans="1:6" x14ac:dyDescent="0.3">
      <c r="A172" s="8" t="s">
        <v>102</v>
      </c>
      <c r="B172" s="11" t="s">
        <v>104</v>
      </c>
      <c r="C172" s="119" t="s">
        <v>2723</v>
      </c>
      <c r="D172" s="40">
        <v>20</v>
      </c>
      <c r="E172" s="96">
        <v>5.8479532163742701E-2</v>
      </c>
      <c r="F172" s="17"/>
    </row>
    <row r="173" spans="1:6" x14ac:dyDescent="0.3">
      <c r="A173" s="8" t="s">
        <v>102</v>
      </c>
      <c r="B173" s="11" t="s">
        <v>104</v>
      </c>
      <c r="C173" s="119" t="s">
        <v>2732</v>
      </c>
      <c r="D173" s="40">
        <v>16</v>
      </c>
      <c r="E173" s="96">
        <v>4.6783625730994101E-2</v>
      </c>
      <c r="F173" s="17"/>
    </row>
    <row r="174" spans="1:6" x14ac:dyDescent="0.3">
      <c r="A174" s="8" t="s">
        <v>90</v>
      </c>
      <c r="B174" s="11" t="s">
        <v>104</v>
      </c>
      <c r="C174" s="119" t="s">
        <v>2733</v>
      </c>
      <c r="D174" s="40">
        <v>676</v>
      </c>
      <c r="E174" s="96">
        <v>1</v>
      </c>
      <c r="F174" s="17"/>
    </row>
    <row r="175" spans="1:6" x14ac:dyDescent="0.3">
      <c r="A175" s="8" t="s">
        <v>90</v>
      </c>
      <c r="B175" s="11" t="s">
        <v>104</v>
      </c>
      <c r="C175" s="119" t="s">
        <v>2721</v>
      </c>
      <c r="D175" s="40">
        <v>166</v>
      </c>
      <c r="E175" s="96">
        <v>0.24556213017751499</v>
      </c>
      <c r="F175" s="17"/>
    </row>
    <row r="176" spans="1:6" x14ac:dyDescent="0.3">
      <c r="A176" s="8" t="s">
        <v>90</v>
      </c>
      <c r="B176" s="11" t="s">
        <v>104</v>
      </c>
      <c r="C176" s="119" t="s">
        <v>2722</v>
      </c>
      <c r="D176" s="40">
        <v>83</v>
      </c>
      <c r="E176" s="96">
        <v>0.122781065088757</v>
      </c>
      <c r="F176" s="17"/>
    </row>
    <row r="177" spans="1:6" x14ac:dyDescent="0.3">
      <c r="A177" s="8" t="s">
        <v>90</v>
      </c>
      <c r="B177" s="11" t="s">
        <v>104</v>
      </c>
      <c r="C177" s="119" t="s">
        <v>2725</v>
      </c>
      <c r="D177" s="40">
        <v>66</v>
      </c>
      <c r="E177" s="96">
        <v>9.7633136094674597E-2</v>
      </c>
      <c r="F177" s="17"/>
    </row>
    <row r="178" spans="1:6" x14ac:dyDescent="0.3">
      <c r="A178" s="99" t="s">
        <v>90</v>
      </c>
      <c r="B178" s="100" t="s">
        <v>104</v>
      </c>
      <c r="C178" s="118" t="s">
        <v>2723</v>
      </c>
      <c r="D178" s="107">
        <v>46</v>
      </c>
      <c r="E178" s="144">
        <v>6.8047337278106496E-2</v>
      </c>
      <c r="F178" s="17"/>
    </row>
    <row r="179" spans="1:6" x14ac:dyDescent="0.3">
      <c r="A179" s="8" t="s">
        <v>90</v>
      </c>
      <c r="B179" s="11" t="s">
        <v>104</v>
      </c>
      <c r="C179" s="119" t="s">
        <v>2730</v>
      </c>
      <c r="D179" s="40">
        <v>44</v>
      </c>
      <c r="E179" s="96">
        <v>6.5088757396449703E-2</v>
      </c>
      <c r="F179" s="17"/>
    </row>
    <row r="180" spans="1:6" x14ac:dyDescent="0.3">
      <c r="A180" s="8" t="s">
        <v>90</v>
      </c>
      <c r="B180" s="11" t="s">
        <v>104</v>
      </c>
      <c r="C180" s="119" t="s">
        <v>2732</v>
      </c>
      <c r="D180" s="40">
        <v>23</v>
      </c>
      <c r="E180" s="96">
        <v>3.4023668639053303E-2</v>
      </c>
      <c r="F180" s="17"/>
    </row>
    <row r="181" spans="1:6" x14ac:dyDescent="0.3">
      <c r="A181" s="8" t="s">
        <v>91</v>
      </c>
      <c r="B181" s="11" t="s">
        <v>104</v>
      </c>
      <c r="C181" s="43" t="s">
        <v>2733</v>
      </c>
      <c r="D181" s="40">
        <v>496</v>
      </c>
      <c r="E181" s="96">
        <v>1</v>
      </c>
    </row>
    <row r="182" spans="1:6" x14ac:dyDescent="0.3">
      <c r="A182" s="8" t="s">
        <v>91</v>
      </c>
      <c r="B182" s="11" t="s">
        <v>104</v>
      </c>
      <c r="C182" s="43" t="s">
        <v>2721</v>
      </c>
      <c r="D182" s="40">
        <v>111</v>
      </c>
      <c r="E182" s="96">
        <v>0.22379032258064499</v>
      </c>
    </row>
    <row r="183" spans="1:6" x14ac:dyDescent="0.3">
      <c r="A183" s="8" t="s">
        <v>91</v>
      </c>
      <c r="B183" s="11" t="s">
        <v>104</v>
      </c>
      <c r="C183" s="43" t="s">
        <v>2722</v>
      </c>
      <c r="D183" s="40">
        <v>67</v>
      </c>
      <c r="E183" s="96">
        <v>0.13508064516129001</v>
      </c>
    </row>
    <row r="184" spans="1:6" x14ac:dyDescent="0.3">
      <c r="A184" s="8" t="s">
        <v>91</v>
      </c>
      <c r="B184" s="11" t="s">
        <v>104</v>
      </c>
      <c r="C184" s="43" t="s">
        <v>2725</v>
      </c>
      <c r="D184" s="40">
        <v>47</v>
      </c>
      <c r="E184" s="96">
        <v>9.4758064516129004E-2</v>
      </c>
    </row>
    <row r="185" spans="1:6" x14ac:dyDescent="0.3">
      <c r="A185" s="99" t="s">
        <v>91</v>
      </c>
      <c r="B185" s="100" t="s">
        <v>104</v>
      </c>
      <c r="C185" s="109" t="s">
        <v>2728</v>
      </c>
      <c r="D185" s="107">
        <v>46</v>
      </c>
      <c r="E185" s="144">
        <v>9.2741935483870996E-2</v>
      </c>
    </row>
    <row r="186" spans="1:6" x14ac:dyDescent="0.3">
      <c r="A186" s="8" t="s">
        <v>91</v>
      </c>
      <c r="B186" s="11" t="s">
        <v>104</v>
      </c>
      <c r="C186" s="43" t="s">
        <v>2723</v>
      </c>
      <c r="D186" s="40">
        <v>38</v>
      </c>
      <c r="E186" s="96">
        <v>7.6612903225806495E-2</v>
      </c>
    </row>
    <row r="187" spans="1:6" x14ac:dyDescent="0.3">
      <c r="A187" s="8" t="s">
        <v>91</v>
      </c>
      <c r="B187" s="11" t="s">
        <v>104</v>
      </c>
      <c r="C187" s="43" t="s">
        <v>2732</v>
      </c>
      <c r="D187" s="40">
        <v>13</v>
      </c>
      <c r="E187" s="96">
        <v>2.6209677419354802E-2</v>
      </c>
    </row>
    <row r="188" spans="1:6" x14ac:dyDescent="0.3">
      <c r="A188" s="8" t="s">
        <v>93</v>
      </c>
      <c r="B188" s="11" t="s">
        <v>104</v>
      </c>
      <c r="C188" s="43" t="s">
        <v>2733</v>
      </c>
      <c r="D188" s="40">
        <v>216</v>
      </c>
      <c r="E188" s="96">
        <v>1</v>
      </c>
    </row>
    <row r="189" spans="1:6" x14ac:dyDescent="0.3">
      <c r="A189" s="8" t="s">
        <v>93</v>
      </c>
      <c r="B189" s="11" t="s">
        <v>104</v>
      </c>
      <c r="C189" s="43" t="s">
        <v>2721</v>
      </c>
      <c r="D189" s="40">
        <v>41</v>
      </c>
      <c r="E189" s="96">
        <v>0.18981481481481499</v>
      </c>
    </row>
    <row r="190" spans="1:6" x14ac:dyDescent="0.3">
      <c r="A190" s="8" t="s">
        <v>93</v>
      </c>
      <c r="B190" s="11" t="s">
        <v>104</v>
      </c>
      <c r="C190" s="43" t="s">
        <v>2725</v>
      </c>
      <c r="D190" s="40">
        <v>30</v>
      </c>
      <c r="E190" s="96">
        <v>0.13888888888888901</v>
      </c>
    </row>
    <row r="191" spans="1:6" x14ac:dyDescent="0.3">
      <c r="A191" s="8" t="s">
        <v>93</v>
      </c>
      <c r="B191" s="11" t="s">
        <v>104</v>
      </c>
      <c r="C191" s="43" t="s">
        <v>2722</v>
      </c>
      <c r="D191" s="40">
        <v>22</v>
      </c>
      <c r="E191" s="96">
        <v>0.101851851851852</v>
      </c>
    </row>
    <row r="192" spans="1:6" x14ac:dyDescent="0.3">
      <c r="A192" s="99" t="s">
        <v>93</v>
      </c>
      <c r="B192" s="100" t="s">
        <v>104</v>
      </c>
      <c r="C192" s="153" t="s">
        <v>2728</v>
      </c>
      <c r="D192" s="107">
        <v>15</v>
      </c>
      <c r="E192" s="144">
        <v>6.9444444444444406E-2</v>
      </c>
    </row>
    <row r="193" spans="1:5" x14ac:dyDescent="0.3">
      <c r="A193" s="99" t="s">
        <v>93</v>
      </c>
      <c r="B193" s="100" t="s">
        <v>104</v>
      </c>
      <c r="C193" s="153" t="s">
        <v>2723</v>
      </c>
      <c r="D193" s="107">
        <v>14</v>
      </c>
      <c r="E193" s="144">
        <v>6.4814814814814797E-2</v>
      </c>
    </row>
    <row r="194" spans="1:5" x14ac:dyDescent="0.3">
      <c r="A194" s="99" t="s">
        <v>93</v>
      </c>
      <c r="B194" s="100" t="s">
        <v>104</v>
      </c>
      <c r="C194" s="153" t="s">
        <v>2732</v>
      </c>
      <c r="D194" s="107">
        <v>6</v>
      </c>
      <c r="E194" s="144">
        <v>2.7777777777777801E-2</v>
      </c>
    </row>
    <row r="195" spans="1:5" x14ac:dyDescent="0.3">
      <c r="A195" s="99" t="s">
        <v>94</v>
      </c>
      <c r="B195" s="100" t="s">
        <v>104</v>
      </c>
      <c r="C195" s="153" t="s">
        <v>2733</v>
      </c>
      <c r="D195" s="107">
        <v>212</v>
      </c>
      <c r="E195" s="144">
        <v>1</v>
      </c>
    </row>
    <row r="196" spans="1:5" x14ac:dyDescent="0.3">
      <c r="A196" s="99" t="s">
        <v>94</v>
      </c>
      <c r="B196" s="100" t="s">
        <v>104</v>
      </c>
      <c r="C196" s="153" t="s">
        <v>2722</v>
      </c>
      <c r="D196" s="107">
        <v>36</v>
      </c>
      <c r="E196" s="144">
        <v>0.169811320754717</v>
      </c>
    </row>
    <row r="197" spans="1:5" x14ac:dyDescent="0.3">
      <c r="A197" s="99" t="s">
        <v>94</v>
      </c>
      <c r="B197" s="100" t="s">
        <v>104</v>
      </c>
      <c r="C197" s="153" t="s">
        <v>2725</v>
      </c>
      <c r="D197" s="107">
        <v>31</v>
      </c>
      <c r="E197" s="144">
        <v>0.14622641509434001</v>
      </c>
    </row>
    <row r="198" spans="1:5" x14ac:dyDescent="0.3">
      <c r="A198" s="99" t="s">
        <v>94</v>
      </c>
      <c r="B198" s="100" t="s">
        <v>104</v>
      </c>
      <c r="C198" s="153" t="s">
        <v>2721</v>
      </c>
      <c r="D198" s="107">
        <v>29</v>
      </c>
      <c r="E198" s="144">
        <v>0.13679245283018901</v>
      </c>
    </row>
    <row r="199" spans="1:5" x14ac:dyDescent="0.3">
      <c r="A199" s="99" t="s">
        <v>94</v>
      </c>
      <c r="B199" s="100" t="s">
        <v>104</v>
      </c>
      <c r="C199" s="153" t="s">
        <v>2729</v>
      </c>
      <c r="D199" s="107">
        <v>17</v>
      </c>
      <c r="E199" s="144">
        <v>8.0188679245283001E-2</v>
      </c>
    </row>
    <row r="200" spans="1:5" x14ac:dyDescent="0.3">
      <c r="A200" s="99" t="s">
        <v>94</v>
      </c>
      <c r="B200" s="100" t="s">
        <v>104</v>
      </c>
      <c r="C200" s="153" t="s">
        <v>2723</v>
      </c>
      <c r="D200" s="107">
        <v>13</v>
      </c>
      <c r="E200" s="144">
        <v>6.1320754716981098E-2</v>
      </c>
    </row>
    <row r="201" spans="1:5" x14ac:dyDescent="0.3">
      <c r="A201" s="99" t="s">
        <v>94</v>
      </c>
      <c r="B201" s="100" t="s">
        <v>104</v>
      </c>
      <c r="C201" s="153" t="s">
        <v>2732</v>
      </c>
      <c r="D201" s="107">
        <v>9</v>
      </c>
      <c r="E201" s="144">
        <v>4.2452830188679201E-2</v>
      </c>
    </row>
    <row r="202" spans="1:5" x14ac:dyDescent="0.3">
      <c r="A202" s="10" t="s">
        <v>112</v>
      </c>
      <c r="B202" s="11" t="s">
        <v>112</v>
      </c>
      <c r="C202" s="43" t="s">
        <v>2733</v>
      </c>
      <c r="D202" s="39">
        <v>15047</v>
      </c>
      <c r="E202" s="96">
        <v>1</v>
      </c>
    </row>
    <row r="203" spans="1:5" x14ac:dyDescent="0.3">
      <c r="A203" s="10" t="s">
        <v>112</v>
      </c>
      <c r="B203" s="11" t="s">
        <v>112</v>
      </c>
      <c r="C203" s="43" t="s">
        <v>2721</v>
      </c>
      <c r="D203" s="40">
        <v>3379</v>
      </c>
      <c r="E203" s="96">
        <v>0.22456303582109391</v>
      </c>
    </row>
    <row r="204" spans="1:5" x14ac:dyDescent="0.3">
      <c r="A204" s="10" t="s">
        <v>112</v>
      </c>
      <c r="B204" s="11" t="s">
        <v>112</v>
      </c>
      <c r="C204" s="43" t="s">
        <v>2722</v>
      </c>
      <c r="D204" s="39">
        <v>2038</v>
      </c>
      <c r="E204" s="96">
        <v>0.13544228085332624</v>
      </c>
    </row>
    <row r="205" spans="1:5" x14ac:dyDescent="0.3">
      <c r="A205" s="10" t="s">
        <v>112</v>
      </c>
      <c r="B205" s="11" t="s">
        <v>112</v>
      </c>
      <c r="C205" s="43" t="s">
        <v>2725</v>
      </c>
      <c r="D205" s="39">
        <v>1790</v>
      </c>
      <c r="E205" s="96">
        <v>0.11896059015086063</v>
      </c>
    </row>
    <row r="206" spans="1:5" x14ac:dyDescent="0.3">
      <c r="A206" s="10" t="s">
        <v>112</v>
      </c>
      <c r="B206" s="11" t="s">
        <v>112</v>
      </c>
      <c r="C206" s="43" t="s">
        <v>2728</v>
      </c>
      <c r="D206" s="39">
        <v>1021</v>
      </c>
      <c r="E206" s="96">
        <v>6.7854057287166883E-2</v>
      </c>
    </row>
    <row r="207" spans="1:5" x14ac:dyDescent="0.3">
      <c r="A207" s="10" t="s">
        <v>112</v>
      </c>
      <c r="B207" s="11" t="s">
        <v>112</v>
      </c>
      <c r="C207" s="43" t="s">
        <v>2723</v>
      </c>
      <c r="D207" s="39">
        <v>972</v>
      </c>
      <c r="E207" s="96">
        <v>6.4597594204824887E-2</v>
      </c>
    </row>
  </sheetData>
  <hyperlinks>
    <hyperlink ref="A4" location="Contents!A1" display="Back to table of 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zoomScaleNormal="100" workbookViewId="0"/>
  </sheetViews>
  <sheetFormatPr defaultColWidth="9.33203125" defaultRowHeight="15.6" x14ac:dyDescent="0.3"/>
  <cols>
    <col min="1" max="2" width="16.6640625" style="7" customWidth="1"/>
    <col min="3" max="3" width="42.88671875" style="7" customWidth="1"/>
    <col min="4" max="4" width="16.6640625" style="7" customWidth="1"/>
    <col min="5" max="5" width="16.6640625" style="41" customWidth="1"/>
    <col min="6" max="14" width="9.33203125" style="7"/>
    <col min="15" max="15" width="38" style="7" hidden="1" customWidth="1"/>
    <col min="16" max="16" width="31.88671875" style="7" hidden="1" customWidth="1"/>
    <col min="17" max="17" width="22.88671875" style="7" customWidth="1"/>
    <col min="18" max="18" width="32.109375" style="7" customWidth="1"/>
    <col min="19" max="19" width="32.33203125" style="7" bestFit="1" customWidth="1"/>
    <col min="20" max="20" width="31" style="7" customWidth="1"/>
    <col min="21" max="21" width="50" style="7" bestFit="1" customWidth="1"/>
    <col min="22" max="22" width="24" style="7" bestFit="1" customWidth="1"/>
    <col min="23" max="23" width="23.33203125" style="7" customWidth="1"/>
    <col min="24" max="24" width="5.88671875" style="7" customWidth="1"/>
    <col min="25" max="25" width="11.33203125" style="7" customWidth="1"/>
    <col min="26" max="26" width="21.33203125" style="7" bestFit="1" customWidth="1"/>
    <col min="27" max="27" width="30" style="7" bestFit="1" customWidth="1"/>
    <col min="28" max="28" width="30.33203125" style="7" bestFit="1" customWidth="1"/>
    <col min="29" max="29" width="28.5546875" style="7" bestFit="1" customWidth="1"/>
    <col min="30" max="30" width="8.33203125" style="7" customWidth="1"/>
    <col min="31" max="31" width="22.44140625" style="7" bestFit="1" customWidth="1"/>
    <col min="32" max="32" width="21.6640625" style="7" bestFit="1" customWidth="1"/>
    <col min="33" max="33" width="5.33203125" style="7" customWidth="1"/>
    <col min="34" max="34" width="5.6640625" style="7" customWidth="1"/>
    <col min="35" max="35" width="9.6640625" style="7" bestFit="1" customWidth="1"/>
    <col min="36" max="36" width="10.6640625" style="7" bestFit="1" customWidth="1"/>
    <col min="37" max="16384" width="9.33203125" style="7"/>
  </cols>
  <sheetData>
    <row r="1" spans="1:36" s="4" customFormat="1" x14ac:dyDescent="0.3">
      <c r="A1" s="3" t="s">
        <v>2800</v>
      </c>
      <c r="E1" s="13"/>
    </row>
    <row r="2" spans="1:36" s="4" customFormat="1" ht="15" x14ac:dyDescent="0.25">
      <c r="A2" s="5" t="s">
        <v>2853</v>
      </c>
      <c r="E2" s="13"/>
    </row>
    <row r="3" spans="1:36" s="4" customFormat="1" ht="15" x14ac:dyDescent="0.25">
      <c r="A3" s="5" t="s">
        <v>16</v>
      </c>
      <c r="E3" s="13"/>
    </row>
    <row r="4" spans="1:36" s="4" customFormat="1" ht="30" customHeight="1" x14ac:dyDescent="0.3">
      <c r="A4" s="6" t="s">
        <v>20</v>
      </c>
      <c r="E4" s="13"/>
      <c r="O4" s="75" t="s">
        <v>2743</v>
      </c>
      <c r="P4" t="s">
        <v>2746</v>
      </c>
      <c r="Q4"/>
      <c r="R4"/>
      <c r="S4"/>
      <c r="T4"/>
      <c r="U4"/>
      <c r="V4"/>
      <c r="W4"/>
      <c r="X4"/>
      <c r="Y4"/>
      <c r="Z4"/>
      <c r="AA4"/>
      <c r="AB4"/>
      <c r="AC4"/>
      <c r="AD4"/>
      <c r="AE4"/>
      <c r="AF4"/>
      <c r="AG4"/>
      <c r="AH4"/>
      <c r="AI4"/>
      <c r="AJ4"/>
    </row>
    <row r="5" spans="1:36" ht="95.1" customHeight="1" thickBot="1" x14ac:dyDescent="0.35">
      <c r="A5" s="85" t="s">
        <v>46</v>
      </c>
      <c r="B5" s="86" t="s">
        <v>111</v>
      </c>
      <c r="C5" s="86" t="s">
        <v>108</v>
      </c>
      <c r="D5" s="44" t="s">
        <v>109</v>
      </c>
      <c r="E5" s="89" t="s">
        <v>2806</v>
      </c>
      <c r="O5" s="77" t="s">
        <v>2749</v>
      </c>
      <c r="P5" s="76">
        <v>12430</v>
      </c>
      <c r="Q5"/>
      <c r="R5"/>
      <c r="S5"/>
      <c r="T5"/>
      <c r="U5"/>
      <c r="V5"/>
      <c r="W5"/>
      <c r="X5"/>
      <c r="Y5"/>
      <c r="Z5"/>
      <c r="AA5"/>
      <c r="AB5"/>
      <c r="AC5"/>
      <c r="AD5"/>
      <c r="AE5"/>
      <c r="AF5"/>
      <c r="AG5"/>
      <c r="AH5"/>
      <c r="AI5"/>
      <c r="AJ5"/>
    </row>
    <row r="6" spans="1:36" ht="30" customHeight="1" x14ac:dyDescent="0.3">
      <c r="A6" s="8" t="s">
        <v>2749</v>
      </c>
      <c r="B6" s="11" t="s">
        <v>2745</v>
      </c>
      <c r="C6" s="119" t="s">
        <v>2733</v>
      </c>
      <c r="D6" s="159">
        <v>728</v>
      </c>
      <c r="E6" s="65">
        <f>tab_m12_preexisting_condition_age_sex[[#This Row],[Deaths involving COVID-19]]/$D$6</f>
        <v>1</v>
      </c>
      <c r="H6" s="98"/>
      <c r="O6" s="90" t="s">
        <v>2745</v>
      </c>
      <c r="P6" s="76">
        <v>1178</v>
      </c>
      <c r="Q6"/>
      <c r="R6"/>
      <c r="S6"/>
      <c r="T6"/>
      <c r="U6"/>
      <c r="V6"/>
      <c r="W6"/>
      <c r="X6"/>
      <c r="Y6"/>
      <c r="Z6"/>
      <c r="AA6"/>
      <c r="AB6"/>
      <c r="AC6"/>
      <c r="AD6"/>
      <c r="AE6"/>
      <c r="AF6"/>
      <c r="AG6"/>
      <c r="AH6"/>
      <c r="AI6"/>
      <c r="AJ6"/>
    </row>
    <row r="7" spans="1:36" ht="16.2" customHeight="1" x14ac:dyDescent="0.3">
      <c r="A7" s="99" t="s">
        <v>2749</v>
      </c>
      <c r="B7" s="11" t="s">
        <v>2745</v>
      </c>
      <c r="C7" s="119" t="s">
        <v>2725</v>
      </c>
      <c r="D7" s="107">
        <v>134</v>
      </c>
      <c r="E7" s="65">
        <f>tab_m12_preexisting_condition_age_sex[[#This Row],[Deaths involving COVID-19]]/$D$6</f>
        <v>0.18406593406593408</v>
      </c>
      <c r="G7" s="127"/>
      <c r="H7" s="98"/>
      <c r="O7" s="91" t="s">
        <v>2733</v>
      </c>
      <c r="P7" s="76">
        <v>728</v>
      </c>
      <c r="Q7"/>
      <c r="R7"/>
      <c r="S7"/>
      <c r="T7"/>
      <c r="U7"/>
      <c r="V7"/>
      <c r="W7"/>
      <c r="X7"/>
      <c r="Y7"/>
      <c r="Z7"/>
      <c r="AA7"/>
      <c r="AB7"/>
      <c r="AC7"/>
      <c r="AD7"/>
      <c r="AE7"/>
      <c r="AF7"/>
      <c r="AG7"/>
      <c r="AH7"/>
      <c r="AI7"/>
      <c r="AJ7"/>
    </row>
    <row r="8" spans="1:36" ht="16.2" customHeight="1" x14ac:dyDescent="0.3">
      <c r="A8" s="8" t="s">
        <v>2749</v>
      </c>
      <c r="B8" s="11" t="s">
        <v>2745</v>
      </c>
      <c r="C8" s="119" t="s">
        <v>2840</v>
      </c>
      <c r="D8" s="40">
        <v>90</v>
      </c>
      <c r="E8" s="65">
        <f>tab_m12_preexisting_condition_age_sex[[#This Row],[Deaths involving COVID-19]]/$D$6</f>
        <v>0.12362637362637363</v>
      </c>
      <c r="G8" s="127"/>
      <c r="H8" s="98"/>
      <c r="O8" s="91" t="s">
        <v>2725</v>
      </c>
      <c r="P8" s="76">
        <v>134</v>
      </c>
      <c r="Q8"/>
      <c r="R8"/>
      <c r="S8"/>
      <c r="T8"/>
      <c r="U8"/>
      <c r="V8"/>
      <c r="W8"/>
      <c r="X8"/>
      <c r="Y8"/>
    </row>
    <row r="9" spans="1:36" ht="16.2" customHeight="1" x14ac:dyDescent="0.3">
      <c r="A9" s="99" t="s">
        <v>2749</v>
      </c>
      <c r="B9" s="11" t="s">
        <v>2745</v>
      </c>
      <c r="C9" s="12" t="s">
        <v>2727</v>
      </c>
      <c r="D9" s="39">
        <v>67</v>
      </c>
      <c r="E9" s="65">
        <f>tab_m12_preexisting_condition_age_sex[[#This Row],[Deaths involving COVID-19]]/$D$6</f>
        <v>9.2032967032967039E-2</v>
      </c>
      <c r="G9" s="127"/>
      <c r="H9" s="98"/>
      <c r="O9" s="91" t="s">
        <v>2734</v>
      </c>
      <c r="P9" s="76">
        <v>47</v>
      </c>
      <c r="Q9"/>
      <c r="R9"/>
      <c r="S9"/>
      <c r="T9"/>
      <c r="U9"/>
      <c r="V9"/>
      <c r="W9"/>
      <c r="X9"/>
      <c r="Y9"/>
    </row>
    <row r="10" spans="1:36" ht="16.2" customHeight="1" x14ac:dyDescent="0.3">
      <c r="A10" s="99" t="s">
        <v>2749</v>
      </c>
      <c r="B10" s="11" t="s">
        <v>2745</v>
      </c>
      <c r="C10" s="119" t="s">
        <v>2722</v>
      </c>
      <c r="D10" s="39">
        <v>60</v>
      </c>
      <c r="E10" s="65">
        <f>tab_m12_preexisting_condition_age_sex[[#This Row],[Deaths involving COVID-19]]/$D$6</f>
        <v>8.2417582417582416E-2</v>
      </c>
      <c r="G10" s="127"/>
      <c r="H10" s="98"/>
      <c r="O10" s="91" t="s">
        <v>2728</v>
      </c>
      <c r="P10" s="76">
        <v>52</v>
      </c>
      <c r="Q10"/>
      <c r="R10"/>
      <c r="S10"/>
      <c r="T10"/>
      <c r="U10"/>
      <c r="V10"/>
      <c r="W10"/>
      <c r="X10"/>
      <c r="Y10"/>
    </row>
    <row r="11" spans="1:36" ht="16.2" customHeight="1" x14ac:dyDescent="0.3">
      <c r="A11" s="99" t="s">
        <v>2749</v>
      </c>
      <c r="B11" s="11" t="s">
        <v>2745</v>
      </c>
      <c r="C11" s="119" t="s">
        <v>2728</v>
      </c>
      <c r="D11" s="39">
        <v>52</v>
      </c>
      <c r="E11" s="65">
        <f>tab_m12_preexisting_condition_age_sex[[#This Row],[Deaths involving COVID-19]]/$D$6</f>
        <v>7.1428571428571425E-2</v>
      </c>
      <c r="G11" s="127"/>
      <c r="H11" s="98"/>
      <c r="O11" s="91" t="s">
        <v>2722</v>
      </c>
      <c r="P11" s="76">
        <v>60</v>
      </c>
      <c r="Q11"/>
      <c r="R11"/>
      <c r="S11"/>
      <c r="T11"/>
      <c r="U11"/>
      <c r="V11"/>
      <c r="W11"/>
      <c r="X11"/>
      <c r="Y11"/>
    </row>
    <row r="12" spans="1:36" ht="16.2" customHeight="1" x14ac:dyDescent="0.3">
      <c r="A12" s="99" t="s">
        <v>2749</v>
      </c>
      <c r="B12" s="11" t="s">
        <v>2745</v>
      </c>
      <c r="C12" s="119" t="s">
        <v>2734</v>
      </c>
      <c r="D12" s="38">
        <v>47</v>
      </c>
      <c r="E12" s="65">
        <f>tab_m12_preexisting_condition_age_sex[[#This Row],[Deaths involving COVID-19]]/$D$6</f>
        <v>6.4560439560439567E-2</v>
      </c>
      <c r="G12" s="127"/>
      <c r="H12" s="98"/>
      <c r="O12" s="91" t="s">
        <v>2840</v>
      </c>
      <c r="P12" s="76">
        <v>90</v>
      </c>
      <c r="Q12"/>
      <c r="R12"/>
      <c r="S12"/>
      <c r="T12"/>
      <c r="U12"/>
      <c r="V12"/>
      <c r="W12"/>
      <c r="X12"/>
      <c r="Y12"/>
    </row>
    <row r="13" spans="1:36" ht="16.2" customHeight="1" x14ac:dyDescent="0.3">
      <c r="A13" s="8" t="s">
        <v>2749</v>
      </c>
      <c r="B13" s="11" t="s">
        <v>2744</v>
      </c>
      <c r="C13" s="119" t="s">
        <v>2733</v>
      </c>
      <c r="D13" s="38">
        <v>6518</v>
      </c>
      <c r="E13" s="65">
        <f>tab_m12_preexisting_condition_age_sex[[#This Row],[Deaths involving COVID-19]]/$D$13</f>
        <v>1</v>
      </c>
      <c r="H13" s="98"/>
      <c r="O13" s="91" t="s">
        <v>2727</v>
      </c>
      <c r="P13" s="76">
        <v>67</v>
      </c>
      <c r="Q13"/>
      <c r="R13"/>
      <c r="S13"/>
      <c r="T13"/>
      <c r="U13"/>
      <c r="V13"/>
      <c r="W13"/>
      <c r="X13"/>
      <c r="Y13"/>
    </row>
    <row r="14" spans="1:36" ht="16.2" customHeight="1" x14ac:dyDescent="0.3">
      <c r="A14" s="99" t="s">
        <v>2749</v>
      </c>
      <c r="B14" s="11" t="s">
        <v>2744</v>
      </c>
      <c r="C14" s="12" t="s">
        <v>2721</v>
      </c>
      <c r="D14" s="38">
        <v>2052</v>
      </c>
      <c r="E14" s="65">
        <f>tab_m12_preexisting_condition_age_sex[[#This Row],[Deaths involving COVID-19]]/$D$13</f>
        <v>0.31482049708499538</v>
      </c>
      <c r="G14" s="127"/>
      <c r="H14" s="98"/>
      <c r="O14" s="90" t="s">
        <v>2744</v>
      </c>
      <c r="P14" s="76">
        <v>11252</v>
      </c>
      <c r="Q14"/>
      <c r="R14"/>
      <c r="S14"/>
      <c r="T14"/>
      <c r="U14"/>
      <c r="V14"/>
      <c r="W14"/>
      <c r="X14"/>
      <c r="Y14"/>
    </row>
    <row r="15" spans="1:36" ht="16.2" customHeight="1" x14ac:dyDescent="0.3">
      <c r="A15" s="99" t="s">
        <v>2749</v>
      </c>
      <c r="B15" s="100" t="s">
        <v>2744</v>
      </c>
      <c r="C15" s="12" t="s">
        <v>2725</v>
      </c>
      <c r="D15" s="38">
        <v>850</v>
      </c>
      <c r="E15" s="65">
        <f>tab_m12_preexisting_condition_age_sex[[#This Row],[Deaths involving COVID-19]]/$D$13</f>
        <v>0.13040810064436945</v>
      </c>
      <c r="G15" s="127"/>
      <c r="H15" s="98"/>
      <c r="O15" s="91" t="s">
        <v>2733</v>
      </c>
      <c r="P15" s="76">
        <v>6518</v>
      </c>
      <c r="Q15"/>
      <c r="R15"/>
      <c r="S15"/>
      <c r="T15"/>
      <c r="U15"/>
      <c r="V15"/>
      <c r="W15"/>
      <c r="X15"/>
      <c r="Y15"/>
    </row>
    <row r="16" spans="1:36" ht="16.2" customHeight="1" x14ac:dyDescent="0.3">
      <c r="A16" s="99" t="s">
        <v>2749</v>
      </c>
      <c r="B16" s="11" t="s">
        <v>2744</v>
      </c>
      <c r="C16" s="119" t="s">
        <v>2722</v>
      </c>
      <c r="D16" s="38">
        <v>563</v>
      </c>
      <c r="E16" s="65">
        <f>tab_m12_preexisting_condition_age_sex[[#This Row],[Deaths involving COVID-19]]/$D$13</f>
        <v>8.6376189015035285E-2</v>
      </c>
      <c r="G16" s="127"/>
      <c r="H16" s="98"/>
      <c r="O16" s="91" t="s">
        <v>2723</v>
      </c>
      <c r="P16" s="76">
        <v>431</v>
      </c>
      <c r="Q16"/>
      <c r="R16"/>
      <c r="S16"/>
      <c r="T16"/>
      <c r="U16"/>
      <c r="V16"/>
      <c r="W16"/>
      <c r="X16"/>
      <c r="Y16"/>
    </row>
    <row r="17" spans="1:25" ht="16.2" customHeight="1" x14ac:dyDescent="0.3">
      <c r="A17" s="99" t="s">
        <v>2749</v>
      </c>
      <c r="B17" s="100" t="s">
        <v>2744</v>
      </c>
      <c r="C17" s="118" t="s">
        <v>2728</v>
      </c>
      <c r="D17" s="107">
        <v>461</v>
      </c>
      <c r="E17" s="65">
        <f>tab_m12_preexisting_condition_age_sex[[#This Row],[Deaths involving COVID-19]]/$D$13</f>
        <v>7.072721693771096E-2</v>
      </c>
      <c r="G17" s="127"/>
      <c r="H17" s="98"/>
      <c r="O17" s="91" t="s">
        <v>2725</v>
      </c>
      <c r="P17" s="76">
        <v>850</v>
      </c>
      <c r="Q17"/>
      <c r="R17"/>
      <c r="S17"/>
      <c r="T17"/>
      <c r="U17"/>
      <c r="V17"/>
      <c r="W17"/>
      <c r="X17"/>
      <c r="Y17"/>
    </row>
    <row r="18" spans="1:25" ht="16.2" customHeight="1" x14ac:dyDescent="0.3">
      <c r="A18" s="99" t="s">
        <v>2749</v>
      </c>
      <c r="B18" s="11" t="s">
        <v>2744</v>
      </c>
      <c r="C18" s="12" t="s">
        <v>2723</v>
      </c>
      <c r="D18" s="38">
        <v>431</v>
      </c>
      <c r="E18" s="65">
        <f>tab_m12_preexisting_condition_age_sex[[#This Row],[Deaths involving COVID-19]]/$D$13</f>
        <v>6.6124578091439096E-2</v>
      </c>
      <c r="G18" s="127"/>
      <c r="H18" s="98"/>
      <c r="O18" s="91" t="s">
        <v>2721</v>
      </c>
      <c r="P18" s="76">
        <v>2052</v>
      </c>
      <c r="Q18"/>
      <c r="R18"/>
      <c r="S18"/>
      <c r="T18"/>
      <c r="U18"/>
      <c r="V18"/>
      <c r="W18"/>
      <c r="X18"/>
      <c r="Y18"/>
    </row>
    <row r="19" spans="1:25" ht="16.2" customHeight="1" x14ac:dyDescent="0.3">
      <c r="A19" s="8" t="s">
        <v>2749</v>
      </c>
      <c r="B19" s="11" t="s">
        <v>2744</v>
      </c>
      <c r="C19" s="119" t="s">
        <v>2840</v>
      </c>
      <c r="D19" s="39">
        <v>377</v>
      </c>
      <c r="E19" s="65">
        <f>tab_m12_preexisting_condition_age_sex[[#This Row],[Deaths involving COVID-19]]/$D$13</f>
        <v>5.783982816814974E-2</v>
      </c>
      <c r="G19" s="127"/>
      <c r="H19" s="98"/>
      <c r="O19" s="91" t="s">
        <v>2728</v>
      </c>
      <c r="P19" s="76">
        <v>461</v>
      </c>
      <c r="Q19"/>
    </row>
    <row r="20" spans="1:25" ht="16.2" customHeight="1" x14ac:dyDescent="0.3">
      <c r="A20" s="8" t="s">
        <v>2749</v>
      </c>
      <c r="B20" s="11" t="s">
        <v>2850</v>
      </c>
      <c r="C20" s="119" t="s">
        <v>2733</v>
      </c>
      <c r="D20" s="38">
        <v>7246</v>
      </c>
      <c r="E20" s="65">
        <f>tab_m12_preexisting_condition_age_sex[[#This Row],[Deaths involving COVID-19]]/$D$20</f>
        <v>1</v>
      </c>
      <c r="H20" s="98"/>
      <c r="O20" s="91" t="s">
        <v>2722</v>
      </c>
      <c r="P20" s="76">
        <v>563</v>
      </c>
      <c r="Q20"/>
    </row>
    <row r="21" spans="1:25" ht="16.2" customHeight="1" x14ac:dyDescent="0.3">
      <c r="A21" s="99" t="s">
        <v>2749</v>
      </c>
      <c r="B21" s="11" t="s">
        <v>2850</v>
      </c>
      <c r="C21" s="119" t="s">
        <v>2721</v>
      </c>
      <c r="D21" s="39">
        <v>2055</v>
      </c>
      <c r="E21" s="65">
        <f>tab_m12_preexisting_condition_age_sex[[#This Row],[Deaths involving COVID-19]]/$D$20</f>
        <v>0.28360474744686726</v>
      </c>
      <c r="G21" s="127"/>
      <c r="H21" s="98"/>
      <c r="O21" s="91" t="s">
        <v>2840</v>
      </c>
      <c r="P21" s="76">
        <v>377</v>
      </c>
      <c r="Q21"/>
    </row>
    <row r="22" spans="1:25" ht="16.2" customHeight="1" x14ac:dyDescent="0.3">
      <c r="A22" s="99" t="s">
        <v>2749</v>
      </c>
      <c r="B22" s="100" t="s">
        <v>2850</v>
      </c>
      <c r="C22" s="119" t="s">
        <v>2725</v>
      </c>
      <c r="D22" s="107">
        <v>984</v>
      </c>
      <c r="E22" s="65">
        <f>tab_m12_preexisting_condition_age_sex[[#This Row],[Deaths involving COVID-19]]/$D$20</f>
        <v>0.13579906155120067</v>
      </c>
      <c r="G22" s="127"/>
      <c r="H22" s="98"/>
      <c r="O22" s="77" t="s">
        <v>2748</v>
      </c>
      <c r="P22" s="76">
        <v>13121</v>
      </c>
    </row>
    <row r="23" spans="1:25" ht="16.2" customHeight="1" x14ac:dyDescent="0.3">
      <c r="A23" s="99" t="s">
        <v>2749</v>
      </c>
      <c r="B23" s="11" t="s">
        <v>2850</v>
      </c>
      <c r="C23" s="12" t="s">
        <v>2722</v>
      </c>
      <c r="D23" s="39">
        <v>623</v>
      </c>
      <c r="E23" s="65">
        <f>tab_m12_preexisting_condition_age_sex[[#This Row],[Deaths involving COVID-19]]/$D$20</f>
        <v>8.5978470880485783E-2</v>
      </c>
      <c r="G23" s="127"/>
      <c r="H23" s="98"/>
      <c r="O23" s="90" t="s">
        <v>2745</v>
      </c>
      <c r="P23" s="76">
        <v>1881</v>
      </c>
    </row>
    <row r="24" spans="1:25" ht="16.2" customHeight="1" x14ac:dyDescent="0.3">
      <c r="A24" s="99" t="s">
        <v>2749</v>
      </c>
      <c r="B24" s="11" t="s">
        <v>2850</v>
      </c>
      <c r="C24" s="12" t="s">
        <v>2728</v>
      </c>
      <c r="D24" s="39">
        <v>513</v>
      </c>
      <c r="E24" s="65">
        <f>tab_m12_preexisting_condition_age_sex[[#This Row],[Deaths involving COVID-19]]/$D$20</f>
        <v>7.0797681479436936E-2</v>
      </c>
      <c r="G24" s="127"/>
      <c r="H24" s="98"/>
      <c r="O24" s="91" t="s">
        <v>2733</v>
      </c>
      <c r="P24" s="76">
        <v>1151</v>
      </c>
    </row>
    <row r="25" spans="1:25" ht="16.2" customHeight="1" x14ac:dyDescent="0.3">
      <c r="A25" s="8" t="s">
        <v>2749</v>
      </c>
      <c r="B25" s="100" t="s">
        <v>2850</v>
      </c>
      <c r="C25" s="119" t="s">
        <v>2840</v>
      </c>
      <c r="D25" s="107">
        <v>467</v>
      </c>
      <c r="E25" s="65">
        <f>tab_m12_preexisting_condition_age_sex[[#This Row],[Deaths involving COVID-19]]/$D$20</f>
        <v>6.4449351366271043E-2</v>
      </c>
      <c r="G25" s="127"/>
      <c r="H25" s="98"/>
      <c r="O25" s="91" t="s">
        <v>2725</v>
      </c>
      <c r="P25" s="76">
        <v>107</v>
      </c>
    </row>
    <row r="26" spans="1:25" ht="16.2" customHeight="1" x14ac:dyDescent="0.3">
      <c r="A26" s="99" t="s">
        <v>2749</v>
      </c>
      <c r="B26" s="100" t="s">
        <v>2850</v>
      </c>
      <c r="C26" s="119" t="s">
        <v>2723</v>
      </c>
      <c r="D26" s="107">
        <v>450</v>
      </c>
      <c r="E26" s="65">
        <f>tab_m12_preexisting_condition_age_sex[[#This Row],[Deaths involving COVID-19]]/$D$20</f>
        <v>6.2103229367927129E-2</v>
      </c>
      <c r="G26" s="127"/>
      <c r="H26" s="98"/>
      <c r="O26" s="91" t="s">
        <v>2734</v>
      </c>
      <c r="P26" s="76">
        <v>102</v>
      </c>
    </row>
    <row r="27" spans="1:25" ht="16.2" customHeight="1" x14ac:dyDescent="0.3">
      <c r="A27" s="99" t="s">
        <v>2748</v>
      </c>
      <c r="B27" s="11" t="s">
        <v>2745</v>
      </c>
      <c r="C27" s="119" t="s">
        <v>2733</v>
      </c>
      <c r="D27" s="38">
        <v>1151</v>
      </c>
      <c r="E27" s="65">
        <f>tab_m12_preexisting_condition_age_sex[[#This Row],[Deaths involving COVID-19]]/$D$27</f>
        <v>1</v>
      </c>
      <c r="H27" s="98"/>
      <c r="O27" s="91" t="s">
        <v>2728</v>
      </c>
      <c r="P27" s="76">
        <v>72</v>
      </c>
    </row>
    <row r="28" spans="1:25" ht="16.2" customHeight="1" x14ac:dyDescent="0.3">
      <c r="A28" s="99" t="s">
        <v>2748</v>
      </c>
      <c r="B28" s="100" t="s">
        <v>2745</v>
      </c>
      <c r="C28" s="119" t="s">
        <v>2840</v>
      </c>
      <c r="D28" s="107">
        <v>183</v>
      </c>
      <c r="E28" s="65">
        <f>tab_m12_preexisting_condition_age_sex[[#This Row],[Deaths involving COVID-19]]/$D$27</f>
        <v>0.15899218071242399</v>
      </c>
      <c r="G28" s="127"/>
      <c r="H28" s="98"/>
      <c r="O28" s="91" t="s">
        <v>2722</v>
      </c>
      <c r="P28" s="76">
        <v>125</v>
      </c>
    </row>
    <row r="29" spans="1:25" ht="16.2" customHeight="1" x14ac:dyDescent="0.3">
      <c r="A29" s="10" t="s">
        <v>2748</v>
      </c>
      <c r="B29" s="11" t="s">
        <v>2745</v>
      </c>
      <c r="C29" s="119" t="s">
        <v>2727</v>
      </c>
      <c r="D29" s="39">
        <v>141</v>
      </c>
      <c r="E29" s="65">
        <f>tab_m12_preexisting_condition_age_sex[[#This Row],[Deaths involving COVID-19]]/$D$27</f>
        <v>0.12250217202432667</v>
      </c>
      <c r="G29" s="127"/>
      <c r="H29" s="98"/>
      <c r="O29" s="91" t="s">
        <v>2840</v>
      </c>
      <c r="P29" s="76">
        <v>183</v>
      </c>
    </row>
    <row r="30" spans="1:25" ht="16.2" customHeight="1" x14ac:dyDescent="0.3">
      <c r="A30" s="10" t="s">
        <v>2748</v>
      </c>
      <c r="B30" s="11" t="s">
        <v>2745</v>
      </c>
      <c r="C30" s="12" t="s">
        <v>2722</v>
      </c>
      <c r="D30" s="38">
        <v>125</v>
      </c>
      <c r="E30" s="65">
        <f>tab_m12_preexisting_condition_age_sex[[#This Row],[Deaths involving COVID-19]]/$D$27</f>
        <v>0.10860121633362294</v>
      </c>
      <c r="G30" s="127"/>
      <c r="H30" s="98"/>
      <c r="O30" s="91" t="s">
        <v>2727</v>
      </c>
      <c r="P30" s="76">
        <v>141</v>
      </c>
    </row>
    <row r="31" spans="1:25" ht="16.2" customHeight="1" x14ac:dyDescent="0.3">
      <c r="A31" s="10" t="s">
        <v>2748</v>
      </c>
      <c r="B31" s="11" t="s">
        <v>2745</v>
      </c>
      <c r="C31" s="12" t="s">
        <v>2725</v>
      </c>
      <c r="D31" s="38">
        <v>107</v>
      </c>
      <c r="E31" s="65">
        <f>tab_m12_preexisting_condition_age_sex[[#This Row],[Deaths involving COVID-19]]/$D$27</f>
        <v>9.2962641181581235E-2</v>
      </c>
      <c r="G31" s="127"/>
      <c r="H31" s="98"/>
      <c r="O31" s="90" t="s">
        <v>2744</v>
      </c>
      <c r="P31" s="76">
        <v>11240</v>
      </c>
    </row>
    <row r="32" spans="1:25" ht="16.2" customHeight="1" x14ac:dyDescent="0.3">
      <c r="A32" s="10" t="s">
        <v>2748</v>
      </c>
      <c r="B32" s="100" t="s">
        <v>2745</v>
      </c>
      <c r="C32" s="119" t="s">
        <v>2734</v>
      </c>
      <c r="D32" s="107">
        <v>102</v>
      </c>
      <c r="E32" s="65">
        <f>tab_m12_preexisting_condition_age_sex[[#This Row],[Deaths involving COVID-19]]/$D$27</f>
        <v>8.8618592528236312E-2</v>
      </c>
      <c r="G32" s="127"/>
      <c r="H32" s="98"/>
      <c r="O32" s="91" t="s">
        <v>2733</v>
      </c>
      <c r="P32" s="76">
        <v>6650</v>
      </c>
    </row>
    <row r="33" spans="1:16" ht="16.2" customHeight="1" x14ac:dyDescent="0.3">
      <c r="A33" s="10" t="s">
        <v>2748</v>
      </c>
      <c r="B33" s="100" t="s">
        <v>2745</v>
      </c>
      <c r="C33" s="119" t="s">
        <v>2728</v>
      </c>
      <c r="D33" s="107">
        <v>72</v>
      </c>
      <c r="E33" s="65">
        <f>tab_m12_preexisting_condition_age_sex[[#This Row],[Deaths involving COVID-19]]/$D$27</f>
        <v>6.2554300608166816E-2</v>
      </c>
      <c r="G33" s="127"/>
      <c r="H33" s="98"/>
      <c r="O33" s="91" t="s">
        <v>2723</v>
      </c>
      <c r="P33" s="76">
        <v>470</v>
      </c>
    </row>
    <row r="34" spans="1:16" ht="16.2" customHeight="1" x14ac:dyDescent="0.3">
      <c r="A34" s="99" t="s">
        <v>2748</v>
      </c>
      <c r="B34" s="11" t="s">
        <v>2744</v>
      </c>
      <c r="C34" s="119" t="s">
        <v>2733</v>
      </c>
      <c r="D34" s="39">
        <v>6650</v>
      </c>
      <c r="E34" s="65">
        <f>tab_m12_preexisting_condition_age_sex[[#This Row],[Deaths involving COVID-19]]/$D$34</f>
        <v>1</v>
      </c>
      <c r="H34" s="98"/>
      <c r="O34" s="91" t="s">
        <v>2725</v>
      </c>
      <c r="P34" s="76">
        <v>699</v>
      </c>
    </row>
    <row r="35" spans="1:16" ht="16.2" customHeight="1" x14ac:dyDescent="0.3">
      <c r="A35" s="10" t="s">
        <v>2748</v>
      </c>
      <c r="B35" s="11" t="s">
        <v>2744</v>
      </c>
      <c r="C35" s="12" t="s">
        <v>2721</v>
      </c>
      <c r="D35" s="39">
        <v>1320</v>
      </c>
      <c r="E35" s="65">
        <f>tab_m12_preexisting_condition_age_sex[[#This Row],[Deaths involving COVID-19]]/$D$34</f>
        <v>0.19849624060150375</v>
      </c>
      <c r="G35" s="127"/>
      <c r="H35" s="98"/>
      <c r="O35" s="91" t="s">
        <v>2721</v>
      </c>
      <c r="P35" s="76">
        <v>1320</v>
      </c>
    </row>
    <row r="36" spans="1:16" ht="16.2" customHeight="1" x14ac:dyDescent="0.3">
      <c r="A36" s="10" t="s">
        <v>2748</v>
      </c>
      <c r="B36" s="100" t="s">
        <v>2744</v>
      </c>
      <c r="C36" s="119" t="s">
        <v>2722</v>
      </c>
      <c r="D36" s="107">
        <v>1290</v>
      </c>
      <c r="E36" s="65">
        <f>tab_m12_preexisting_condition_age_sex[[#This Row],[Deaths involving COVID-19]]/$D$34</f>
        <v>0.19398496240601504</v>
      </c>
      <c r="G36" s="127"/>
      <c r="H36" s="98"/>
      <c r="O36" s="91" t="s">
        <v>2728</v>
      </c>
      <c r="P36" s="76">
        <v>436</v>
      </c>
    </row>
    <row r="37" spans="1:16" ht="16.2" customHeight="1" x14ac:dyDescent="0.3">
      <c r="A37" s="10" t="s">
        <v>2748</v>
      </c>
      <c r="B37" s="100" t="s">
        <v>2744</v>
      </c>
      <c r="C37" s="119" t="s">
        <v>2725</v>
      </c>
      <c r="D37" s="107">
        <v>699</v>
      </c>
      <c r="E37" s="65">
        <f>tab_m12_preexisting_condition_age_sex[[#This Row],[Deaths involving COVID-19]]/$D$34</f>
        <v>0.10511278195488721</v>
      </c>
      <c r="G37" s="127"/>
      <c r="H37" s="98"/>
      <c r="O37" s="91" t="s">
        <v>2722</v>
      </c>
      <c r="P37" s="76">
        <v>1290</v>
      </c>
    </row>
    <row r="38" spans="1:16" ht="16.2" customHeight="1" x14ac:dyDescent="0.3">
      <c r="A38" s="10" t="s">
        <v>2748</v>
      </c>
      <c r="B38" s="11" t="s">
        <v>2744</v>
      </c>
      <c r="C38" s="119" t="s">
        <v>2723</v>
      </c>
      <c r="D38" s="38">
        <v>470</v>
      </c>
      <c r="E38" s="65">
        <f>tab_m12_preexisting_condition_age_sex[[#This Row],[Deaths involving COVID-19]]/$D$34</f>
        <v>7.067669172932331E-2</v>
      </c>
      <c r="G38" s="127"/>
      <c r="H38" s="98"/>
      <c r="O38" s="91" t="s">
        <v>2840</v>
      </c>
      <c r="P38" s="76">
        <v>375</v>
      </c>
    </row>
    <row r="39" spans="1:16" ht="16.2" customHeight="1" x14ac:dyDescent="0.3">
      <c r="A39" s="10" t="s">
        <v>2748</v>
      </c>
      <c r="B39" s="11" t="s">
        <v>2744</v>
      </c>
      <c r="C39" s="119" t="s">
        <v>2728</v>
      </c>
      <c r="D39" s="38">
        <v>436</v>
      </c>
      <c r="E39" s="65">
        <f>tab_m12_preexisting_condition_age_sex[[#This Row],[Deaths involving COVID-19]]/$D$34</f>
        <v>6.5563909774436088E-2</v>
      </c>
      <c r="G39" s="127"/>
      <c r="H39" s="98"/>
      <c r="O39" s="77" t="s">
        <v>2741</v>
      </c>
      <c r="P39" s="76">
        <v>25551</v>
      </c>
    </row>
    <row r="40" spans="1:16" ht="16.2" customHeight="1" x14ac:dyDescent="0.3">
      <c r="A40" s="99" t="s">
        <v>2748</v>
      </c>
      <c r="B40" s="100" t="s">
        <v>2744</v>
      </c>
      <c r="C40" s="119" t="s">
        <v>2840</v>
      </c>
      <c r="D40" s="107">
        <v>375</v>
      </c>
      <c r="E40" s="65">
        <f>tab_m12_preexisting_condition_age_sex[[#This Row],[Deaths involving COVID-19]]/$D$34</f>
        <v>5.6390977443609019E-2</v>
      </c>
      <c r="G40" s="127"/>
      <c r="H40" s="98"/>
      <c r="O40"/>
      <c r="P40"/>
    </row>
    <row r="41" spans="1:16" ht="16.2" customHeight="1" x14ac:dyDescent="0.3">
      <c r="A41" s="99" t="s">
        <v>2748</v>
      </c>
      <c r="B41" s="11" t="s">
        <v>2850</v>
      </c>
      <c r="C41" s="119" t="s">
        <v>2733</v>
      </c>
      <c r="D41" s="39">
        <v>7801</v>
      </c>
      <c r="E41" s="65">
        <f>tab_m12_preexisting_condition_age_sex[[#This Row],[Deaths involving COVID-19]]/$D$41</f>
        <v>1</v>
      </c>
      <c r="H41" s="98"/>
      <c r="O41"/>
      <c r="P41"/>
    </row>
    <row r="42" spans="1:16" ht="16.2" customHeight="1" x14ac:dyDescent="0.3">
      <c r="A42" s="10" t="s">
        <v>2748</v>
      </c>
      <c r="B42" s="11" t="s">
        <v>2850</v>
      </c>
      <c r="C42" s="119" t="s">
        <v>2722</v>
      </c>
      <c r="D42" s="38">
        <v>1415</v>
      </c>
      <c r="E42" s="65">
        <f>tab_m12_preexisting_condition_age_sex[[#This Row],[Deaths involving COVID-19]]/$D$41</f>
        <v>0.18138700166645302</v>
      </c>
      <c r="G42" s="127"/>
      <c r="H42" s="98"/>
      <c r="O42"/>
      <c r="P42"/>
    </row>
    <row r="43" spans="1:16" ht="16.2" customHeight="1" x14ac:dyDescent="0.3">
      <c r="A43" s="10" t="s">
        <v>2748</v>
      </c>
      <c r="B43" s="100" t="s">
        <v>2850</v>
      </c>
      <c r="C43" s="119" t="s">
        <v>2721</v>
      </c>
      <c r="D43" s="107">
        <v>1324</v>
      </c>
      <c r="E43" s="65">
        <f>tab_m12_preexisting_condition_age_sex[[#This Row],[Deaths involving COVID-19]]/$D$41</f>
        <v>0.16972183053454684</v>
      </c>
      <c r="G43" s="127"/>
      <c r="H43" s="98"/>
      <c r="O43"/>
      <c r="P43"/>
    </row>
    <row r="44" spans="1:16" ht="16.2" customHeight="1" x14ac:dyDescent="0.3">
      <c r="A44" s="10" t="s">
        <v>2748</v>
      </c>
      <c r="B44" s="11" t="s">
        <v>2850</v>
      </c>
      <c r="C44" s="12" t="s">
        <v>2725</v>
      </c>
      <c r="D44" s="39">
        <v>806</v>
      </c>
      <c r="E44" s="65">
        <f>tab_m12_preexisting_condition_age_sex[[#This Row],[Deaths involving COVID-19]]/$D$41</f>
        <v>0.10332008716831176</v>
      </c>
      <c r="G44" s="127"/>
      <c r="H44" s="98"/>
      <c r="O44"/>
      <c r="P44"/>
    </row>
    <row r="45" spans="1:16" ht="16.2" customHeight="1" x14ac:dyDescent="0.3">
      <c r="A45" s="99" t="s">
        <v>2748</v>
      </c>
      <c r="B45" s="100" t="s">
        <v>2850</v>
      </c>
      <c r="C45" s="119" t="s">
        <v>2840</v>
      </c>
      <c r="D45" s="107">
        <v>558</v>
      </c>
      <c r="E45" s="65">
        <f>tab_m12_preexisting_condition_age_sex[[#This Row],[Deaths involving COVID-19]]/$D$41</f>
        <v>7.1529291116523522E-2</v>
      </c>
      <c r="G45" s="127"/>
      <c r="H45" s="98"/>
      <c r="O45"/>
      <c r="P45"/>
    </row>
    <row r="46" spans="1:16" ht="16.2" customHeight="1" x14ac:dyDescent="0.3">
      <c r="A46" s="10" t="s">
        <v>2748</v>
      </c>
      <c r="B46" s="11" t="s">
        <v>2850</v>
      </c>
      <c r="C46" s="12" t="s">
        <v>2723</v>
      </c>
      <c r="D46" s="38">
        <v>522</v>
      </c>
      <c r="E46" s="65">
        <f>tab_m12_preexisting_condition_age_sex[[#This Row],[Deaths involving COVID-19]]/$D$41</f>
        <v>6.6914498141263934E-2</v>
      </c>
      <c r="G46" s="127"/>
      <c r="H46" s="98"/>
      <c r="O46"/>
      <c r="P46"/>
    </row>
    <row r="47" spans="1:16" ht="16.2" customHeight="1" x14ac:dyDescent="0.3">
      <c r="A47" s="10" t="s">
        <v>2748</v>
      </c>
      <c r="B47" s="11" t="s">
        <v>2850</v>
      </c>
      <c r="C47" s="119" t="s">
        <v>2728</v>
      </c>
      <c r="D47" s="38">
        <v>508</v>
      </c>
      <c r="E47" s="65">
        <f>tab_m12_preexisting_condition_age_sex[[#This Row],[Deaths involving COVID-19]]/$D$41</f>
        <v>6.5119856428662998E-2</v>
      </c>
      <c r="G47" s="127"/>
      <c r="H47" s="98"/>
      <c r="O47"/>
      <c r="P47"/>
    </row>
    <row r="48" spans="1:16" x14ac:dyDescent="0.3">
      <c r="A48" s="8" t="s">
        <v>2747</v>
      </c>
      <c r="B48" s="11" t="s">
        <v>2745</v>
      </c>
      <c r="C48" s="119" t="s">
        <v>2733</v>
      </c>
      <c r="D48" s="38">
        <v>1879</v>
      </c>
      <c r="E48" s="65">
        <f>tab_m12_preexisting_condition_age_sex[[#This Row],[Deaths involving COVID-19]]/$D$48</f>
        <v>1</v>
      </c>
      <c r="H48" s="98"/>
      <c r="O48"/>
      <c r="P48"/>
    </row>
    <row r="49" spans="1:16" x14ac:dyDescent="0.3">
      <c r="A49" s="8" t="s">
        <v>2747</v>
      </c>
      <c r="B49" s="11" t="s">
        <v>2745</v>
      </c>
      <c r="C49" s="119" t="s">
        <v>2840</v>
      </c>
      <c r="D49" s="38">
        <v>273</v>
      </c>
      <c r="E49" s="65">
        <f>tab_m12_preexisting_condition_age_sex[[#This Row],[Deaths involving COVID-19]]/$D$48</f>
        <v>0.14529004789781799</v>
      </c>
      <c r="G49" s="127"/>
      <c r="H49" s="98"/>
      <c r="O49"/>
      <c r="P49"/>
    </row>
    <row r="50" spans="1:16" x14ac:dyDescent="0.3">
      <c r="A50" s="8" t="s">
        <v>2747</v>
      </c>
      <c r="B50" s="100" t="s">
        <v>2745</v>
      </c>
      <c r="C50" s="119" t="s">
        <v>2725</v>
      </c>
      <c r="D50" s="107">
        <v>241</v>
      </c>
      <c r="E50" s="65">
        <f>tab_m12_preexisting_condition_age_sex[[#This Row],[Deaths involving COVID-19]]/$D$48</f>
        <v>0.12825971261309208</v>
      </c>
      <c r="G50" s="127"/>
      <c r="H50" s="98"/>
      <c r="O50"/>
      <c r="P50"/>
    </row>
    <row r="51" spans="1:16" x14ac:dyDescent="0.3">
      <c r="A51" s="8" t="s">
        <v>2747</v>
      </c>
      <c r="B51" s="11" t="s">
        <v>2745</v>
      </c>
      <c r="C51" s="43" t="s">
        <v>2727</v>
      </c>
      <c r="D51" s="39">
        <v>208</v>
      </c>
      <c r="E51" s="65">
        <f>tab_m12_preexisting_condition_age_sex[[#This Row],[Deaths involving COVID-19]]/$D$48</f>
        <v>0.11069717935071846</v>
      </c>
      <c r="G51" s="127"/>
      <c r="H51" s="98"/>
      <c r="O51"/>
      <c r="P51"/>
    </row>
    <row r="52" spans="1:16" x14ac:dyDescent="0.3">
      <c r="A52" s="8" t="s">
        <v>2747</v>
      </c>
      <c r="B52" s="100" t="s">
        <v>2745</v>
      </c>
      <c r="C52" s="43" t="s">
        <v>2722</v>
      </c>
      <c r="D52" s="107">
        <v>185</v>
      </c>
      <c r="E52" s="65">
        <f>tab_m12_preexisting_condition_age_sex[[#This Row],[Deaths involving COVID-19]]/$D$48</f>
        <v>9.845662586482172E-2</v>
      </c>
      <c r="G52" s="127"/>
      <c r="H52" s="98"/>
      <c r="O52"/>
      <c r="P52"/>
    </row>
    <row r="53" spans="1:16" x14ac:dyDescent="0.3">
      <c r="A53" s="8" t="s">
        <v>2747</v>
      </c>
      <c r="B53" s="100" t="s">
        <v>2745</v>
      </c>
      <c r="C53" s="43" t="s">
        <v>2734</v>
      </c>
      <c r="D53" s="107">
        <v>149</v>
      </c>
      <c r="E53" s="65">
        <f>tab_m12_preexisting_condition_age_sex[[#This Row],[Deaths involving COVID-19]]/$D$48</f>
        <v>7.9297498669505057E-2</v>
      </c>
      <c r="G53" s="127"/>
      <c r="H53" s="98"/>
      <c r="O53"/>
      <c r="P53"/>
    </row>
    <row r="54" spans="1:16" x14ac:dyDescent="0.3">
      <c r="A54" s="8" t="s">
        <v>2747</v>
      </c>
      <c r="B54" s="11" t="s">
        <v>2745</v>
      </c>
      <c r="C54" s="43" t="s">
        <v>2728</v>
      </c>
      <c r="D54" s="38">
        <v>124</v>
      </c>
      <c r="E54" s="65">
        <f>tab_m12_preexisting_condition_age_sex[[#This Row],[Deaths involving COVID-19]]/$D$48</f>
        <v>6.5992549228312936E-2</v>
      </c>
      <c r="G54" s="127"/>
      <c r="H54" s="98"/>
      <c r="O54"/>
      <c r="P54"/>
    </row>
    <row r="55" spans="1:16" x14ac:dyDescent="0.3">
      <c r="A55" s="99" t="s">
        <v>2747</v>
      </c>
      <c r="B55" s="11" t="s">
        <v>2744</v>
      </c>
      <c r="C55" s="43" t="s">
        <v>2733</v>
      </c>
      <c r="D55" s="39">
        <v>13168</v>
      </c>
      <c r="E55" s="65">
        <f>tab_m12_preexisting_condition_age_sex[[#This Row],[Deaths involving COVID-19]]/$D$55</f>
        <v>1</v>
      </c>
      <c r="H55" s="98"/>
      <c r="O55"/>
      <c r="P55"/>
    </row>
    <row r="56" spans="1:16" x14ac:dyDescent="0.3">
      <c r="A56" s="8" t="s">
        <v>2747</v>
      </c>
      <c r="B56" s="11" t="s">
        <v>2744</v>
      </c>
      <c r="C56" s="43" t="s">
        <v>2721</v>
      </c>
      <c r="D56" s="39">
        <v>3372</v>
      </c>
      <c r="E56" s="65">
        <f>tab_m12_preexisting_condition_age_sex[[#This Row],[Deaths involving COVID-19]]/$D$55</f>
        <v>0.25607533414337791</v>
      </c>
      <c r="G56" s="127"/>
      <c r="H56" s="98"/>
      <c r="O56"/>
      <c r="P56"/>
    </row>
    <row r="57" spans="1:16" x14ac:dyDescent="0.3">
      <c r="A57" s="8" t="s">
        <v>2747</v>
      </c>
      <c r="B57" s="11" t="s">
        <v>2744</v>
      </c>
      <c r="C57" s="43" t="s">
        <v>2722</v>
      </c>
      <c r="D57" s="39">
        <v>1853</v>
      </c>
      <c r="E57" s="65">
        <f>tab_m12_preexisting_condition_age_sex[[#This Row],[Deaths involving COVID-19]]/$D$55</f>
        <v>0.14071992709599027</v>
      </c>
      <c r="G57" s="127"/>
      <c r="H57" s="98"/>
      <c r="O57"/>
      <c r="P57"/>
    </row>
    <row r="58" spans="1:16" x14ac:dyDescent="0.3">
      <c r="A58" s="8" t="s">
        <v>2747</v>
      </c>
      <c r="B58" s="100" t="s">
        <v>2744</v>
      </c>
      <c r="C58" s="109" t="s">
        <v>2725</v>
      </c>
      <c r="D58" s="107">
        <v>1549</v>
      </c>
      <c r="E58" s="65">
        <f>tab_m12_preexisting_condition_age_sex[[#This Row],[Deaths involving COVID-19]]/$D$55</f>
        <v>0.11763365735115432</v>
      </c>
      <c r="G58" s="127"/>
      <c r="H58" s="98"/>
      <c r="O58"/>
      <c r="P58"/>
    </row>
    <row r="59" spans="1:16" x14ac:dyDescent="0.3">
      <c r="A59" s="8" t="s">
        <v>2747</v>
      </c>
      <c r="B59" s="11" t="s">
        <v>2744</v>
      </c>
      <c r="C59" s="43" t="s">
        <v>2723</v>
      </c>
      <c r="D59" s="40">
        <v>901</v>
      </c>
      <c r="E59" s="65">
        <f>tab_m12_preexisting_condition_age_sex[[#This Row],[Deaths involving COVID-19]]/$D$55</f>
        <v>6.8423450789793436E-2</v>
      </c>
      <c r="G59" s="127"/>
      <c r="H59" s="98"/>
      <c r="O59"/>
      <c r="P59"/>
    </row>
    <row r="60" spans="1:16" x14ac:dyDescent="0.3">
      <c r="A60" s="8" t="s">
        <v>2747</v>
      </c>
      <c r="B60" s="100" t="s">
        <v>2744</v>
      </c>
      <c r="C60" s="43" t="s">
        <v>2728</v>
      </c>
      <c r="D60" s="107">
        <v>897</v>
      </c>
      <c r="E60" s="65">
        <f>tab_m12_preexisting_condition_age_sex[[#This Row],[Deaths involving COVID-19]]/$D$55</f>
        <v>6.8119684082624546E-2</v>
      </c>
      <c r="G60" s="127"/>
      <c r="H60" s="98"/>
      <c r="O60"/>
      <c r="P60"/>
    </row>
    <row r="61" spans="1:16" x14ac:dyDescent="0.3">
      <c r="A61" s="8" t="s">
        <v>2747</v>
      </c>
      <c r="B61" s="11" t="s">
        <v>2744</v>
      </c>
      <c r="C61" s="43" t="s">
        <v>2840</v>
      </c>
      <c r="D61" s="38">
        <v>752</v>
      </c>
      <c r="E61" s="65">
        <f>tab_m12_preexisting_condition_age_sex[[#This Row],[Deaths involving COVID-19]]/$D$55</f>
        <v>5.7108140947752128E-2</v>
      </c>
      <c r="G61" s="127"/>
      <c r="H61" s="98"/>
      <c r="O61"/>
      <c r="P61"/>
    </row>
    <row r="62" spans="1:16" x14ac:dyDescent="0.3">
      <c r="A62" s="8" t="s">
        <v>2747</v>
      </c>
      <c r="B62" s="100" t="s">
        <v>2850</v>
      </c>
      <c r="C62" s="43" t="s">
        <v>2733</v>
      </c>
      <c r="D62" s="107">
        <v>15047</v>
      </c>
      <c r="E62" s="65">
        <f>tab_m12_preexisting_condition_age_sex[[#This Row],[Deaths involving COVID-19]]/$D$62</f>
        <v>1</v>
      </c>
      <c r="H62" s="98"/>
      <c r="O62"/>
      <c r="P62"/>
    </row>
    <row r="63" spans="1:16" x14ac:dyDescent="0.3">
      <c r="A63" s="8" t="s">
        <v>2747</v>
      </c>
      <c r="B63" s="100" t="s">
        <v>2850</v>
      </c>
      <c r="C63" s="43" t="s">
        <v>2721</v>
      </c>
      <c r="D63" s="107">
        <v>3379</v>
      </c>
      <c r="E63" s="65">
        <f>tab_m12_preexisting_condition_age_sex[[#This Row],[Deaths involving COVID-19]]/$D$62</f>
        <v>0.22456303582109391</v>
      </c>
      <c r="G63" s="127"/>
      <c r="H63" s="98"/>
      <c r="O63"/>
      <c r="P63"/>
    </row>
    <row r="64" spans="1:16" x14ac:dyDescent="0.3">
      <c r="A64" s="8" t="s">
        <v>2747</v>
      </c>
      <c r="B64" s="11" t="s">
        <v>2850</v>
      </c>
      <c r="C64" s="43" t="s">
        <v>2722</v>
      </c>
      <c r="D64" s="39">
        <v>2038</v>
      </c>
      <c r="E64" s="65">
        <f>tab_m12_preexisting_condition_age_sex[[#This Row],[Deaths involving COVID-19]]/$D$62</f>
        <v>0.13544228085332624</v>
      </c>
      <c r="G64" s="127"/>
      <c r="H64" s="98"/>
      <c r="O64"/>
      <c r="P64"/>
    </row>
    <row r="65" spans="1:16" x14ac:dyDescent="0.3">
      <c r="A65" s="8" t="s">
        <v>2747</v>
      </c>
      <c r="B65" s="100" t="s">
        <v>2850</v>
      </c>
      <c r="C65" s="43" t="s">
        <v>2725</v>
      </c>
      <c r="D65" s="107">
        <v>1790</v>
      </c>
      <c r="E65" s="65">
        <f>tab_m12_preexisting_condition_age_sex[[#This Row],[Deaths involving COVID-19]]/$D$62</f>
        <v>0.11896059015086063</v>
      </c>
      <c r="G65" s="127"/>
      <c r="H65" s="98"/>
      <c r="O65"/>
      <c r="P65"/>
    </row>
    <row r="66" spans="1:16" x14ac:dyDescent="0.3">
      <c r="A66" s="8" t="s">
        <v>2747</v>
      </c>
      <c r="B66" s="11" t="s">
        <v>2850</v>
      </c>
      <c r="C66" s="43" t="s">
        <v>2840</v>
      </c>
      <c r="D66" s="38">
        <v>1025</v>
      </c>
      <c r="E66" s="65">
        <f>tab_m12_preexisting_condition_age_sex[[#This Row],[Deaths involving COVID-19]]/$D$62</f>
        <v>6.8119891008174394E-2</v>
      </c>
      <c r="G66" s="127"/>
      <c r="H66" s="98"/>
      <c r="O66"/>
      <c r="P66"/>
    </row>
    <row r="67" spans="1:16" x14ac:dyDescent="0.3">
      <c r="A67" s="8" t="s">
        <v>2747</v>
      </c>
      <c r="B67" s="11" t="s">
        <v>2850</v>
      </c>
      <c r="C67" s="43" t="s">
        <v>2728</v>
      </c>
      <c r="D67" s="39">
        <v>1021</v>
      </c>
      <c r="E67" s="65">
        <f>tab_m12_preexisting_condition_age_sex[[#This Row],[Deaths involving COVID-19]]/$D$62</f>
        <v>6.7854057287166883E-2</v>
      </c>
      <c r="G67" s="127"/>
      <c r="H67" s="98"/>
      <c r="O67"/>
      <c r="P67"/>
    </row>
    <row r="68" spans="1:16" x14ac:dyDescent="0.3">
      <c r="A68" s="8" t="s">
        <v>2747</v>
      </c>
      <c r="B68" s="11" t="s">
        <v>2850</v>
      </c>
      <c r="C68" s="43" t="s">
        <v>2723</v>
      </c>
      <c r="D68" s="39">
        <v>972</v>
      </c>
      <c r="E68" s="65">
        <f>tab_m12_preexisting_condition_age_sex[[#This Row],[Deaths involving COVID-19]]/$D$62</f>
        <v>6.4597594204824887E-2</v>
      </c>
      <c r="G68" s="127"/>
      <c r="H68" s="98"/>
      <c r="O68"/>
      <c r="P68"/>
    </row>
    <row r="69" spans="1:16" x14ac:dyDescent="0.3">
      <c r="O69"/>
      <c r="P69"/>
    </row>
    <row r="70" spans="1:16" x14ac:dyDescent="0.3">
      <c r="O70"/>
      <c r="P70"/>
    </row>
    <row r="71" spans="1:16" x14ac:dyDescent="0.3">
      <c r="O71"/>
      <c r="P71"/>
    </row>
    <row r="72" spans="1:16" x14ac:dyDescent="0.3">
      <c r="O72"/>
      <c r="P72"/>
    </row>
    <row r="73" spans="1:16" x14ac:dyDescent="0.3">
      <c r="O73"/>
      <c r="P73"/>
    </row>
    <row r="74" spans="1:16" x14ac:dyDescent="0.3">
      <c r="O74"/>
      <c r="P74"/>
    </row>
    <row r="75" spans="1:16" x14ac:dyDescent="0.3">
      <c r="O75"/>
      <c r="P75"/>
    </row>
    <row r="76" spans="1:16" x14ac:dyDescent="0.3">
      <c r="O76"/>
      <c r="P76"/>
    </row>
    <row r="77" spans="1:16" x14ac:dyDescent="0.3">
      <c r="O77"/>
      <c r="P77"/>
    </row>
    <row r="78" spans="1:16" x14ac:dyDescent="0.3">
      <c r="O78"/>
      <c r="P78"/>
    </row>
    <row r="79" spans="1:16" x14ac:dyDescent="0.3">
      <c r="O79"/>
      <c r="P79"/>
    </row>
    <row r="80" spans="1:16" x14ac:dyDescent="0.3">
      <c r="O80"/>
      <c r="P80"/>
    </row>
  </sheetData>
  <hyperlinks>
    <hyperlink ref="A4" location="Contents!A1" display="Back to table of contents"/>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6640625" style="5" customWidth="1"/>
    <col min="2" max="2" width="87.44140625" style="5" bestFit="1" customWidth="1"/>
    <col min="3" max="3" width="10.44140625" style="5" customWidth="1"/>
    <col min="4" max="16384" width="8.6640625" style="5"/>
  </cols>
  <sheetData>
    <row r="1" spans="1:2" s="4" customFormat="1" ht="15.6" x14ac:dyDescent="0.3">
      <c r="A1" s="3" t="s">
        <v>3</v>
      </c>
    </row>
    <row r="2" spans="1:2" s="4" customFormat="1" x14ac:dyDescent="0.25">
      <c r="A2" s="5" t="s">
        <v>13</v>
      </c>
    </row>
    <row r="3" spans="1:2" s="4" customFormat="1" x14ac:dyDescent="0.25">
      <c r="A3" s="5" t="s">
        <v>17</v>
      </c>
    </row>
    <row r="4" spans="1:2" s="4" customFormat="1" ht="25.2" customHeight="1" x14ac:dyDescent="0.3">
      <c r="A4" s="15" t="s">
        <v>15</v>
      </c>
      <c r="B4" s="15" t="s">
        <v>4</v>
      </c>
    </row>
    <row r="5" spans="1:2" ht="31.2" customHeight="1" x14ac:dyDescent="0.25">
      <c r="A5" s="29" t="s">
        <v>5</v>
      </c>
      <c r="B5" s="30" t="s">
        <v>5</v>
      </c>
    </row>
    <row r="6" spans="1:2" ht="31.2" customHeight="1" x14ac:dyDescent="0.25">
      <c r="A6" s="31">
        <v>1</v>
      </c>
      <c r="B6" s="30" t="s">
        <v>2826</v>
      </c>
    </row>
    <row r="7" spans="1:2" ht="31.2" customHeight="1" x14ac:dyDescent="0.25">
      <c r="A7" s="31">
        <v>2</v>
      </c>
      <c r="B7" s="30" t="s">
        <v>2827</v>
      </c>
    </row>
    <row r="8" spans="1:2" ht="31.2" customHeight="1" x14ac:dyDescent="0.25">
      <c r="A8" s="31">
        <v>3</v>
      </c>
      <c r="B8" s="30" t="s">
        <v>2828</v>
      </c>
    </row>
    <row r="9" spans="1:2" ht="31.2" customHeight="1" x14ac:dyDescent="0.25">
      <c r="A9" s="31">
        <v>4</v>
      </c>
      <c r="B9" s="32" t="s">
        <v>2829</v>
      </c>
    </row>
    <row r="10" spans="1:2" ht="31.2" customHeight="1" x14ac:dyDescent="0.25">
      <c r="A10" s="31">
        <v>5</v>
      </c>
      <c r="B10" s="32" t="s">
        <v>2830</v>
      </c>
    </row>
    <row r="11" spans="1:2" ht="31.2" customHeight="1" x14ac:dyDescent="0.25">
      <c r="A11" s="31">
        <v>6</v>
      </c>
      <c r="B11" s="32" t="s">
        <v>2831</v>
      </c>
    </row>
    <row r="12" spans="1:2" ht="31.2" customHeight="1" x14ac:dyDescent="0.25">
      <c r="A12" s="31">
        <v>7</v>
      </c>
      <c r="B12" s="32" t="s">
        <v>2832</v>
      </c>
    </row>
    <row r="13" spans="1:2" ht="31.2" customHeight="1" x14ac:dyDescent="0.25">
      <c r="A13" s="31">
        <v>8</v>
      </c>
      <c r="B13" s="32" t="s">
        <v>2833</v>
      </c>
    </row>
    <row r="14" spans="1:2" ht="31.2" customHeight="1" x14ac:dyDescent="0.25">
      <c r="A14" s="31">
        <v>9</v>
      </c>
      <c r="B14" s="32" t="s">
        <v>2834</v>
      </c>
    </row>
    <row r="15" spans="1:2" ht="31.2" customHeight="1" x14ac:dyDescent="0.25">
      <c r="A15" s="31">
        <v>10</v>
      </c>
      <c r="B15" s="32" t="s">
        <v>2835</v>
      </c>
    </row>
    <row r="16" spans="1:2" ht="31.2" customHeight="1" x14ac:dyDescent="0.25">
      <c r="A16" s="31">
        <v>11</v>
      </c>
      <c r="B16" s="32" t="s">
        <v>2836</v>
      </c>
    </row>
    <row r="17" spans="1:2" ht="31.2" customHeight="1" x14ac:dyDescent="0.25">
      <c r="A17" s="31">
        <v>12</v>
      </c>
      <c r="B17" s="32" t="s">
        <v>2837</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8'!A1" display="'8'!A1"/>
    <hyperlink ref="A17" location="'9'!A1" display="'9'!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defaultColWidth="8.6640625" defaultRowHeight="15" x14ac:dyDescent="0.25"/>
  <cols>
    <col min="1" max="1" width="16.44140625" style="20" customWidth="1"/>
    <col min="2" max="2" width="93.5546875" style="20" bestFit="1" customWidth="1"/>
    <col min="3" max="3" width="19.44140625" style="20" bestFit="1" customWidth="1"/>
    <col min="4" max="4" width="28.5546875" style="5" customWidth="1"/>
    <col min="5" max="16384" width="8.6640625" style="20"/>
  </cols>
  <sheetData>
    <row r="1" spans="1:4" ht="21" x14ac:dyDescent="0.4">
      <c r="A1" s="18" t="s">
        <v>5</v>
      </c>
      <c r="B1" s="19"/>
      <c r="C1" s="19"/>
    </row>
    <row r="2" spans="1:4" ht="17.399999999999999" x14ac:dyDescent="0.3">
      <c r="A2" s="21" t="s">
        <v>11</v>
      </c>
      <c r="B2" s="19"/>
      <c r="C2" s="19"/>
    </row>
    <row r="3" spans="1:4" ht="17.399999999999999" x14ac:dyDescent="0.3">
      <c r="A3" s="21" t="s">
        <v>17</v>
      </c>
      <c r="B3" s="19"/>
      <c r="C3" s="19"/>
    </row>
    <row r="4" spans="1:4" x14ac:dyDescent="0.25">
      <c r="A4" s="22" t="s">
        <v>20</v>
      </c>
      <c r="B4" s="19"/>
      <c r="C4" s="19"/>
    </row>
    <row r="5" spans="1:4" s="21" customFormat="1" ht="25.2" customHeight="1" x14ac:dyDescent="0.3">
      <c r="A5" s="15" t="s">
        <v>6</v>
      </c>
      <c r="B5" s="15" t="s">
        <v>7</v>
      </c>
      <c r="C5" s="15" t="s">
        <v>18</v>
      </c>
      <c r="D5" s="23" t="s">
        <v>24</v>
      </c>
    </row>
    <row r="6" spans="1:4" ht="60" x14ac:dyDescent="0.25">
      <c r="A6" s="4" t="s">
        <v>12</v>
      </c>
      <c r="B6" s="24" t="s">
        <v>2762</v>
      </c>
      <c r="C6" s="4" t="s">
        <v>19</v>
      </c>
    </row>
    <row r="7" spans="1:4" ht="45" x14ac:dyDescent="0.25">
      <c r="A7" s="25" t="s">
        <v>23</v>
      </c>
      <c r="B7" s="28" t="s">
        <v>2763</v>
      </c>
      <c r="C7" s="25" t="s">
        <v>19</v>
      </c>
      <c r="D7" s="27"/>
    </row>
    <row r="8" spans="1:4" ht="45" x14ac:dyDescent="0.25">
      <c r="A8" s="25" t="s">
        <v>25</v>
      </c>
      <c r="B8" s="26" t="s">
        <v>2763</v>
      </c>
      <c r="C8" s="25" t="s">
        <v>19</v>
      </c>
      <c r="D8" s="27"/>
    </row>
    <row r="9" spans="1:4" ht="90" x14ac:dyDescent="0.25">
      <c r="A9" s="25" t="s">
        <v>26</v>
      </c>
      <c r="B9" s="26" t="s">
        <v>2764</v>
      </c>
      <c r="C9" s="4" t="s">
        <v>19</v>
      </c>
      <c r="D9" s="27"/>
    </row>
    <row r="10" spans="1:4" ht="60" x14ac:dyDescent="0.25">
      <c r="A10" s="25" t="s">
        <v>28</v>
      </c>
      <c r="B10" s="28" t="s">
        <v>2854</v>
      </c>
      <c r="C10" s="25" t="s">
        <v>19</v>
      </c>
      <c r="D10" s="27"/>
    </row>
    <row r="11" spans="1:4" x14ac:dyDescent="0.25">
      <c r="A11" s="25" t="s">
        <v>29</v>
      </c>
      <c r="B11" s="28" t="s">
        <v>2765</v>
      </c>
      <c r="C11" s="25" t="s">
        <v>19</v>
      </c>
      <c r="D11" s="27"/>
    </row>
    <row r="12" spans="1:4" ht="45" x14ac:dyDescent="0.25">
      <c r="A12" s="25" t="s">
        <v>30</v>
      </c>
      <c r="B12" s="28" t="s">
        <v>2855</v>
      </c>
      <c r="C12" s="4" t="s">
        <v>19</v>
      </c>
      <c r="D12" s="27"/>
    </row>
    <row r="13" spans="1:4" ht="45" x14ac:dyDescent="0.25">
      <c r="A13" s="25" t="s">
        <v>31</v>
      </c>
      <c r="B13" s="26" t="s">
        <v>27</v>
      </c>
      <c r="C13" s="25" t="s">
        <v>19</v>
      </c>
      <c r="D13" s="27"/>
    </row>
    <row r="14" spans="1:4" ht="60" x14ac:dyDescent="0.25">
      <c r="A14" s="5" t="s">
        <v>39</v>
      </c>
      <c r="B14" s="28" t="s">
        <v>2769</v>
      </c>
      <c r="C14" s="5" t="s">
        <v>2768</v>
      </c>
      <c r="D14" s="27"/>
    </row>
    <row r="15" spans="1:4" ht="75" x14ac:dyDescent="0.25">
      <c r="A15" s="5" t="s">
        <v>2772</v>
      </c>
      <c r="B15" s="28" t="s">
        <v>2767</v>
      </c>
      <c r="C15" s="5" t="s">
        <v>2766</v>
      </c>
    </row>
    <row r="16" spans="1:4" ht="60" x14ac:dyDescent="0.25">
      <c r="A16" s="5" t="s">
        <v>2773</v>
      </c>
      <c r="B16" s="28" t="s">
        <v>2842</v>
      </c>
      <c r="C16" s="5" t="s">
        <v>2771</v>
      </c>
      <c r="D16" s="27" t="s">
        <v>2770</v>
      </c>
    </row>
    <row r="17" spans="1:4" x14ac:dyDescent="0.25">
      <c r="A17" s="5" t="s">
        <v>38</v>
      </c>
      <c r="B17" s="28" t="s">
        <v>2774</v>
      </c>
      <c r="C17" s="5" t="s">
        <v>19</v>
      </c>
    </row>
    <row r="18" spans="1:4" ht="30" x14ac:dyDescent="0.25">
      <c r="A18" s="25" t="s">
        <v>2775</v>
      </c>
      <c r="B18" s="28" t="s">
        <v>2783</v>
      </c>
      <c r="C18" s="5" t="s">
        <v>2784</v>
      </c>
    </row>
    <row r="19" spans="1:4" ht="105" x14ac:dyDescent="0.25">
      <c r="A19" s="5" t="s">
        <v>2776</v>
      </c>
      <c r="B19" s="28" t="s">
        <v>2785</v>
      </c>
      <c r="C19" s="5" t="s">
        <v>2784</v>
      </c>
      <c r="D19" s="27" t="s">
        <v>2786</v>
      </c>
    </row>
    <row r="20" spans="1:4" ht="120" x14ac:dyDescent="0.25">
      <c r="A20" s="5" t="s">
        <v>2777</v>
      </c>
      <c r="B20" s="97" t="s">
        <v>2787</v>
      </c>
      <c r="C20" s="5" t="s">
        <v>2784</v>
      </c>
      <c r="D20" s="27" t="s">
        <v>2788</v>
      </c>
    </row>
    <row r="21" spans="1:4" ht="30" x14ac:dyDescent="0.25">
      <c r="A21" s="25" t="s">
        <v>2778</v>
      </c>
      <c r="B21" s="28" t="s">
        <v>2790</v>
      </c>
      <c r="C21" s="5" t="s">
        <v>2789</v>
      </c>
    </row>
    <row r="22" spans="1:4" x14ac:dyDescent="0.25">
      <c r="A22" s="5" t="s">
        <v>2779</v>
      </c>
      <c r="B22" s="28" t="s">
        <v>2791</v>
      </c>
      <c r="C22" s="5" t="s">
        <v>2789</v>
      </c>
    </row>
    <row r="23" spans="1:4" ht="45" x14ac:dyDescent="0.25">
      <c r="A23" s="25" t="s">
        <v>2780</v>
      </c>
      <c r="B23" s="28" t="s">
        <v>2792</v>
      </c>
      <c r="C23" s="5" t="s">
        <v>2793</v>
      </c>
    </row>
    <row r="24" spans="1:4" ht="30" x14ac:dyDescent="0.25">
      <c r="A24" s="5" t="s">
        <v>2781</v>
      </c>
      <c r="B24" s="28" t="s">
        <v>2838</v>
      </c>
      <c r="C24" s="5" t="s">
        <v>2793</v>
      </c>
    </row>
    <row r="25" spans="1:4" ht="90" x14ac:dyDescent="0.25">
      <c r="A25" s="5" t="s">
        <v>2782</v>
      </c>
      <c r="B25" s="28" t="s">
        <v>2794</v>
      </c>
      <c r="C25" s="5" t="s">
        <v>2793</v>
      </c>
    </row>
  </sheetData>
  <hyperlinks>
    <hyperlink ref="A4" location="'Table of contents'!A1" display="Back to table of contents"/>
    <hyperlink ref="D16" r:id="rId1"/>
    <hyperlink ref="D19" r:id="rId2"/>
    <hyperlink ref="D20" r:id="rId3"/>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6"/>
  <sheetViews>
    <sheetView zoomScaleNormal="100" workbookViewId="0"/>
  </sheetViews>
  <sheetFormatPr defaultColWidth="9.33203125" defaultRowHeight="15.6" x14ac:dyDescent="0.3"/>
  <cols>
    <col min="1" max="3" width="16.6640625" style="7" customWidth="1"/>
    <col min="4" max="4" width="31.6640625" style="7" customWidth="1"/>
    <col min="5" max="5" width="16.6640625" style="7" customWidth="1"/>
    <col min="6" max="6" width="16.6640625" style="42" customWidth="1"/>
    <col min="7" max="7" width="16.6640625" style="41" customWidth="1"/>
    <col min="8" max="8" width="16.6640625" style="7" customWidth="1"/>
    <col min="9" max="14" width="9.33203125" style="7"/>
    <col min="15" max="15" width="12.33203125" style="7" hidden="1" customWidth="1"/>
    <col min="16" max="16" width="43.6640625" style="7" hidden="1" customWidth="1"/>
    <col min="17" max="18" width="11.6640625" style="7" hidden="1" customWidth="1"/>
    <col min="19" max="19" width="29.44140625" style="7" hidden="1" customWidth="1"/>
    <col min="20" max="21" width="11.6640625" style="7" hidden="1" customWidth="1"/>
    <col min="22" max="22" width="29.44140625" style="7" hidden="1" customWidth="1"/>
    <col min="23" max="24" width="11.6640625" style="7" hidden="1" customWidth="1"/>
    <col min="25" max="25" width="48.6640625" style="7" hidden="1" customWidth="1"/>
    <col min="26" max="27" width="34.33203125" style="7" hidden="1" customWidth="1"/>
    <col min="28" max="45" width="12" style="7" customWidth="1"/>
    <col min="46" max="46" width="11" style="7" customWidth="1"/>
    <col min="47" max="52" width="12" style="7" customWidth="1"/>
    <col min="53" max="75" width="12" style="7" bestFit="1" customWidth="1"/>
    <col min="76" max="76" width="11" style="7" bestFit="1" customWidth="1"/>
    <col min="77" max="80" width="12" style="7" bestFit="1" customWidth="1"/>
    <col min="81" max="81" width="11" style="7" bestFit="1" customWidth="1"/>
    <col min="82" max="87" width="12" style="7" bestFit="1" customWidth="1"/>
    <col min="88" max="88" width="11.33203125" style="7" bestFit="1" customWidth="1"/>
    <col min="89" max="16384" width="9.33203125" style="7"/>
  </cols>
  <sheetData>
    <row r="1" spans="1:88" s="4" customFormat="1" x14ac:dyDescent="0.3">
      <c r="A1" s="3" t="s">
        <v>2795</v>
      </c>
      <c r="B1" s="3"/>
      <c r="F1" s="36"/>
      <c r="G1" s="13"/>
    </row>
    <row r="2" spans="1:88" s="4" customFormat="1" ht="15" x14ac:dyDescent="0.25">
      <c r="A2" s="5" t="s">
        <v>2853</v>
      </c>
      <c r="B2" s="5"/>
      <c r="F2" s="36"/>
      <c r="G2" s="13"/>
    </row>
    <row r="3" spans="1:88" s="4" customFormat="1" ht="15" x14ac:dyDescent="0.25">
      <c r="A3" s="5" t="s">
        <v>16</v>
      </c>
      <c r="B3" s="5"/>
      <c r="F3" s="36"/>
      <c r="G3" s="13"/>
    </row>
    <row r="4" spans="1:88" s="4" customFormat="1" ht="30" customHeight="1" x14ac:dyDescent="0.3">
      <c r="A4" s="6" t="s">
        <v>20</v>
      </c>
      <c r="B4" s="6"/>
      <c r="F4" s="36"/>
      <c r="G4" s="13"/>
      <c r="O4"/>
      <c r="P4"/>
    </row>
    <row r="5" spans="1:88" ht="95.1" customHeight="1" thickBot="1" x14ac:dyDescent="0.35">
      <c r="A5" s="85" t="s">
        <v>2736</v>
      </c>
      <c r="B5" s="85" t="s">
        <v>2735</v>
      </c>
      <c r="C5" s="86" t="s">
        <v>46</v>
      </c>
      <c r="D5" s="86" t="s">
        <v>47</v>
      </c>
      <c r="E5" s="44" t="s">
        <v>43</v>
      </c>
      <c r="F5" s="88" t="s">
        <v>44</v>
      </c>
      <c r="G5" s="89" t="s">
        <v>45</v>
      </c>
      <c r="H5" s="89" t="s">
        <v>42</v>
      </c>
      <c r="O5" s="75" t="s">
        <v>47</v>
      </c>
      <c r="P5" t="s">
        <v>2714</v>
      </c>
    </row>
    <row r="6" spans="1:88" ht="30" customHeight="1" x14ac:dyDescent="0.3">
      <c r="A6" s="5" t="s">
        <v>90</v>
      </c>
      <c r="B6" s="145">
        <v>2020</v>
      </c>
      <c r="C6" s="5" t="s">
        <v>2747</v>
      </c>
      <c r="D6" s="5" t="s">
        <v>2714</v>
      </c>
      <c r="E6" s="148">
        <v>65.339650782017998</v>
      </c>
      <c r="F6" s="146">
        <v>72.791562879970201</v>
      </c>
      <c r="G6" s="146">
        <v>57.887738684065802</v>
      </c>
      <c r="H6" s="147">
        <v>297</v>
      </c>
    </row>
    <row r="7" spans="1:88" ht="16.2" customHeight="1" x14ac:dyDescent="0.3">
      <c r="A7" s="5" t="s">
        <v>90</v>
      </c>
      <c r="B7" s="145">
        <v>2020</v>
      </c>
      <c r="C7" s="5" t="s">
        <v>2747</v>
      </c>
      <c r="D7" s="5" t="s">
        <v>2750</v>
      </c>
      <c r="E7" s="149">
        <v>58.542248003888702</v>
      </c>
      <c r="F7" s="146">
        <v>65.612356736225806</v>
      </c>
      <c r="G7" s="146">
        <v>51.472139271551598</v>
      </c>
      <c r="H7" s="147">
        <v>265</v>
      </c>
      <c r="O7" s="75" t="s">
        <v>2742</v>
      </c>
      <c r="P7" s="75" t="s">
        <v>2740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ht="16.2" customHeight="1" x14ac:dyDescent="0.3">
      <c r="A8" s="5" t="s">
        <v>90</v>
      </c>
      <c r="B8" s="145">
        <v>2020</v>
      </c>
      <c r="C8" s="5" t="s">
        <v>2747</v>
      </c>
      <c r="D8" s="5" t="s">
        <v>2713</v>
      </c>
      <c r="E8" s="149">
        <v>1260.2142053758701</v>
      </c>
      <c r="F8" s="146">
        <v>1291.5726771627101</v>
      </c>
      <c r="G8" s="146">
        <v>1228.85573358903</v>
      </c>
      <c r="H8" s="147">
        <v>5649</v>
      </c>
      <c r="O8" s="75" t="s">
        <v>2743</v>
      </c>
      <c r="P8" t="s">
        <v>2749</v>
      </c>
      <c r="Q8" t="s">
        <v>2748</v>
      </c>
      <c r="R8" t="s">
        <v>2747</v>
      </c>
      <c r="S8" t="s">
        <v>2741</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ht="16.2" customHeight="1" x14ac:dyDescent="0.3">
      <c r="A9" s="5" t="s">
        <v>90</v>
      </c>
      <c r="B9" s="145">
        <v>2020</v>
      </c>
      <c r="C9" s="5" t="s">
        <v>2749</v>
      </c>
      <c r="D9" s="5" t="s">
        <v>2714</v>
      </c>
      <c r="E9" s="149">
        <v>47.706814332295203</v>
      </c>
      <c r="F9" s="146">
        <v>56.086312968726702</v>
      </c>
      <c r="G9" s="146">
        <v>39.327315695863803</v>
      </c>
      <c r="H9" s="147">
        <v>125</v>
      </c>
      <c r="O9" s="77">
        <v>2020</v>
      </c>
      <c r="P9" s="76">
        <v>1292.825352549479</v>
      </c>
      <c r="Q9" s="76">
        <v>1934.0241806099095</v>
      </c>
      <c r="R9" s="76">
        <v>1567.2654418630611</v>
      </c>
      <c r="S9" s="76">
        <v>4794.1149750224495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ht="16.2" customHeight="1" x14ac:dyDescent="0.3">
      <c r="A10" s="5" t="s">
        <v>90</v>
      </c>
      <c r="B10" s="145">
        <v>2020</v>
      </c>
      <c r="C10" s="5" t="s">
        <v>2749</v>
      </c>
      <c r="D10" s="5" t="s">
        <v>2750</v>
      </c>
      <c r="E10" s="149">
        <v>42.699586326723498</v>
      </c>
      <c r="F10" s="146">
        <v>50.624096961616402</v>
      </c>
      <c r="G10" s="146">
        <v>34.7750756918307</v>
      </c>
      <c r="H10" s="147">
        <v>112</v>
      </c>
      <c r="O10" s="90" t="s">
        <v>90</v>
      </c>
      <c r="P10" s="76">
        <v>47.706814332295203</v>
      </c>
      <c r="Q10" s="76">
        <v>87.532341088925705</v>
      </c>
      <c r="R10" s="76">
        <v>65.339650782017998</v>
      </c>
      <c r="S10" s="76">
        <v>200.57880620323891</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ht="16.2" customHeight="1" x14ac:dyDescent="0.3">
      <c r="A11" s="5" t="s">
        <v>90</v>
      </c>
      <c r="B11" s="145">
        <v>2020</v>
      </c>
      <c r="C11" s="5" t="s">
        <v>2749</v>
      </c>
      <c r="D11" s="5" t="s">
        <v>2713</v>
      </c>
      <c r="E11" s="149">
        <v>1075.51158093341</v>
      </c>
      <c r="F11" s="146">
        <v>1113.7447118352</v>
      </c>
      <c r="G11" s="146">
        <v>1037.27845003161</v>
      </c>
      <c r="H11" s="147">
        <v>2793</v>
      </c>
      <c r="O11" s="90" t="s">
        <v>91</v>
      </c>
      <c r="P11" s="76">
        <v>479.66073814723302</v>
      </c>
      <c r="Q11" s="76">
        <v>723.29008012493</v>
      </c>
      <c r="R11" s="76">
        <v>584.93638233340596</v>
      </c>
      <c r="S11" s="76">
        <v>1787.887200605569</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ht="16.2" customHeight="1" x14ac:dyDescent="0.3">
      <c r="A12" s="5" t="s">
        <v>90</v>
      </c>
      <c r="B12" s="145">
        <v>2020</v>
      </c>
      <c r="C12" s="5" t="s">
        <v>2748</v>
      </c>
      <c r="D12" s="5" t="s">
        <v>2714</v>
      </c>
      <c r="E12" s="149">
        <v>87.532341088925705</v>
      </c>
      <c r="F12" s="146">
        <v>100.894742325655</v>
      </c>
      <c r="G12" s="146">
        <v>74.169939852195995</v>
      </c>
      <c r="H12" s="147">
        <v>172</v>
      </c>
      <c r="O12" s="90" t="s">
        <v>93</v>
      </c>
      <c r="P12" s="76">
        <v>239.355420750034</v>
      </c>
      <c r="Q12" s="76">
        <v>307.803350722</v>
      </c>
      <c r="R12" s="76">
        <v>268.67248326451403</v>
      </c>
      <c r="S12" s="76">
        <v>815.83125473654809</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ht="16.2" customHeight="1" x14ac:dyDescent="0.3">
      <c r="A13" s="5" t="s">
        <v>90</v>
      </c>
      <c r="B13" s="145">
        <v>2020</v>
      </c>
      <c r="C13" s="5" t="s">
        <v>2748</v>
      </c>
      <c r="D13" s="5" t="s">
        <v>2750</v>
      </c>
      <c r="E13" s="149">
        <v>78.725895025811298</v>
      </c>
      <c r="F13" s="146">
        <v>91.483842108957305</v>
      </c>
      <c r="G13" s="146">
        <v>65.967947942665305</v>
      </c>
      <c r="H13" s="147">
        <v>153</v>
      </c>
      <c r="O13" s="90" t="s">
        <v>94</v>
      </c>
      <c r="P13" s="76">
        <v>44.8192487484841</v>
      </c>
      <c r="Q13" s="76">
        <v>49.327153187320498</v>
      </c>
      <c r="R13" s="76">
        <v>46.698492409714</v>
      </c>
      <c r="S13" s="76">
        <v>140.84489434551858</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ht="16.2" customHeight="1" x14ac:dyDescent="0.3">
      <c r="A14" s="5" t="s">
        <v>90</v>
      </c>
      <c r="B14" s="145">
        <v>2020</v>
      </c>
      <c r="C14" s="5" t="s">
        <v>2748</v>
      </c>
      <c r="D14" s="5" t="s">
        <v>2713</v>
      </c>
      <c r="E14" s="149">
        <v>1496.03483144558</v>
      </c>
      <c r="F14" s="146">
        <v>1548.8587973347901</v>
      </c>
      <c r="G14" s="146">
        <v>1443.21086555637</v>
      </c>
      <c r="H14" s="147">
        <v>2856</v>
      </c>
      <c r="O14" s="90" t="s">
        <v>95</v>
      </c>
      <c r="P14" s="76">
        <v>9.0757138917566493</v>
      </c>
      <c r="Q14" s="76">
        <v>7.1714573483513799</v>
      </c>
      <c r="R14" s="76">
        <v>8.3994209232489307</v>
      </c>
      <c r="S14" s="76">
        <v>24.646592163356964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ht="16.2" customHeight="1" x14ac:dyDescent="0.3">
      <c r="A15" s="5" t="s">
        <v>91</v>
      </c>
      <c r="B15" s="145">
        <v>2020</v>
      </c>
      <c r="C15" s="5" t="s">
        <v>2747</v>
      </c>
      <c r="D15" s="5" t="s">
        <v>2714</v>
      </c>
      <c r="E15" s="149">
        <v>584.93638233340596</v>
      </c>
      <c r="F15" s="146">
        <v>607.17167487329402</v>
      </c>
      <c r="G15" s="146">
        <v>562.70108979351903</v>
      </c>
      <c r="H15" s="147">
        <v>2506</v>
      </c>
      <c r="O15" s="90" t="s">
        <v>96</v>
      </c>
      <c r="P15" s="76">
        <v>4.8975531087716604</v>
      </c>
      <c r="Q15" s="76">
        <v>3.2165365814808999</v>
      </c>
      <c r="R15" s="76">
        <v>4.3264434459539798</v>
      </c>
      <c r="S15" s="76">
        <v>12.44053313620654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ht="16.2" customHeight="1" x14ac:dyDescent="0.3">
      <c r="A16" s="5" t="s">
        <v>91</v>
      </c>
      <c r="B16" s="145">
        <v>2020</v>
      </c>
      <c r="C16" s="5" t="s">
        <v>2747</v>
      </c>
      <c r="D16" s="5" t="s">
        <v>2750</v>
      </c>
      <c r="E16" s="149">
        <v>563.55666527844903</v>
      </c>
      <c r="F16" s="146">
        <v>585.40249334406997</v>
      </c>
      <c r="G16" s="146">
        <v>541.71083721282901</v>
      </c>
      <c r="H16" s="147">
        <v>2413</v>
      </c>
      <c r="O16" s="90" t="s">
        <v>97</v>
      </c>
      <c r="P16" s="76">
        <v>6.1777095366716503</v>
      </c>
      <c r="Q16" s="76">
        <v>15.2868907947524</v>
      </c>
      <c r="R16" s="76">
        <v>10.136347673226201</v>
      </c>
      <c r="S16" s="76">
        <v>31.600948004650252</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ht="16.2" customHeight="1" x14ac:dyDescent="0.3">
      <c r="A17" s="5" t="s">
        <v>91</v>
      </c>
      <c r="B17" s="145">
        <v>2020</v>
      </c>
      <c r="C17" s="5" t="s">
        <v>2747</v>
      </c>
      <c r="D17" s="5" t="s">
        <v>2713</v>
      </c>
      <c r="E17" s="149">
        <v>1786.5917590665599</v>
      </c>
      <c r="F17" s="146">
        <v>1823.1076055471001</v>
      </c>
      <c r="G17" s="146">
        <v>1750.07591258602</v>
      </c>
      <c r="H17" s="147">
        <v>7691</v>
      </c>
      <c r="O17" s="90" t="s">
        <v>98</v>
      </c>
      <c r="P17" s="76">
        <v>82.056411875107599</v>
      </c>
      <c r="Q17" s="76">
        <v>139.41662875965801</v>
      </c>
      <c r="R17" s="76">
        <v>106.250849432503</v>
      </c>
      <c r="S17" s="76">
        <v>327.7238900672686</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ht="16.2" customHeight="1" x14ac:dyDescent="0.3">
      <c r="A18" s="5" t="s">
        <v>91</v>
      </c>
      <c r="B18" s="145">
        <v>2020</v>
      </c>
      <c r="C18" s="5" t="s">
        <v>2749</v>
      </c>
      <c r="D18" s="5" t="s">
        <v>2714</v>
      </c>
      <c r="E18" s="149">
        <v>479.66073814723302</v>
      </c>
      <c r="F18" s="146">
        <v>505.75506453438101</v>
      </c>
      <c r="G18" s="146">
        <v>453.56641176008497</v>
      </c>
      <c r="H18" s="147">
        <v>1224</v>
      </c>
      <c r="O18" s="90" t="s">
        <v>99</v>
      </c>
      <c r="P18" s="76">
        <v>195.189355975333</v>
      </c>
      <c r="Q18" s="76">
        <v>319.55742434229398</v>
      </c>
      <c r="R18" s="76">
        <v>247.74880751510801</v>
      </c>
      <c r="S18" s="76">
        <v>762.49558783273505</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ht="16.2" customHeight="1" x14ac:dyDescent="0.3">
      <c r="A19" s="5" t="s">
        <v>91</v>
      </c>
      <c r="B19" s="145">
        <v>2020</v>
      </c>
      <c r="C19" s="5" t="s">
        <v>2749</v>
      </c>
      <c r="D19" s="5" t="s">
        <v>2750</v>
      </c>
      <c r="E19" s="149">
        <v>461.48784139180299</v>
      </c>
      <c r="F19" s="146">
        <v>487.09281465205999</v>
      </c>
      <c r="G19" s="146">
        <v>435.88286813154599</v>
      </c>
      <c r="H19" s="147">
        <v>1178</v>
      </c>
      <c r="O19" s="90" t="s">
        <v>100</v>
      </c>
      <c r="P19" s="76">
        <v>183.88638618379201</v>
      </c>
      <c r="Q19" s="76">
        <v>281.422317660197</v>
      </c>
      <c r="R19" s="76">
        <v>224.756564083369</v>
      </c>
      <c r="S19" s="76">
        <v>690.06526792735804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ht="16.2" customHeight="1" x14ac:dyDescent="0.3">
      <c r="A20" s="5" t="s">
        <v>91</v>
      </c>
      <c r="B20" s="145">
        <v>2020</v>
      </c>
      <c r="C20" s="5" t="s">
        <v>2749</v>
      </c>
      <c r="D20" s="5" t="s">
        <v>2713</v>
      </c>
      <c r="E20" s="149">
        <v>1517.85246895265</v>
      </c>
      <c r="F20" s="146">
        <v>1562.01678318667</v>
      </c>
      <c r="G20" s="146">
        <v>1473.6881547186199</v>
      </c>
      <c r="H20" s="147">
        <v>3835</v>
      </c>
      <c r="O20" s="77">
        <v>2021</v>
      </c>
      <c r="P20" s="76">
        <v>1053.2772039120118</v>
      </c>
      <c r="Q20" s="76">
        <v>1585.9741752903817</v>
      </c>
      <c r="R20" s="76">
        <v>1281.3908608459942</v>
      </c>
      <c r="S20" s="76">
        <v>3920.6422400483884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ht="16.2" customHeight="1" x14ac:dyDescent="0.3">
      <c r="A21" s="5" t="s">
        <v>91</v>
      </c>
      <c r="B21" s="145">
        <v>2020</v>
      </c>
      <c r="C21" s="5" t="s">
        <v>2748</v>
      </c>
      <c r="D21" s="5" t="s">
        <v>2714</v>
      </c>
      <c r="E21" s="149">
        <v>723.29008012493</v>
      </c>
      <c r="F21" s="146">
        <v>762.346297509176</v>
      </c>
      <c r="G21" s="146">
        <v>684.23386274068298</v>
      </c>
      <c r="H21" s="147">
        <v>1282</v>
      </c>
      <c r="O21" s="90" t="s">
        <v>101</v>
      </c>
      <c r="P21" s="76">
        <v>333.38480429013902</v>
      </c>
      <c r="Q21" s="76">
        <v>471.657985419959</v>
      </c>
      <c r="R21" s="76">
        <v>392.42639866206002</v>
      </c>
      <c r="S21" s="76">
        <v>1197.469188372158</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ht="16.2" customHeight="1" x14ac:dyDescent="0.3">
      <c r="A22" s="5" t="s">
        <v>91</v>
      </c>
      <c r="B22" s="145">
        <v>2020</v>
      </c>
      <c r="C22" s="5" t="s">
        <v>2748</v>
      </c>
      <c r="D22" s="5" t="s">
        <v>2750</v>
      </c>
      <c r="E22" s="149">
        <v>698.47120019695797</v>
      </c>
      <c r="F22" s="146">
        <v>736.92789507640703</v>
      </c>
      <c r="G22" s="146">
        <v>660.01450531750902</v>
      </c>
      <c r="H22" s="147">
        <v>1235</v>
      </c>
      <c r="O22" s="90" t="s">
        <v>102</v>
      </c>
      <c r="P22" s="76">
        <v>221.91444176028099</v>
      </c>
      <c r="Q22" s="76">
        <v>312.03453770057303</v>
      </c>
      <c r="R22" s="76">
        <v>261.060229622961</v>
      </c>
      <c r="S22" s="76">
        <v>795.00920908381499</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ht="16.2" customHeight="1" x14ac:dyDescent="0.3">
      <c r="A23" s="5" t="s">
        <v>91</v>
      </c>
      <c r="B23" s="145">
        <v>2020</v>
      </c>
      <c r="C23" s="5" t="s">
        <v>2748</v>
      </c>
      <c r="D23" s="5" t="s">
        <v>2713</v>
      </c>
      <c r="E23" s="149">
        <v>2123.2874630339302</v>
      </c>
      <c r="F23" s="146">
        <v>2184.7808118289699</v>
      </c>
      <c r="G23" s="146">
        <v>2061.79411423888</v>
      </c>
      <c r="H23" s="147">
        <v>3856</v>
      </c>
      <c r="O23" s="90" t="s">
        <v>90</v>
      </c>
      <c r="P23" s="76">
        <v>62.648536241657297</v>
      </c>
      <c r="Q23" s="76">
        <v>81.512247377426903</v>
      </c>
      <c r="R23" s="76">
        <v>70.568687086885902</v>
      </c>
      <c r="S23" s="76">
        <v>214.72947070597013</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ht="16.2" customHeight="1" x14ac:dyDescent="0.3">
      <c r="A24" s="5" t="s">
        <v>93</v>
      </c>
      <c r="B24" s="145">
        <v>2020</v>
      </c>
      <c r="C24" s="5" t="s">
        <v>2747</v>
      </c>
      <c r="D24" s="5" t="s">
        <v>2714</v>
      </c>
      <c r="E24" s="149">
        <v>268.67248326451403</v>
      </c>
      <c r="F24" s="146">
        <v>283.81464370715003</v>
      </c>
      <c r="G24" s="146">
        <v>253.530322821879</v>
      </c>
      <c r="H24" s="147">
        <v>1176</v>
      </c>
      <c r="O24" s="90" t="s">
        <v>91</v>
      </c>
      <c r="P24" s="76">
        <v>17.338905144131601</v>
      </c>
      <c r="Q24" s="76">
        <v>25.0128657106129</v>
      </c>
      <c r="R24" s="76">
        <v>20.628084570522301</v>
      </c>
      <c r="S24" s="76">
        <v>62.979855425266805</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ht="16.2" customHeight="1" x14ac:dyDescent="0.3">
      <c r="A25" s="5" t="s">
        <v>93</v>
      </c>
      <c r="B25" s="145">
        <v>2020</v>
      </c>
      <c r="C25" s="5" t="s">
        <v>2747</v>
      </c>
      <c r="D25" s="5" t="s">
        <v>2750</v>
      </c>
      <c r="E25" s="149">
        <v>243.841025146443</v>
      </c>
      <c r="F25" s="146">
        <v>258.29669378250298</v>
      </c>
      <c r="G25" s="146">
        <v>229.38535651038401</v>
      </c>
      <c r="H25" s="147">
        <v>1065</v>
      </c>
      <c r="O25" s="90" t="s">
        <v>93</v>
      </c>
      <c r="P25" s="76">
        <v>6.3735532494915104</v>
      </c>
      <c r="Q25" s="76">
        <v>5.6129382216769397</v>
      </c>
      <c r="R25" s="76">
        <v>6.0631218397942197</v>
      </c>
      <c r="S25" s="76">
        <v>18.04961331096267</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ht="16.2" customHeight="1" x14ac:dyDescent="0.3">
      <c r="A26" s="5" t="s">
        <v>93</v>
      </c>
      <c r="B26" s="145">
        <v>2020</v>
      </c>
      <c r="C26" s="5" t="s">
        <v>2747</v>
      </c>
      <c r="D26" s="5" t="s">
        <v>2713</v>
      </c>
      <c r="E26" s="149">
        <v>1297.6506793175299</v>
      </c>
      <c r="F26" s="146">
        <v>1329.3106186943</v>
      </c>
      <c r="G26" s="146">
        <v>1265.99073994075</v>
      </c>
      <c r="H26" s="147">
        <v>5781</v>
      </c>
      <c r="O26" s="90" t="s">
        <v>94</v>
      </c>
      <c r="P26" s="76">
        <v>10.570858343251199</v>
      </c>
      <c r="Q26" s="76">
        <v>20.8585554640166</v>
      </c>
      <c r="R26" s="76">
        <v>14.7242291683405</v>
      </c>
      <c r="S26" s="76">
        <v>46.1536429756083</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ht="16.2" customHeight="1" x14ac:dyDescent="0.3">
      <c r="A27" s="5" t="s">
        <v>93</v>
      </c>
      <c r="B27" s="145">
        <v>2020</v>
      </c>
      <c r="C27" s="5" t="s">
        <v>2749</v>
      </c>
      <c r="D27" s="5" t="s">
        <v>2714</v>
      </c>
      <c r="E27" s="149">
        <v>239.355420750034</v>
      </c>
      <c r="F27" s="146">
        <v>257.72083003954998</v>
      </c>
      <c r="G27" s="146">
        <v>220.99001146051901</v>
      </c>
      <c r="H27" s="147">
        <v>632</v>
      </c>
      <c r="O27" s="90" t="s">
        <v>95</v>
      </c>
      <c r="P27" s="76">
        <v>30.172177321874798</v>
      </c>
      <c r="Q27" s="76">
        <v>66.128840584648103</v>
      </c>
      <c r="R27" s="76">
        <v>45.179841063710697</v>
      </c>
      <c r="S27" s="76">
        <v>141.48085897023361</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ht="16.2" customHeight="1" x14ac:dyDescent="0.3">
      <c r="A28" s="5" t="s">
        <v>93</v>
      </c>
      <c r="B28" s="145">
        <v>2020</v>
      </c>
      <c r="C28" s="5" t="s">
        <v>2749</v>
      </c>
      <c r="D28" s="5" t="s">
        <v>2750</v>
      </c>
      <c r="E28" s="149">
        <v>216.14141428412299</v>
      </c>
      <c r="F28" s="146">
        <v>233.59720940244699</v>
      </c>
      <c r="G28" s="146">
        <v>198.68561916579799</v>
      </c>
      <c r="H28" s="147">
        <v>571</v>
      </c>
      <c r="O28" s="90" t="s">
        <v>96</v>
      </c>
      <c r="P28" s="76">
        <v>33.723818576652199</v>
      </c>
      <c r="Q28" s="76">
        <v>61.688869491359497</v>
      </c>
      <c r="R28" s="76">
        <v>45.974657897941</v>
      </c>
      <c r="S28" s="76">
        <v>141.3873459659527</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ht="16.2" customHeight="1" x14ac:dyDescent="0.3">
      <c r="A29" s="5" t="s">
        <v>93</v>
      </c>
      <c r="B29" s="145">
        <v>2020</v>
      </c>
      <c r="C29" s="5" t="s">
        <v>2749</v>
      </c>
      <c r="D29" s="5" t="s">
        <v>2713</v>
      </c>
      <c r="E29" s="149">
        <v>1112.4821952003799</v>
      </c>
      <c r="F29" s="146">
        <v>1150.93912220571</v>
      </c>
      <c r="G29" s="146">
        <v>1074.0252681950601</v>
      </c>
      <c r="H29" s="147">
        <v>2891</v>
      </c>
      <c r="O29" s="90" t="s">
        <v>97</v>
      </c>
      <c r="P29" s="76">
        <v>99.907570672783706</v>
      </c>
      <c r="Q29" s="76">
        <v>173.06268546099801</v>
      </c>
      <c r="R29" s="76">
        <v>131.05760110953699</v>
      </c>
      <c r="S29" s="76">
        <v>404.02785724331875</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ht="16.2" customHeight="1" x14ac:dyDescent="0.3">
      <c r="A30" s="5" t="s">
        <v>93</v>
      </c>
      <c r="B30" s="145">
        <v>2020</v>
      </c>
      <c r="C30" s="5" t="s">
        <v>2748</v>
      </c>
      <c r="D30" s="5" t="s">
        <v>2714</v>
      </c>
      <c r="E30" s="149">
        <v>307.803350722</v>
      </c>
      <c r="F30" s="146">
        <v>333.92336290697301</v>
      </c>
      <c r="G30" s="146">
        <v>281.68333853702802</v>
      </c>
      <c r="H30" s="147">
        <v>544</v>
      </c>
      <c r="O30" s="90" t="s">
        <v>98</v>
      </c>
      <c r="P30" s="76">
        <v>96.897350013418006</v>
      </c>
      <c r="Q30" s="76">
        <v>167.75174228153</v>
      </c>
      <c r="R30" s="76">
        <v>127.728611035706</v>
      </c>
      <c r="S30" s="76">
        <v>392.37770333065396</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ht="16.2" customHeight="1" x14ac:dyDescent="0.3">
      <c r="A31" s="5" t="s">
        <v>93</v>
      </c>
      <c r="B31" s="145">
        <v>2020</v>
      </c>
      <c r="C31" s="5" t="s">
        <v>2748</v>
      </c>
      <c r="D31" s="5" t="s">
        <v>2750</v>
      </c>
      <c r="E31" s="149">
        <v>280.19664408822098</v>
      </c>
      <c r="F31" s="146">
        <v>305.188501699033</v>
      </c>
      <c r="G31" s="146">
        <v>255.20478647741001</v>
      </c>
      <c r="H31" s="147">
        <v>494</v>
      </c>
      <c r="O31" s="90" t="s">
        <v>99</v>
      </c>
      <c r="P31" s="76">
        <v>81.391851469209598</v>
      </c>
      <c r="Q31" s="76">
        <v>119.572728510441</v>
      </c>
      <c r="R31" s="76">
        <v>97.871792458447104</v>
      </c>
      <c r="S31" s="76">
        <v>298.83637243809767</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ht="16.2" customHeight="1" x14ac:dyDescent="0.3">
      <c r="A32" s="131" t="s">
        <v>93</v>
      </c>
      <c r="B32" s="132">
        <v>2020</v>
      </c>
      <c r="C32" s="133" t="s">
        <v>2748</v>
      </c>
      <c r="D32" s="134" t="s">
        <v>2713</v>
      </c>
      <c r="E32" s="135">
        <v>1521.62126723968</v>
      </c>
      <c r="F32" s="136">
        <v>1574.8178598541899</v>
      </c>
      <c r="G32" s="137">
        <v>1468.4246746251699</v>
      </c>
      <c r="H32" s="138">
        <v>2890</v>
      </c>
      <c r="O32" s="90" t="s">
        <v>100</v>
      </c>
      <c r="P32" s="76">
        <v>58.953336829122101</v>
      </c>
      <c r="Q32" s="76">
        <v>81.080179067139795</v>
      </c>
      <c r="R32" s="76">
        <v>68.107606330088302</v>
      </c>
      <c r="S32" s="76">
        <v>208.14112222635021</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ht="16.2" customHeight="1" x14ac:dyDescent="0.3">
      <c r="A33" s="151" t="s">
        <v>94</v>
      </c>
      <c r="B33" s="132">
        <v>2020</v>
      </c>
      <c r="C33" s="133" t="s">
        <v>2747</v>
      </c>
      <c r="D33" s="134" t="s">
        <v>2714</v>
      </c>
      <c r="E33" s="135">
        <v>46.698492409714</v>
      </c>
      <c r="F33" s="136">
        <v>53.241191135018099</v>
      </c>
      <c r="G33" s="137">
        <v>40.1557936844099</v>
      </c>
      <c r="H33" s="138">
        <v>197</v>
      </c>
      <c r="O33" s="77">
        <v>2022</v>
      </c>
      <c r="P33" s="76">
        <v>454.08099581686099</v>
      </c>
      <c r="Q33" s="76">
        <v>694.55091957838431</v>
      </c>
      <c r="R33" s="76">
        <v>552.16772845977346</v>
      </c>
      <c r="S33" s="76">
        <v>1700.7996438550185</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ht="16.2" customHeight="1" x14ac:dyDescent="0.3">
      <c r="A34" s="5" t="s">
        <v>94</v>
      </c>
      <c r="B34" s="145">
        <v>2020</v>
      </c>
      <c r="C34" s="5" t="s">
        <v>2747</v>
      </c>
      <c r="D34" s="5" t="s">
        <v>2750</v>
      </c>
      <c r="E34" s="149">
        <v>35.930248226248402</v>
      </c>
      <c r="F34" s="146">
        <v>41.683880239481297</v>
      </c>
      <c r="G34" s="146">
        <v>30.1766162130155</v>
      </c>
      <c r="H34" s="147">
        <v>151</v>
      </c>
      <c r="O34" s="90" t="s">
        <v>101</v>
      </c>
      <c r="P34" s="76">
        <v>98.662225118507607</v>
      </c>
      <c r="Q34" s="76">
        <v>143.65100072865999</v>
      </c>
      <c r="R34" s="76">
        <v>116.465679911808</v>
      </c>
      <c r="S34" s="76">
        <v>358.77890575897561</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ht="16.2" customHeight="1" x14ac:dyDescent="0.3">
      <c r="A35" s="5" t="s">
        <v>94</v>
      </c>
      <c r="B35" s="145">
        <v>2020</v>
      </c>
      <c r="C35" s="5" t="s">
        <v>2747</v>
      </c>
      <c r="D35" s="5" t="s">
        <v>2713</v>
      </c>
      <c r="E35" s="149">
        <v>1026.4365967575</v>
      </c>
      <c r="F35" s="146">
        <v>1055.5784224803199</v>
      </c>
      <c r="G35" s="146">
        <v>997.29477103469003</v>
      </c>
      <c r="H35" s="147">
        <v>4443</v>
      </c>
      <c r="O35" s="90" t="s">
        <v>102</v>
      </c>
      <c r="P35" s="76">
        <v>66.327713325780095</v>
      </c>
      <c r="Q35" s="76">
        <v>103.39526245955599</v>
      </c>
      <c r="R35" s="76">
        <v>82.741918484987295</v>
      </c>
      <c r="S35" s="76">
        <v>252.46489427032338</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ht="16.2" customHeight="1" x14ac:dyDescent="0.3">
      <c r="A36" s="5" t="s">
        <v>94</v>
      </c>
      <c r="B36" s="145">
        <v>2020</v>
      </c>
      <c r="C36" s="5" t="s">
        <v>2749</v>
      </c>
      <c r="D36" s="5" t="s">
        <v>2714</v>
      </c>
      <c r="E36" s="149">
        <v>44.8192487484841</v>
      </c>
      <c r="F36" s="146">
        <v>53.055680996715303</v>
      </c>
      <c r="G36" s="146">
        <v>36.582816500253003</v>
      </c>
      <c r="H36" s="147">
        <v>114</v>
      </c>
      <c r="O36" s="90" t="s">
        <v>90</v>
      </c>
      <c r="P36" s="76">
        <v>121.36523713630299</v>
      </c>
      <c r="Q36" s="76">
        <v>187.802975565857</v>
      </c>
      <c r="R36" s="76">
        <v>147.81583582308099</v>
      </c>
      <c r="S36" s="76">
        <v>456.98404852524095</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ht="16.2" customHeight="1" x14ac:dyDescent="0.3">
      <c r="A37" s="5" t="s">
        <v>94</v>
      </c>
      <c r="B37" s="145">
        <v>2020</v>
      </c>
      <c r="C37" s="5" t="s">
        <v>2749</v>
      </c>
      <c r="D37" s="5" t="s">
        <v>2750</v>
      </c>
      <c r="E37" s="149">
        <v>35.686297841501101</v>
      </c>
      <c r="F37" s="146">
        <v>43.029425340877197</v>
      </c>
      <c r="G37" s="146">
        <v>28.343170342125099</v>
      </c>
      <c r="H37" s="147">
        <v>91</v>
      </c>
      <c r="O37" s="90" t="s">
        <v>91</v>
      </c>
      <c r="P37" s="76">
        <v>95.119749767169594</v>
      </c>
      <c r="Q37" s="76">
        <v>136.48430800316001</v>
      </c>
      <c r="R37" s="76">
        <v>111.985795739861</v>
      </c>
      <c r="S37" s="76">
        <v>343.58985351019061</v>
      </c>
      <c r="T37"/>
      <c r="U37"/>
      <c r="V37"/>
      <c r="W37"/>
      <c r="X37"/>
      <c r="Y37"/>
      <c r="Z37"/>
      <c r="AA37"/>
      <c r="AB37"/>
      <c r="AC37"/>
      <c r="AD37"/>
      <c r="AE37"/>
      <c r="AF37"/>
      <c r="AG37"/>
      <c r="AH37"/>
      <c r="AI37"/>
      <c r="AJ37"/>
      <c r="AK37"/>
      <c r="AL37"/>
      <c r="AM37"/>
      <c r="AN37"/>
      <c r="AO37"/>
      <c r="AP37"/>
      <c r="AQ37"/>
      <c r="AR37"/>
      <c r="AS37"/>
      <c r="AT37"/>
      <c r="AU37"/>
      <c r="AV37"/>
      <c r="AW37"/>
      <c r="AX37"/>
      <c r="AY37"/>
      <c r="AZ37"/>
    </row>
    <row r="38" spans="1:88" ht="16.2" customHeight="1" x14ac:dyDescent="0.3">
      <c r="A38" s="5" t="s">
        <v>94</v>
      </c>
      <c r="B38" s="145">
        <v>2020</v>
      </c>
      <c r="C38" s="5" t="s">
        <v>2749</v>
      </c>
      <c r="D38" s="5" t="s">
        <v>2713</v>
      </c>
      <c r="E38" s="149">
        <v>889.44713923947597</v>
      </c>
      <c r="F38" s="146">
        <v>925.08230614870399</v>
      </c>
      <c r="G38" s="146">
        <v>853.81197233024795</v>
      </c>
      <c r="H38" s="147">
        <v>2227</v>
      </c>
      <c r="O38" s="90" t="s">
        <v>93</v>
      </c>
      <c r="P38" s="76">
        <v>35.275370012575998</v>
      </c>
      <c r="Q38" s="76">
        <v>61.670792313326501</v>
      </c>
      <c r="R38" s="76">
        <v>46.421117974502501</v>
      </c>
      <c r="S38" s="76">
        <v>143.36728030040499</v>
      </c>
      <c r="T38"/>
      <c r="U38"/>
      <c r="V38"/>
      <c r="W38"/>
      <c r="X38"/>
      <c r="Y38"/>
      <c r="Z38"/>
      <c r="AA38"/>
      <c r="AB38"/>
      <c r="AC38"/>
      <c r="AD38"/>
      <c r="AE38"/>
      <c r="AF38"/>
      <c r="AG38"/>
      <c r="AH38"/>
      <c r="AI38"/>
      <c r="AJ38"/>
      <c r="AK38"/>
      <c r="AL38"/>
      <c r="AM38"/>
      <c r="AN38"/>
      <c r="AO38"/>
      <c r="AP38"/>
      <c r="AQ38"/>
      <c r="AR38"/>
      <c r="AS38"/>
      <c r="AT38"/>
      <c r="AU38"/>
      <c r="AV38"/>
      <c r="AW38"/>
      <c r="AX38"/>
      <c r="AY38"/>
      <c r="AZ38"/>
    </row>
    <row r="39" spans="1:88" ht="16.2" customHeight="1" x14ac:dyDescent="0.3">
      <c r="A39" s="5" t="s">
        <v>94</v>
      </c>
      <c r="B39" s="145">
        <v>2020</v>
      </c>
      <c r="C39" s="5" t="s">
        <v>2748</v>
      </c>
      <c r="D39" s="5" t="s">
        <v>2714</v>
      </c>
      <c r="E39" s="149">
        <v>49.327153187320498</v>
      </c>
      <c r="F39" s="146">
        <v>60.284100284917102</v>
      </c>
      <c r="G39" s="146">
        <v>38.370206089723901</v>
      </c>
      <c r="H39" s="147">
        <v>83</v>
      </c>
      <c r="O39" s="90" t="s">
        <v>94</v>
      </c>
      <c r="P39" s="76">
        <v>37.330700456524703</v>
      </c>
      <c r="Q39" s="76">
        <v>61.5465805078248</v>
      </c>
      <c r="R39" s="76">
        <v>46.737380525533702</v>
      </c>
      <c r="S39" s="76">
        <v>145.61466148988319</v>
      </c>
      <c r="T39"/>
      <c r="U39"/>
      <c r="V39"/>
      <c r="W39"/>
      <c r="X39"/>
      <c r="Y39"/>
      <c r="Z39"/>
      <c r="AA39"/>
      <c r="AB39"/>
      <c r="AC39"/>
      <c r="AD39"/>
      <c r="AE39"/>
      <c r="AF39"/>
      <c r="AG39"/>
      <c r="AH39"/>
      <c r="AI39"/>
      <c r="AJ39"/>
      <c r="AK39"/>
      <c r="AL39"/>
      <c r="AM39"/>
      <c r="AN39"/>
      <c r="AO39"/>
      <c r="AP39"/>
      <c r="AQ39"/>
      <c r="AR39"/>
      <c r="AS39"/>
      <c r="AT39"/>
      <c r="AU39"/>
      <c r="AV39"/>
      <c r="AW39"/>
      <c r="AX39"/>
      <c r="AY39"/>
      <c r="AZ39"/>
    </row>
    <row r="40" spans="1:88" ht="16.2" customHeight="1" x14ac:dyDescent="0.3">
      <c r="A40" s="5" t="s">
        <v>94</v>
      </c>
      <c r="B40" s="145">
        <v>2020</v>
      </c>
      <c r="C40" s="5" t="s">
        <v>2748</v>
      </c>
      <c r="D40" s="5" t="s">
        <v>2750</v>
      </c>
      <c r="E40" s="149">
        <v>36.292456683096603</v>
      </c>
      <c r="F40" s="146">
        <v>45.776177431120701</v>
      </c>
      <c r="G40" s="146">
        <v>26.808735935072399</v>
      </c>
      <c r="H40" s="147">
        <v>60</v>
      </c>
      <c r="O40" s="77" t="s">
        <v>2741</v>
      </c>
      <c r="P40" s="76">
        <v>2800.1835522783522</v>
      </c>
      <c r="Q40" s="76">
        <v>4214.5492754786756</v>
      </c>
      <c r="R40" s="76">
        <v>3400.8240311688287</v>
      </c>
      <c r="S40" s="76">
        <v>10415.556858925856</v>
      </c>
      <c r="T40"/>
      <c r="U40"/>
      <c r="V40"/>
      <c r="W40"/>
      <c r="X40"/>
      <c r="Y40"/>
      <c r="Z40"/>
      <c r="AA40"/>
      <c r="AB40"/>
      <c r="AC40"/>
      <c r="AD40"/>
      <c r="AE40"/>
      <c r="AF40"/>
      <c r="AG40"/>
      <c r="AH40"/>
      <c r="AI40"/>
      <c r="AJ40"/>
      <c r="AK40"/>
      <c r="AL40"/>
      <c r="AM40"/>
      <c r="AN40"/>
      <c r="AO40"/>
      <c r="AP40"/>
      <c r="AQ40"/>
      <c r="AR40"/>
      <c r="AS40"/>
      <c r="AT40"/>
      <c r="AU40"/>
      <c r="AV40"/>
      <c r="AW40"/>
      <c r="AX40"/>
      <c r="AY40"/>
      <c r="AZ40"/>
    </row>
    <row r="41" spans="1:88" ht="16.2" customHeight="1" x14ac:dyDescent="0.3">
      <c r="A41" s="5" t="s">
        <v>94</v>
      </c>
      <c r="B41" s="145">
        <v>2020</v>
      </c>
      <c r="C41" s="5" t="s">
        <v>2748</v>
      </c>
      <c r="D41" s="5" t="s">
        <v>2713</v>
      </c>
      <c r="E41" s="149">
        <v>1180.9444501548901</v>
      </c>
      <c r="F41" s="146">
        <v>1229.3251013859899</v>
      </c>
      <c r="G41" s="146">
        <v>1132.56379892379</v>
      </c>
      <c r="H41" s="147">
        <v>2216</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88" ht="16.2" customHeight="1" x14ac:dyDescent="0.3">
      <c r="A42" s="5" t="s">
        <v>95</v>
      </c>
      <c r="B42" s="145">
        <v>2020</v>
      </c>
      <c r="C42" s="5" t="s">
        <v>2747</v>
      </c>
      <c r="D42" s="5" t="s">
        <v>2714</v>
      </c>
      <c r="E42" s="149">
        <v>8.3994209232489307</v>
      </c>
      <c r="F42" s="146">
        <v>11.122854561099301</v>
      </c>
      <c r="G42" s="146">
        <v>5.6759872853985698</v>
      </c>
      <c r="H42" s="147">
        <v>37</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88" ht="16.2" customHeight="1" x14ac:dyDescent="0.3">
      <c r="A43" s="5" t="s">
        <v>95</v>
      </c>
      <c r="B43" s="145">
        <v>2020</v>
      </c>
      <c r="C43" s="5" t="s">
        <v>2747</v>
      </c>
      <c r="D43" s="5" t="s">
        <v>2750</v>
      </c>
      <c r="E43" s="149">
        <v>3.6416904330042899</v>
      </c>
      <c r="F43" s="146">
        <v>5.4382513090123297</v>
      </c>
      <c r="G43" s="146">
        <v>1.84512955699625</v>
      </c>
      <c r="H43" s="147">
        <v>16</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88" ht="16.2" customHeight="1" x14ac:dyDescent="0.3">
      <c r="A44" s="5" t="s">
        <v>95</v>
      </c>
      <c r="B44" s="145">
        <v>2020</v>
      </c>
      <c r="C44" s="5" t="s">
        <v>2747</v>
      </c>
      <c r="D44" s="5" t="s">
        <v>2713</v>
      </c>
      <c r="E44" s="149">
        <v>1001.3579700584201</v>
      </c>
      <c r="F44" s="146">
        <v>1029.6675440491999</v>
      </c>
      <c r="G44" s="146">
        <v>973.04839606764904</v>
      </c>
      <c r="H44" s="147">
        <v>4501</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88" ht="16.2" customHeight="1" x14ac:dyDescent="0.3">
      <c r="A45" s="5" t="s">
        <v>95</v>
      </c>
      <c r="B45" s="145">
        <v>2020</v>
      </c>
      <c r="C45" s="5" t="s">
        <v>2749</v>
      </c>
      <c r="D45" s="5" t="s">
        <v>2714</v>
      </c>
      <c r="E45" s="149">
        <v>9.0757138917566493</v>
      </c>
      <c r="F45" s="146">
        <v>12.7158544424803</v>
      </c>
      <c r="G45" s="146">
        <v>5.4355733410330496</v>
      </c>
      <c r="H45" s="147">
        <v>24</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88" ht="16.2" customHeight="1" x14ac:dyDescent="0.3">
      <c r="A46" s="5" t="s">
        <v>95</v>
      </c>
      <c r="B46" s="145">
        <v>2020</v>
      </c>
      <c r="C46" s="5" t="s">
        <v>2749</v>
      </c>
      <c r="D46" s="5" t="s">
        <v>2750</v>
      </c>
      <c r="E46" s="149">
        <v>4.12984950415124</v>
      </c>
      <c r="F46" s="146">
        <v>6.5763866799147399</v>
      </c>
      <c r="G46" s="146">
        <v>1.68331232838774</v>
      </c>
      <c r="H46" s="147">
        <v>11</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88" ht="16.2" customHeight="1" x14ac:dyDescent="0.3">
      <c r="A47" s="5" t="s">
        <v>95</v>
      </c>
      <c r="B47" s="145">
        <v>2020</v>
      </c>
      <c r="C47" s="5" t="s">
        <v>2749</v>
      </c>
      <c r="D47" s="5" t="s">
        <v>2713</v>
      </c>
      <c r="E47" s="149">
        <v>878.00870666459298</v>
      </c>
      <c r="F47" s="146">
        <v>912.97278435836301</v>
      </c>
      <c r="G47" s="146">
        <v>843.04462897082306</v>
      </c>
      <c r="H47" s="147">
        <v>2276</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88" ht="16.2" customHeight="1" x14ac:dyDescent="0.3">
      <c r="A48" s="5" t="s">
        <v>95</v>
      </c>
      <c r="B48" s="145">
        <v>2020</v>
      </c>
      <c r="C48" s="5" t="s">
        <v>2748</v>
      </c>
      <c r="D48" s="5" t="s">
        <v>2714</v>
      </c>
      <c r="E48" s="149">
        <v>7.1714573483513799</v>
      </c>
      <c r="F48" s="146">
        <v>11.185865044291701</v>
      </c>
      <c r="G48" s="146">
        <v>3.1570496524110898</v>
      </c>
      <c r="H48" s="147">
        <v>13</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6.2" customHeight="1" x14ac:dyDescent="0.3">
      <c r="A49" s="5" t="s">
        <v>95</v>
      </c>
      <c r="B49" s="145">
        <v>2020</v>
      </c>
      <c r="C49" s="5" t="s">
        <v>2748</v>
      </c>
      <c r="D49" s="5" t="s">
        <v>2750</v>
      </c>
      <c r="E49" s="149">
        <v>2.8987584621632498</v>
      </c>
      <c r="F49" s="146">
        <v>5.5143507349855101</v>
      </c>
      <c r="G49" s="146">
        <v>0.28316618934097798</v>
      </c>
      <c r="H49" s="147">
        <v>5</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6.2" customHeight="1" x14ac:dyDescent="0.3">
      <c r="A50" s="5" t="s">
        <v>95</v>
      </c>
      <c r="B50" s="145">
        <v>2020</v>
      </c>
      <c r="C50" s="5" t="s">
        <v>2748</v>
      </c>
      <c r="D50" s="5" t="s">
        <v>2713</v>
      </c>
      <c r="E50" s="149">
        <v>1152.07653089832</v>
      </c>
      <c r="F50" s="146">
        <v>1199.0995613698699</v>
      </c>
      <c r="G50" s="146">
        <v>1105.0535004267699</v>
      </c>
      <c r="H50" s="147">
        <v>2225</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6.2" customHeight="1" x14ac:dyDescent="0.3">
      <c r="A51" s="5" t="s">
        <v>96</v>
      </c>
      <c r="B51" s="145">
        <v>2020</v>
      </c>
      <c r="C51" s="5" t="s">
        <v>2747</v>
      </c>
      <c r="D51" s="5" t="s">
        <v>2714</v>
      </c>
      <c r="E51" s="149">
        <v>4.3264434459539798</v>
      </c>
      <c r="F51" s="146">
        <v>6.28663943375392</v>
      </c>
      <c r="G51" s="146">
        <v>2.3662474581540298</v>
      </c>
      <c r="H51" s="147">
        <v>19</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6.2" customHeight="1" x14ac:dyDescent="0.3">
      <c r="A52" s="5" t="s">
        <v>96</v>
      </c>
      <c r="B52" s="145">
        <v>2020</v>
      </c>
      <c r="C52" s="5" t="s">
        <v>2747</v>
      </c>
      <c r="D52" s="5" t="s">
        <v>2750</v>
      </c>
      <c r="E52" s="149">
        <v>2.08903119364455</v>
      </c>
      <c r="F52" s="146">
        <v>3.4629877335250701</v>
      </c>
      <c r="G52" s="146">
        <v>0.71507465376404</v>
      </c>
      <c r="H52" s="147">
        <v>9</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6.2" customHeight="1" x14ac:dyDescent="0.3">
      <c r="A53" s="5" t="s">
        <v>96</v>
      </c>
      <c r="B53" s="145">
        <v>2020</v>
      </c>
      <c r="C53" s="5" t="s">
        <v>2747</v>
      </c>
      <c r="D53" s="5" t="s">
        <v>2713</v>
      </c>
      <c r="E53" s="149">
        <v>980.94573585778903</v>
      </c>
      <c r="F53" s="146">
        <v>1009.01911084426</v>
      </c>
      <c r="G53" s="146">
        <v>952.87236087131396</v>
      </c>
      <c r="H53" s="147">
        <v>4426</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6.2" customHeight="1" x14ac:dyDescent="0.3">
      <c r="A54" s="5" t="s">
        <v>96</v>
      </c>
      <c r="B54" s="145">
        <v>2020</v>
      </c>
      <c r="C54" s="5" t="s">
        <v>2749</v>
      </c>
      <c r="D54" s="5" t="s">
        <v>2714</v>
      </c>
      <c r="E54" s="149">
        <v>4.8975531087716604</v>
      </c>
      <c r="F54" s="146">
        <v>7.5673002107265104</v>
      </c>
      <c r="G54" s="146">
        <v>2.2278060068168002</v>
      </c>
      <c r="H54" s="147">
        <v>13</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6.2" customHeight="1" x14ac:dyDescent="0.3">
      <c r="A55" s="5" t="s">
        <v>96</v>
      </c>
      <c r="B55" s="145">
        <v>2020</v>
      </c>
      <c r="C55" s="5" t="s">
        <v>2749</v>
      </c>
      <c r="D55" s="5" t="s">
        <v>2750</v>
      </c>
      <c r="E55" s="149">
        <v>3.0518167708877302</v>
      </c>
      <c r="F55" s="146">
        <v>5.1736779100492001</v>
      </c>
      <c r="G55" s="146">
        <v>0.92995563172626805</v>
      </c>
      <c r="H55" s="147">
        <v>8</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6.2" customHeight="1" x14ac:dyDescent="0.3">
      <c r="A56" s="5" t="s">
        <v>96</v>
      </c>
      <c r="B56" s="145">
        <v>2020</v>
      </c>
      <c r="C56" s="5" t="s">
        <v>2749</v>
      </c>
      <c r="D56" s="5" t="s">
        <v>2713</v>
      </c>
      <c r="E56" s="149">
        <v>831.72089980564999</v>
      </c>
      <c r="F56" s="146">
        <v>865.86696514634696</v>
      </c>
      <c r="G56" s="146">
        <v>797.574834464952</v>
      </c>
      <c r="H56" s="147">
        <v>2157</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6.2" customHeight="1" x14ac:dyDescent="0.3">
      <c r="A57" s="5" t="s">
        <v>96</v>
      </c>
      <c r="B57" s="145">
        <v>2020</v>
      </c>
      <c r="C57" s="5" t="s">
        <v>2748</v>
      </c>
      <c r="D57" s="5" t="s">
        <v>2714</v>
      </c>
      <c r="E57" s="149">
        <v>3.2165365814808999</v>
      </c>
      <c r="F57" s="146">
        <v>5.8906918682698404</v>
      </c>
      <c r="G57" s="146">
        <v>0.54238129469196295</v>
      </c>
      <c r="H57" s="147">
        <v>6</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6.2" customHeight="1" x14ac:dyDescent="0.3">
      <c r="A58" s="5" t="s">
        <v>96</v>
      </c>
      <c r="B58" s="145">
        <v>2020</v>
      </c>
      <c r="C58" s="5" t="s">
        <v>2748</v>
      </c>
      <c r="D58" s="5" t="s">
        <v>2750</v>
      </c>
      <c r="E58" s="149">
        <v>0.48982248868990802</v>
      </c>
      <c r="F58" s="146">
        <v>1.44978051089524</v>
      </c>
      <c r="G58" s="146">
        <v>-0.47013553351542198</v>
      </c>
      <c r="H58" s="147">
        <v>1</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6.2" customHeight="1" x14ac:dyDescent="0.3">
      <c r="A59" s="5" t="s">
        <v>96</v>
      </c>
      <c r="B59" s="145">
        <v>2020</v>
      </c>
      <c r="C59" s="5" t="s">
        <v>2748</v>
      </c>
      <c r="D59" s="5" t="s">
        <v>2713</v>
      </c>
      <c r="E59" s="149">
        <v>1160.1921962494901</v>
      </c>
      <c r="F59" s="146">
        <v>1207.2425749228901</v>
      </c>
      <c r="G59" s="146">
        <v>1113.14181757609</v>
      </c>
      <c r="H59" s="147">
        <v>2269</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6.2" customHeight="1" x14ac:dyDescent="0.3">
      <c r="A60" s="131" t="s">
        <v>97</v>
      </c>
      <c r="B60" s="132">
        <v>2020</v>
      </c>
      <c r="C60" s="133" t="s">
        <v>2747</v>
      </c>
      <c r="D60" s="134" t="s">
        <v>2714</v>
      </c>
      <c r="E60" s="135">
        <v>10.136347673226201</v>
      </c>
      <c r="F60" s="136">
        <v>13.1473077574918</v>
      </c>
      <c r="G60" s="137">
        <v>7.1253875889606002</v>
      </c>
      <c r="H60" s="138">
        <v>44</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6.2" customHeight="1" x14ac:dyDescent="0.3">
      <c r="A61" s="151" t="s">
        <v>97</v>
      </c>
      <c r="B61" s="132">
        <v>2020</v>
      </c>
      <c r="C61" s="133" t="s">
        <v>2747</v>
      </c>
      <c r="D61" s="134" t="s">
        <v>2750</v>
      </c>
      <c r="E61" s="135">
        <v>8.0933374471249309</v>
      </c>
      <c r="F61" s="136">
        <v>10.788407016811799</v>
      </c>
      <c r="G61" s="137">
        <v>5.3982678774380597</v>
      </c>
      <c r="H61" s="138">
        <v>35</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6.2" customHeight="1" x14ac:dyDescent="0.3">
      <c r="A62" s="5" t="s">
        <v>97</v>
      </c>
      <c r="B62" s="145">
        <v>2020</v>
      </c>
      <c r="C62" s="5" t="s">
        <v>2747</v>
      </c>
      <c r="D62" s="5" t="s">
        <v>2713</v>
      </c>
      <c r="E62" s="149">
        <v>1030.1791638361599</v>
      </c>
      <c r="F62" s="146">
        <v>1059.2559584862399</v>
      </c>
      <c r="G62" s="146">
        <v>1001.10236918608</v>
      </c>
      <c r="H62" s="147">
        <v>4486</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6.2" customHeight="1" x14ac:dyDescent="0.3">
      <c r="A63" s="5" t="s">
        <v>97</v>
      </c>
      <c r="B63" s="145">
        <v>2020</v>
      </c>
      <c r="C63" s="5" t="s">
        <v>2749</v>
      </c>
      <c r="D63" s="5" t="s">
        <v>2714</v>
      </c>
      <c r="E63" s="149">
        <v>6.1777095366716503</v>
      </c>
      <c r="F63" s="146">
        <v>9.2132556379934591</v>
      </c>
      <c r="G63" s="146">
        <v>3.1421634353498402</v>
      </c>
      <c r="H63" s="147">
        <v>16</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6.2" customHeight="1" x14ac:dyDescent="0.3">
      <c r="A64" s="5" t="s">
        <v>97</v>
      </c>
      <c r="B64" s="145">
        <v>2020</v>
      </c>
      <c r="C64" s="5" t="s">
        <v>2749</v>
      </c>
      <c r="D64" s="5" t="s">
        <v>2750</v>
      </c>
      <c r="E64" s="149">
        <v>4.6174352168847603</v>
      </c>
      <c r="F64" s="146">
        <v>7.2389737193255099</v>
      </c>
      <c r="G64" s="146">
        <v>1.9958967144440001</v>
      </c>
      <c r="H64" s="147">
        <v>12</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6.2" customHeight="1" x14ac:dyDescent="0.3">
      <c r="A65" s="5" t="s">
        <v>97</v>
      </c>
      <c r="B65" s="145">
        <v>2020</v>
      </c>
      <c r="C65" s="5" t="s">
        <v>2749</v>
      </c>
      <c r="D65" s="5" t="s">
        <v>2713</v>
      </c>
      <c r="E65" s="149">
        <v>895.231998630882</v>
      </c>
      <c r="F65" s="146">
        <v>930.92614512950797</v>
      </c>
      <c r="G65" s="146">
        <v>859.53785213225501</v>
      </c>
      <c r="H65" s="147">
        <v>2254</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6.2" customHeight="1" x14ac:dyDescent="0.3">
      <c r="A66" s="5" t="s">
        <v>97</v>
      </c>
      <c r="B66" s="145">
        <v>2020</v>
      </c>
      <c r="C66" s="5" t="s">
        <v>2748</v>
      </c>
      <c r="D66" s="5" t="s">
        <v>2714</v>
      </c>
      <c r="E66" s="149">
        <v>15.2868907947524</v>
      </c>
      <c r="F66" s="146">
        <v>21.090832467896</v>
      </c>
      <c r="G66" s="146">
        <v>9.4829491216088808</v>
      </c>
      <c r="H66" s="147">
        <v>28</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6.2" customHeight="1" x14ac:dyDescent="0.3">
      <c r="A67" s="5" t="s">
        <v>97</v>
      </c>
      <c r="B67" s="145">
        <v>2020</v>
      </c>
      <c r="C67" s="5" t="s">
        <v>2748</v>
      </c>
      <c r="D67" s="5" t="s">
        <v>2750</v>
      </c>
      <c r="E67" s="149">
        <v>12.834318919903801</v>
      </c>
      <c r="F67" s="146">
        <v>18.222042144988102</v>
      </c>
      <c r="G67" s="146">
        <v>7.4465956948195302</v>
      </c>
      <c r="H67" s="147">
        <v>23</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6.2" customHeight="1" x14ac:dyDescent="0.3">
      <c r="A68" s="5" t="s">
        <v>97</v>
      </c>
      <c r="B68" s="145">
        <v>2020</v>
      </c>
      <c r="C68" s="5" t="s">
        <v>2748</v>
      </c>
      <c r="D68" s="5" t="s">
        <v>2713</v>
      </c>
      <c r="E68" s="149">
        <v>1191.64558046159</v>
      </c>
      <c r="F68" s="146">
        <v>1240.0771540492001</v>
      </c>
      <c r="G68" s="146">
        <v>1143.21400687398</v>
      </c>
      <c r="H68" s="147">
        <v>2232</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6.2" customHeight="1" x14ac:dyDescent="0.3">
      <c r="A69" s="5" t="s">
        <v>98</v>
      </c>
      <c r="B69" s="145">
        <v>2020</v>
      </c>
      <c r="C69" s="5" t="s">
        <v>2747</v>
      </c>
      <c r="D69" s="5" t="s">
        <v>2714</v>
      </c>
      <c r="E69" s="149">
        <v>106.250849432503</v>
      </c>
      <c r="F69" s="146">
        <v>115.694417212768</v>
      </c>
      <c r="G69" s="146">
        <v>96.807281652238999</v>
      </c>
      <c r="H69" s="147">
        <v>487</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6.2" customHeight="1" x14ac:dyDescent="0.3">
      <c r="A70" s="5" t="s">
        <v>98</v>
      </c>
      <c r="B70" s="145">
        <v>2020</v>
      </c>
      <c r="C70" s="5" t="s">
        <v>2747</v>
      </c>
      <c r="D70" s="5" t="s">
        <v>2750</v>
      </c>
      <c r="E70" s="149">
        <v>96.124861144249294</v>
      </c>
      <c r="F70" s="146">
        <v>105.11666277549899</v>
      </c>
      <c r="G70" s="146">
        <v>87.133059513000106</v>
      </c>
      <c r="H70" s="147">
        <v>440</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6.2" customHeight="1" x14ac:dyDescent="0.3">
      <c r="A71" s="5" t="s">
        <v>98</v>
      </c>
      <c r="B71" s="145">
        <v>2020</v>
      </c>
      <c r="C71" s="5" t="s">
        <v>2747</v>
      </c>
      <c r="D71" s="5" t="s">
        <v>2713</v>
      </c>
      <c r="E71" s="149">
        <v>1155.13251140086</v>
      </c>
      <c r="F71" s="146">
        <v>1185.2324536548899</v>
      </c>
      <c r="G71" s="146">
        <v>1125.0325691468299</v>
      </c>
      <c r="H71" s="147">
        <v>5208</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6.2" customHeight="1" x14ac:dyDescent="0.3">
      <c r="A72" s="5" t="s">
        <v>98</v>
      </c>
      <c r="B72" s="145">
        <v>2020</v>
      </c>
      <c r="C72" s="5" t="s">
        <v>2749</v>
      </c>
      <c r="D72" s="5" t="s">
        <v>2714</v>
      </c>
      <c r="E72" s="149">
        <v>82.056411875107599</v>
      </c>
      <c r="F72" s="146">
        <v>93.003718585775303</v>
      </c>
      <c r="G72" s="146">
        <v>71.109105164439796</v>
      </c>
      <c r="H72" s="147">
        <v>216</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6.2" customHeight="1" x14ac:dyDescent="0.3">
      <c r="A73" s="5" t="s">
        <v>98</v>
      </c>
      <c r="B73" s="145">
        <v>2020</v>
      </c>
      <c r="C73" s="5" t="s">
        <v>2749</v>
      </c>
      <c r="D73" s="5" t="s">
        <v>2750</v>
      </c>
      <c r="E73" s="149">
        <v>71.424312855739302</v>
      </c>
      <c r="F73" s="146">
        <v>81.641124627737199</v>
      </c>
      <c r="G73" s="146">
        <v>61.207501083741498</v>
      </c>
      <c r="H73" s="147">
        <v>188</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6.2" customHeight="1" x14ac:dyDescent="0.3">
      <c r="A74" s="5" t="s">
        <v>98</v>
      </c>
      <c r="B74" s="145">
        <v>2020</v>
      </c>
      <c r="C74" s="5" t="s">
        <v>2749</v>
      </c>
      <c r="D74" s="5" t="s">
        <v>2713</v>
      </c>
      <c r="E74" s="149">
        <v>988.55585349172304</v>
      </c>
      <c r="F74" s="146">
        <v>1025.25701894439</v>
      </c>
      <c r="G74" s="146">
        <v>951.85468803905496</v>
      </c>
      <c r="H74" s="147">
        <v>2579</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6.2" customHeight="1" x14ac:dyDescent="0.3">
      <c r="A75" s="5" t="s">
        <v>98</v>
      </c>
      <c r="B75" s="145">
        <v>2020</v>
      </c>
      <c r="C75" s="5" t="s">
        <v>2748</v>
      </c>
      <c r="D75" s="5" t="s">
        <v>2714</v>
      </c>
      <c r="E75" s="149">
        <v>139.41662875965801</v>
      </c>
      <c r="F75" s="146">
        <v>156.29224337254999</v>
      </c>
      <c r="G75" s="146">
        <v>122.54101414676499</v>
      </c>
      <c r="H75" s="147">
        <v>271</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6.2" customHeight="1" x14ac:dyDescent="0.3">
      <c r="A76" s="5" t="s">
        <v>98</v>
      </c>
      <c r="B76" s="145">
        <v>2020</v>
      </c>
      <c r="C76" s="5" t="s">
        <v>2748</v>
      </c>
      <c r="D76" s="5" t="s">
        <v>2750</v>
      </c>
      <c r="E76" s="149">
        <v>129.86758209076899</v>
      </c>
      <c r="F76" s="146">
        <v>146.17980993090501</v>
      </c>
      <c r="G76" s="146">
        <v>113.555354250634</v>
      </c>
      <c r="H76" s="147">
        <v>252</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6.2" customHeight="1" x14ac:dyDescent="0.3">
      <c r="A77" s="5" t="s">
        <v>98</v>
      </c>
      <c r="B77" s="145">
        <v>2020</v>
      </c>
      <c r="C77" s="5" t="s">
        <v>2748</v>
      </c>
      <c r="D77" s="5" t="s">
        <v>2713</v>
      </c>
      <c r="E77" s="149">
        <v>1360.8171442268099</v>
      </c>
      <c r="F77" s="146">
        <v>1411.2982612461301</v>
      </c>
      <c r="G77" s="146">
        <v>1310.3360272074899</v>
      </c>
      <c r="H77" s="147">
        <v>2629</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6.2" customHeight="1" x14ac:dyDescent="0.3">
      <c r="A78" s="5" t="s">
        <v>99</v>
      </c>
      <c r="B78" s="145">
        <v>2020</v>
      </c>
      <c r="C78" s="5" t="s">
        <v>2747</v>
      </c>
      <c r="D78" s="5" t="s">
        <v>2714</v>
      </c>
      <c r="E78" s="149">
        <v>247.74880751510801</v>
      </c>
      <c r="F78" s="146">
        <v>262.44683082327498</v>
      </c>
      <c r="G78" s="146">
        <v>233.05078420694099</v>
      </c>
      <c r="H78" s="147">
        <v>1076</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6.2" customHeight="1" x14ac:dyDescent="0.3">
      <c r="A79" s="5" t="s">
        <v>99</v>
      </c>
      <c r="B79" s="145">
        <v>2020</v>
      </c>
      <c r="C79" s="5" t="s">
        <v>2747</v>
      </c>
      <c r="D79" s="5" t="s">
        <v>2750</v>
      </c>
      <c r="E79" s="149">
        <v>215.42936701933701</v>
      </c>
      <c r="F79" s="146">
        <v>229.16421113053201</v>
      </c>
      <c r="G79" s="146">
        <v>201.694522908143</v>
      </c>
      <c r="H79" s="147">
        <v>934</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6.2" customHeight="1" x14ac:dyDescent="0.3">
      <c r="A80" s="5" t="s">
        <v>99</v>
      </c>
      <c r="B80" s="145">
        <v>2020</v>
      </c>
      <c r="C80" s="5" t="s">
        <v>2747</v>
      </c>
      <c r="D80" s="5" t="s">
        <v>2713</v>
      </c>
      <c r="E80" s="149">
        <v>1298.95481148624</v>
      </c>
      <c r="F80" s="146">
        <v>1331.0266759046999</v>
      </c>
      <c r="G80" s="146">
        <v>1266.8829470677799</v>
      </c>
      <c r="H80" s="147">
        <v>5662</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6.2" customHeight="1" x14ac:dyDescent="0.3">
      <c r="A81" s="5" t="s">
        <v>99</v>
      </c>
      <c r="B81" s="145">
        <v>2020</v>
      </c>
      <c r="C81" s="5" t="s">
        <v>2749</v>
      </c>
      <c r="D81" s="5" t="s">
        <v>2714</v>
      </c>
      <c r="E81" s="149">
        <v>195.189355975333</v>
      </c>
      <c r="F81" s="146">
        <v>212.22474006401299</v>
      </c>
      <c r="G81" s="146">
        <v>178.15397188665199</v>
      </c>
      <c r="H81" s="147">
        <v>497</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6.2" customHeight="1" x14ac:dyDescent="0.3">
      <c r="A82" s="5" t="s">
        <v>99</v>
      </c>
      <c r="B82" s="145">
        <v>2020</v>
      </c>
      <c r="C82" s="5" t="s">
        <v>2749</v>
      </c>
      <c r="D82" s="5" t="s">
        <v>2750</v>
      </c>
      <c r="E82" s="149">
        <v>167.930634362137</v>
      </c>
      <c r="F82" s="146">
        <v>183.75556754243499</v>
      </c>
      <c r="G82" s="146">
        <v>152.10570118184</v>
      </c>
      <c r="H82" s="147">
        <v>427</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6.2" customHeight="1" x14ac:dyDescent="0.3">
      <c r="A83" s="5" t="s">
        <v>99</v>
      </c>
      <c r="B83" s="145">
        <v>2020</v>
      </c>
      <c r="C83" s="5" t="s">
        <v>2749</v>
      </c>
      <c r="D83" s="5" t="s">
        <v>2713</v>
      </c>
      <c r="E83" s="149">
        <v>1097.60033347645</v>
      </c>
      <c r="F83" s="146">
        <v>1136.55299652688</v>
      </c>
      <c r="G83" s="146">
        <v>1058.6476704260201</v>
      </c>
      <c r="H83" s="147">
        <v>2774</v>
      </c>
    </row>
    <row r="84" spans="1:52" ht="16.2" customHeight="1" x14ac:dyDescent="0.3">
      <c r="A84" s="5" t="s">
        <v>99</v>
      </c>
      <c r="B84" s="145">
        <v>2020</v>
      </c>
      <c r="C84" s="5" t="s">
        <v>2748</v>
      </c>
      <c r="D84" s="5" t="s">
        <v>2714</v>
      </c>
      <c r="E84" s="149">
        <v>319.55742434229398</v>
      </c>
      <c r="F84" s="146">
        <v>345.89102583175401</v>
      </c>
      <c r="G84" s="146">
        <v>293.22382285283402</v>
      </c>
      <c r="H84" s="147">
        <v>579</v>
      </c>
    </row>
    <row r="85" spans="1:52" ht="16.2" customHeight="1" x14ac:dyDescent="0.3">
      <c r="A85" s="5" t="s">
        <v>99</v>
      </c>
      <c r="B85" s="145">
        <v>2020</v>
      </c>
      <c r="C85" s="5" t="s">
        <v>2748</v>
      </c>
      <c r="D85" s="5" t="s">
        <v>2750</v>
      </c>
      <c r="E85" s="149">
        <v>280.06357417684802</v>
      </c>
      <c r="F85" s="146">
        <v>304.78659333740001</v>
      </c>
      <c r="G85" s="146">
        <v>255.340555016297</v>
      </c>
      <c r="H85" s="147">
        <v>507</v>
      </c>
    </row>
    <row r="86" spans="1:52" ht="16.2" customHeight="1" x14ac:dyDescent="0.3">
      <c r="A86" s="5" t="s">
        <v>99</v>
      </c>
      <c r="B86" s="145">
        <v>2020</v>
      </c>
      <c r="C86" s="5" t="s">
        <v>2748</v>
      </c>
      <c r="D86" s="5" t="s">
        <v>2713</v>
      </c>
      <c r="E86" s="149">
        <v>1562.5013638211401</v>
      </c>
      <c r="F86" s="146">
        <v>1616.76906777457</v>
      </c>
      <c r="G86" s="146">
        <v>1508.2336598677</v>
      </c>
      <c r="H86" s="147">
        <v>2888</v>
      </c>
    </row>
    <row r="87" spans="1:52" ht="16.2" customHeight="1" x14ac:dyDescent="0.3">
      <c r="A87" s="5" t="s">
        <v>100</v>
      </c>
      <c r="B87" s="145">
        <v>2020</v>
      </c>
      <c r="C87" s="5" t="s">
        <v>2747</v>
      </c>
      <c r="D87" s="5" t="s">
        <v>2714</v>
      </c>
      <c r="E87" s="149">
        <v>224.756564083369</v>
      </c>
      <c r="F87" s="146">
        <v>238.48935121752399</v>
      </c>
      <c r="G87" s="146">
        <v>211.02377694921501</v>
      </c>
      <c r="H87" s="147">
        <v>1016</v>
      </c>
    </row>
    <row r="88" spans="1:52" ht="16.2" customHeight="1" x14ac:dyDescent="0.3">
      <c r="A88" s="131" t="s">
        <v>100</v>
      </c>
      <c r="B88" s="132">
        <v>2020</v>
      </c>
      <c r="C88" s="133" t="s">
        <v>2747</v>
      </c>
      <c r="D88" s="134" t="s">
        <v>2750</v>
      </c>
      <c r="E88" s="135">
        <v>187.75460702227801</v>
      </c>
      <c r="F88" s="136">
        <v>200.334344371719</v>
      </c>
      <c r="G88" s="137">
        <v>175.174869672836</v>
      </c>
      <c r="H88" s="138">
        <v>848</v>
      </c>
    </row>
    <row r="89" spans="1:52" ht="16.2" customHeight="1" x14ac:dyDescent="0.3">
      <c r="A89" s="151" t="s">
        <v>100</v>
      </c>
      <c r="B89" s="132">
        <v>2020</v>
      </c>
      <c r="C89" s="133" t="s">
        <v>2747</v>
      </c>
      <c r="D89" s="134" t="s">
        <v>2713</v>
      </c>
      <c r="E89" s="135">
        <v>1346.3096485369299</v>
      </c>
      <c r="F89" s="136">
        <v>1378.44542066801</v>
      </c>
      <c r="G89" s="137">
        <v>1314.17387640586</v>
      </c>
      <c r="H89" s="138">
        <v>6093</v>
      </c>
    </row>
    <row r="90" spans="1:52" ht="16.2" customHeight="1" x14ac:dyDescent="0.3">
      <c r="A90" s="5" t="s">
        <v>100</v>
      </c>
      <c r="B90" s="145">
        <v>2020</v>
      </c>
      <c r="C90" s="5" t="s">
        <v>2749</v>
      </c>
      <c r="D90" s="5" t="s">
        <v>2714</v>
      </c>
      <c r="E90" s="149">
        <v>183.88638618379201</v>
      </c>
      <c r="F90" s="146">
        <v>200.11817923414</v>
      </c>
      <c r="G90" s="146">
        <v>167.654593133444</v>
      </c>
      <c r="H90" s="147">
        <v>487</v>
      </c>
    </row>
    <row r="91" spans="1:52" ht="16.2" customHeight="1" x14ac:dyDescent="0.3">
      <c r="A91" s="5" t="s">
        <v>100</v>
      </c>
      <c r="B91" s="145">
        <v>2020</v>
      </c>
      <c r="C91" s="5" t="s">
        <v>2749</v>
      </c>
      <c r="D91" s="5" t="s">
        <v>2750</v>
      </c>
      <c r="E91" s="149">
        <v>151.86900318911799</v>
      </c>
      <c r="F91" s="146">
        <v>166.64553455096501</v>
      </c>
      <c r="G91" s="146">
        <v>137.09247182727</v>
      </c>
      <c r="H91" s="147">
        <v>402</v>
      </c>
    </row>
    <row r="92" spans="1:52" ht="16.2" customHeight="1" x14ac:dyDescent="0.3">
      <c r="A92" s="5" t="s">
        <v>100</v>
      </c>
      <c r="B92" s="145">
        <v>2020</v>
      </c>
      <c r="C92" s="5" t="s">
        <v>2749</v>
      </c>
      <c r="D92" s="5" t="s">
        <v>2713</v>
      </c>
      <c r="E92" s="149">
        <v>1157.20792392302</v>
      </c>
      <c r="F92" s="146">
        <v>1196.51980192463</v>
      </c>
      <c r="G92" s="146">
        <v>1117.89604592141</v>
      </c>
      <c r="H92" s="147">
        <v>3032</v>
      </c>
    </row>
    <row r="93" spans="1:52" ht="16.2" customHeight="1" x14ac:dyDescent="0.3">
      <c r="A93" s="5" t="s">
        <v>100</v>
      </c>
      <c r="B93" s="145">
        <v>2020</v>
      </c>
      <c r="C93" s="5" t="s">
        <v>2748</v>
      </c>
      <c r="D93" s="5" t="s">
        <v>2714</v>
      </c>
      <c r="E93" s="149">
        <v>281.422317660197</v>
      </c>
      <c r="F93" s="146">
        <v>305.67780624398199</v>
      </c>
      <c r="G93" s="146">
        <v>257.166829076412</v>
      </c>
      <c r="H93" s="147">
        <v>529</v>
      </c>
    </row>
    <row r="94" spans="1:52" ht="16.2" customHeight="1" x14ac:dyDescent="0.3">
      <c r="A94" s="5" t="s">
        <v>100</v>
      </c>
      <c r="B94" s="145">
        <v>2020</v>
      </c>
      <c r="C94" s="5" t="s">
        <v>2748</v>
      </c>
      <c r="D94" s="5" t="s">
        <v>2750</v>
      </c>
      <c r="E94" s="149">
        <v>237.87197323224601</v>
      </c>
      <c r="F94" s="146">
        <v>260.24678400251997</v>
      </c>
      <c r="G94" s="146">
        <v>215.49716246197201</v>
      </c>
      <c r="H94" s="147">
        <v>446</v>
      </c>
    </row>
    <row r="95" spans="1:52" ht="16.2" customHeight="1" x14ac:dyDescent="0.3">
      <c r="A95" s="5" t="s">
        <v>100</v>
      </c>
      <c r="B95" s="145">
        <v>2020</v>
      </c>
      <c r="C95" s="5" t="s">
        <v>2748</v>
      </c>
      <c r="D95" s="5" t="s">
        <v>2713</v>
      </c>
      <c r="E95" s="149">
        <v>1581.0711798136001</v>
      </c>
      <c r="F95" s="146">
        <v>1634.7810501266999</v>
      </c>
      <c r="G95" s="146">
        <v>1527.3613095004901</v>
      </c>
      <c r="H95" s="147">
        <v>3061</v>
      </c>
    </row>
    <row r="96" spans="1:52" ht="16.2" customHeight="1" x14ac:dyDescent="0.3">
      <c r="A96" s="5" t="s">
        <v>101</v>
      </c>
      <c r="B96" s="145">
        <v>2021</v>
      </c>
      <c r="C96" s="5" t="s">
        <v>2747</v>
      </c>
      <c r="D96" s="5" t="s">
        <v>2714</v>
      </c>
      <c r="E96" s="149">
        <v>392.42639866206002</v>
      </c>
      <c r="F96" s="146">
        <v>410.40368245139501</v>
      </c>
      <c r="G96" s="146">
        <v>374.44911487272498</v>
      </c>
      <c r="H96" s="147">
        <v>1775</v>
      </c>
    </row>
    <row r="97" spans="1:8" ht="16.2" customHeight="1" x14ac:dyDescent="0.3">
      <c r="A97" s="5" t="s">
        <v>101</v>
      </c>
      <c r="B97" s="145">
        <v>2021</v>
      </c>
      <c r="C97" s="5" t="s">
        <v>2747</v>
      </c>
      <c r="D97" s="5" t="s">
        <v>2750</v>
      </c>
      <c r="E97" s="149">
        <v>343.10042332780699</v>
      </c>
      <c r="F97" s="146">
        <v>359.95483989329</v>
      </c>
      <c r="G97" s="146">
        <v>326.24600676232399</v>
      </c>
      <c r="H97" s="147">
        <v>1551</v>
      </c>
    </row>
    <row r="98" spans="1:8" ht="16.2" customHeight="1" x14ac:dyDescent="0.3">
      <c r="A98" s="5" t="s">
        <v>101</v>
      </c>
      <c r="B98" s="145">
        <v>2021</v>
      </c>
      <c r="C98" s="5" t="s">
        <v>2747</v>
      </c>
      <c r="D98" s="5" t="s">
        <v>2713</v>
      </c>
      <c r="E98" s="149">
        <v>1477.4282808837199</v>
      </c>
      <c r="F98" s="146">
        <v>1510.69265425963</v>
      </c>
      <c r="G98" s="146">
        <v>1444.1639075078101</v>
      </c>
      <c r="H98" s="147">
        <v>6681</v>
      </c>
    </row>
    <row r="99" spans="1:8" ht="16.2" customHeight="1" x14ac:dyDescent="0.3">
      <c r="A99" s="5" t="s">
        <v>101</v>
      </c>
      <c r="B99" s="145">
        <v>2021</v>
      </c>
      <c r="C99" s="5" t="s">
        <v>2749</v>
      </c>
      <c r="D99" s="5" t="s">
        <v>2714</v>
      </c>
      <c r="E99" s="149">
        <v>333.38480429013902</v>
      </c>
      <c r="F99" s="146">
        <v>355.080888594567</v>
      </c>
      <c r="G99" s="146">
        <v>311.68871998571097</v>
      </c>
      <c r="H99" s="147">
        <v>880</v>
      </c>
    </row>
    <row r="100" spans="1:8" ht="16.2" customHeight="1" x14ac:dyDescent="0.3">
      <c r="A100" s="5" t="s">
        <v>101</v>
      </c>
      <c r="B100" s="145">
        <v>2021</v>
      </c>
      <c r="C100" s="5" t="s">
        <v>2749</v>
      </c>
      <c r="D100" s="5" t="s">
        <v>2750</v>
      </c>
      <c r="E100" s="149">
        <v>285.612455136302</v>
      </c>
      <c r="F100" s="146">
        <v>305.72050718427101</v>
      </c>
      <c r="G100" s="146">
        <v>265.50440308833299</v>
      </c>
      <c r="H100" s="147">
        <v>755</v>
      </c>
    </row>
    <row r="101" spans="1:8" ht="16.2" customHeight="1" x14ac:dyDescent="0.3">
      <c r="A101" s="5" t="s">
        <v>101</v>
      </c>
      <c r="B101" s="145">
        <v>2021</v>
      </c>
      <c r="C101" s="5" t="s">
        <v>2749</v>
      </c>
      <c r="D101" s="5" t="s">
        <v>2713</v>
      </c>
      <c r="E101" s="149">
        <v>1273.7796727289899</v>
      </c>
      <c r="F101" s="146">
        <v>1314.57969663622</v>
      </c>
      <c r="G101" s="146">
        <v>1232.9796488217601</v>
      </c>
      <c r="H101" s="147">
        <v>3341</v>
      </c>
    </row>
    <row r="102" spans="1:8" ht="16.2" customHeight="1" x14ac:dyDescent="0.3">
      <c r="A102" s="5" t="s">
        <v>101</v>
      </c>
      <c r="B102" s="145">
        <v>2021</v>
      </c>
      <c r="C102" s="5" t="s">
        <v>2748</v>
      </c>
      <c r="D102" s="5" t="s">
        <v>2714</v>
      </c>
      <c r="E102" s="149">
        <v>471.657985419959</v>
      </c>
      <c r="F102" s="146">
        <v>502.61075035734399</v>
      </c>
      <c r="G102" s="146">
        <v>440.70522048257402</v>
      </c>
      <c r="H102" s="147">
        <v>895</v>
      </c>
    </row>
    <row r="103" spans="1:8" ht="16.2" customHeight="1" x14ac:dyDescent="0.3">
      <c r="A103" s="5" t="s">
        <v>101</v>
      </c>
      <c r="B103" s="145">
        <v>2021</v>
      </c>
      <c r="C103" s="5" t="s">
        <v>2748</v>
      </c>
      <c r="D103" s="5" t="s">
        <v>2750</v>
      </c>
      <c r="E103" s="149">
        <v>420.38931408672698</v>
      </c>
      <c r="F103" s="146">
        <v>449.72241678660703</v>
      </c>
      <c r="G103" s="146">
        <v>391.056211386847</v>
      </c>
      <c r="H103" s="147">
        <v>796</v>
      </c>
    </row>
    <row r="104" spans="1:8" ht="16.2" customHeight="1" x14ac:dyDescent="0.3">
      <c r="A104" s="5" t="s">
        <v>101</v>
      </c>
      <c r="B104" s="145">
        <v>2021</v>
      </c>
      <c r="C104" s="5" t="s">
        <v>2748</v>
      </c>
      <c r="D104" s="5" t="s">
        <v>2713</v>
      </c>
      <c r="E104" s="149">
        <v>1737.5033345433999</v>
      </c>
      <c r="F104" s="146">
        <v>1793.09709306122</v>
      </c>
      <c r="G104" s="146">
        <v>1681.90957602558</v>
      </c>
      <c r="H104" s="147">
        <v>3340</v>
      </c>
    </row>
    <row r="105" spans="1:8" ht="16.2" customHeight="1" x14ac:dyDescent="0.3">
      <c r="A105" s="5" t="s">
        <v>102</v>
      </c>
      <c r="B105" s="145">
        <v>2021</v>
      </c>
      <c r="C105" s="5" t="s">
        <v>2747</v>
      </c>
      <c r="D105" s="5" t="s">
        <v>2714</v>
      </c>
      <c r="E105" s="149">
        <v>261.060229622961</v>
      </c>
      <c r="F105" s="146">
        <v>276.58582186693297</v>
      </c>
      <c r="G105" s="146">
        <v>245.534637378989</v>
      </c>
      <c r="H105" s="147">
        <v>1073</v>
      </c>
    </row>
    <row r="106" spans="1:8" ht="16.2" customHeight="1" x14ac:dyDescent="0.3">
      <c r="A106" s="5" t="s">
        <v>102</v>
      </c>
      <c r="B106" s="145">
        <v>2021</v>
      </c>
      <c r="C106" s="5" t="s">
        <v>2747</v>
      </c>
      <c r="D106" s="5" t="s">
        <v>2750</v>
      </c>
      <c r="E106" s="149">
        <v>216.84702033345701</v>
      </c>
      <c r="F106" s="146">
        <v>231.02191964748599</v>
      </c>
      <c r="G106" s="146">
        <v>202.672121019428</v>
      </c>
      <c r="H106" s="147">
        <v>892</v>
      </c>
    </row>
    <row r="107" spans="1:8" ht="16.2" customHeight="1" x14ac:dyDescent="0.3">
      <c r="A107" s="5" t="s">
        <v>102</v>
      </c>
      <c r="B107" s="145">
        <v>2021</v>
      </c>
      <c r="C107" s="5" t="s">
        <v>2747</v>
      </c>
      <c r="D107" s="5" t="s">
        <v>2713</v>
      </c>
      <c r="E107" s="149">
        <v>1324.3958257972799</v>
      </c>
      <c r="F107" s="146">
        <v>1357.90823596467</v>
      </c>
      <c r="G107" s="146">
        <v>1290.8834156298999</v>
      </c>
      <c r="H107" s="147">
        <v>5437</v>
      </c>
    </row>
    <row r="108" spans="1:8" ht="16.2" customHeight="1" x14ac:dyDescent="0.3">
      <c r="A108" s="5" t="s">
        <v>102</v>
      </c>
      <c r="B108" s="145">
        <v>2021</v>
      </c>
      <c r="C108" s="5" t="s">
        <v>2749</v>
      </c>
      <c r="D108" s="5" t="s">
        <v>2714</v>
      </c>
      <c r="E108" s="149">
        <v>221.91444176028099</v>
      </c>
      <c r="F108" s="146">
        <v>240.67261591047</v>
      </c>
      <c r="G108" s="146">
        <v>203.15626761009301</v>
      </c>
      <c r="H108" s="147">
        <v>531</v>
      </c>
    </row>
    <row r="109" spans="1:8" ht="16.2" customHeight="1" x14ac:dyDescent="0.3">
      <c r="A109" s="5" t="s">
        <v>102</v>
      </c>
      <c r="B109" s="145">
        <v>2021</v>
      </c>
      <c r="C109" s="5" t="s">
        <v>2749</v>
      </c>
      <c r="D109" s="5" t="s">
        <v>2750</v>
      </c>
      <c r="E109" s="149">
        <v>187.506281438212</v>
      </c>
      <c r="F109" s="146">
        <v>204.794856654059</v>
      </c>
      <c r="G109" s="146">
        <v>170.217706222365</v>
      </c>
      <c r="H109" s="147">
        <v>448</v>
      </c>
    </row>
    <row r="110" spans="1:8" ht="16.2" customHeight="1" x14ac:dyDescent="0.3">
      <c r="A110" s="5" t="s">
        <v>102</v>
      </c>
      <c r="B110" s="145">
        <v>2021</v>
      </c>
      <c r="C110" s="5" t="s">
        <v>2749</v>
      </c>
      <c r="D110" s="5" t="s">
        <v>2713</v>
      </c>
      <c r="E110" s="149">
        <v>1146.01059586768</v>
      </c>
      <c r="F110" s="146">
        <v>1187.2545589514</v>
      </c>
      <c r="G110" s="146">
        <v>1104.7666327839599</v>
      </c>
      <c r="H110" s="147">
        <v>2716</v>
      </c>
    </row>
    <row r="111" spans="1:8" ht="16.2" customHeight="1" x14ac:dyDescent="0.3">
      <c r="A111" s="5" t="s">
        <v>102</v>
      </c>
      <c r="B111" s="145">
        <v>2021</v>
      </c>
      <c r="C111" s="5" t="s">
        <v>2748</v>
      </c>
      <c r="D111" s="5" t="s">
        <v>2714</v>
      </c>
      <c r="E111" s="149">
        <v>312.03453770057303</v>
      </c>
      <c r="F111" s="146">
        <v>338.63666714250002</v>
      </c>
      <c r="G111" s="146">
        <v>285.43240825864598</v>
      </c>
      <c r="H111" s="147">
        <v>542</v>
      </c>
    </row>
    <row r="112" spans="1:8" ht="16.2" customHeight="1" x14ac:dyDescent="0.3">
      <c r="A112" s="5" t="s">
        <v>102</v>
      </c>
      <c r="B112" s="145">
        <v>2021</v>
      </c>
      <c r="C112" s="5" t="s">
        <v>2748</v>
      </c>
      <c r="D112" s="5" t="s">
        <v>2750</v>
      </c>
      <c r="E112" s="149">
        <v>254.88390344366599</v>
      </c>
      <c r="F112" s="146">
        <v>278.95768167709599</v>
      </c>
      <c r="G112" s="146">
        <v>230.81012521023499</v>
      </c>
      <c r="H112" s="147">
        <v>444</v>
      </c>
    </row>
    <row r="113" spans="1:8" ht="16.2" customHeight="1" x14ac:dyDescent="0.3">
      <c r="A113" s="5" t="s">
        <v>102</v>
      </c>
      <c r="B113" s="145">
        <v>2021</v>
      </c>
      <c r="C113" s="5" t="s">
        <v>2748</v>
      </c>
      <c r="D113" s="5" t="s">
        <v>2713</v>
      </c>
      <c r="E113" s="149">
        <v>1550.6784491557801</v>
      </c>
      <c r="F113" s="146">
        <v>1606.5432944499801</v>
      </c>
      <c r="G113" s="146">
        <v>1494.8136038615901</v>
      </c>
      <c r="H113" s="147">
        <v>2721</v>
      </c>
    </row>
    <row r="114" spans="1:8" ht="16.2" customHeight="1" x14ac:dyDescent="0.3">
      <c r="A114" s="5" t="s">
        <v>90</v>
      </c>
      <c r="B114" s="145">
        <v>2021</v>
      </c>
      <c r="C114" s="5" t="s">
        <v>2747</v>
      </c>
      <c r="D114" s="5" t="s">
        <v>2714</v>
      </c>
      <c r="E114" s="149">
        <v>70.568687086885902</v>
      </c>
      <c r="F114" s="146">
        <v>78.263443920244995</v>
      </c>
      <c r="G114" s="146">
        <v>62.8739302535269</v>
      </c>
      <c r="H114" s="147">
        <v>325</v>
      </c>
    </row>
    <row r="115" spans="1:8" ht="16.2" customHeight="1" x14ac:dyDescent="0.3">
      <c r="A115" s="5" t="s">
        <v>90</v>
      </c>
      <c r="B115" s="145">
        <v>2021</v>
      </c>
      <c r="C115" s="5" t="s">
        <v>2747</v>
      </c>
      <c r="D115" s="5" t="s">
        <v>2750</v>
      </c>
      <c r="E115" s="149">
        <v>52.466720001491403</v>
      </c>
      <c r="F115" s="146">
        <v>59.115311305908598</v>
      </c>
      <c r="G115" s="146">
        <v>45.818128697074201</v>
      </c>
      <c r="H115" s="147">
        <v>241</v>
      </c>
    </row>
    <row r="116" spans="1:8" ht="16.2" customHeight="1" x14ac:dyDescent="0.3">
      <c r="A116" s="131" t="s">
        <v>90</v>
      </c>
      <c r="B116" s="132">
        <v>2021</v>
      </c>
      <c r="C116" s="133" t="s">
        <v>2747</v>
      </c>
      <c r="D116" s="134" t="s">
        <v>2713</v>
      </c>
      <c r="E116" s="135">
        <v>1085.9233865581</v>
      </c>
      <c r="F116" s="136">
        <v>1115.09494637034</v>
      </c>
      <c r="G116" s="137">
        <v>1056.7518267458599</v>
      </c>
      <c r="H116" s="138">
        <v>4940</v>
      </c>
    </row>
    <row r="117" spans="1:8" ht="16.2" customHeight="1" x14ac:dyDescent="0.3">
      <c r="A117" s="151" t="s">
        <v>90</v>
      </c>
      <c r="B117" s="132">
        <v>2021</v>
      </c>
      <c r="C117" s="133" t="s">
        <v>2749</v>
      </c>
      <c r="D117" s="134" t="s">
        <v>2714</v>
      </c>
      <c r="E117" s="135">
        <v>62.648536241657297</v>
      </c>
      <c r="F117" s="136">
        <v>72.254101931091697</v>
      </c>
      <c r="G117" s="137">
        <v>53.042970552222897</v>
      </c>
      <c r="H117" s="138">
        <v>164</v>
      </c>
    </row>
    <row r="118" spans="1:8" ht="16.2" customHeight="1" x14ac:dyDescent="0.3">
      <c r="A118" s="5" t="s">
        <v>90</v>
      </c>
      <c r="B118" s="145">
        <v>2021</v>
      </c>
      <c r="C118" s="5" t="s">
        <v>2749</v>
      </c>
      <c r="D118" s="5" t="s">
        <v>2750</v>
      </c>
      <c r="E118" s="149">
        <v>48.387253654287697</v>
      </c>
      <c r="F118" s="146">
        <v>56.822393577603101</v>
      </c>
      <c r="G118" s="146">
        <v>39.9521137309723</v>
      </c>
      <c r="H118" s="147">
        <v>127</v>
      </c>
    </row>
    <row r="119" spans="1:8" ht="16.2" customHeight="1" x14ac:dyDescent="0.3">
      <c r="A119" s="5" t="s">
        <v>90</v>
      </c>
      <c r="B119" s="145">
        <v>2021</v>
      </c>
      <c r="C119" s="5" t="s">
        <v>2749</v>
      </c>
      <c r="D119" s="5" t="s">
        <v>2713</v>
      </c>
      <c r="E119" s="149">
        <v>932.11765184479702</v>
      </c>
      <c r="F119" s="146">
        <v>967.85773250466696</v>
      </c>
      <c r="G119" s="146">
        <v>896.377571184928</v>
      </c>
      <c r="H119" s="147">
        <v>2443</v>
      </c>
    </row>
    <row r="120" spans="1:8" ht="16.2" customHeight="1" x14ac:dyDescent="0.3">
      <c r="A120" s="5" t="s">
        <v>90</v>
      </c>
      <c r="B120" s="145">
        <v>2021</v>
      </c>
      <c r="C120" s="5" t="s">
        <v>2748</v>
      </c>
      <c r="D120" s="5" t="s">
        <v>2714</v>
      </c>
      <c r="E120" s="149">
        <v>81.512247377426903</v>
      </c>
      <c r="F120" s="146">
        <v>94.446683350938201</v>
      </c>
      <c r="G120" s="146">
        <v>68.577811403915504</v>
      </c>
      <c r="H120" s="147">
        <v>161</v>
      </c>
    </row>
    <row r="121" spans="1:8" ht="16.2" customHeight="1" x14ac:dyDescent="0.3">
      <c r="A121" s="5" t="s">
        <v>90</v>
      </c>
      <c r="B121" s="145">
        <v>2021</v>
      </c>
      <c r="C121" s="5" t="s">
        <v>2748</v>
      </c>
      <c r="D121" s="5" t="s">
        <v>2750</v>
      </c>
      <c r="E121" s="149">
        <v>57.755397672956299</v>
      </c>
      <c r="F121" s="146">
        <v>68.688331792321307</v>
      </c>
      <c r="G121" s="146">
        <v>46.822463553591398</v>
      </c>
      <c r="H121" s="147">
        <v>114</v>
      </c>
    </row>
    <row r="122" spans="1:8" ht="16.2" customHeight="1" x14ac:dyDescent="0.3">
      <c r="A122" s="5" t="s">
        <v>90</v>
      </c>
      <c r="B122" s="145">
        <v>2021</v>
      </c>
      <c r="C122" s="5" t="s">
        <v>2748</v>
      </c>
      <c r="D122" s="5" t="s">
        <v>2713</v>
      </c>
      <c r="E122" s="149">
        <v>1279.586152869</v>
      </c>
      <c r="F122" s="146">
        <v>1328.42322022799</v>
      </c>
      <c r="G122" s="146">
        <v>1230.74908551001</v>
      </c>
      <c r="H122" s="147">
        <v>2497</v>
      </c>
    </row>
    <row r="123" spans="1:8" ht="16.2" customHeight="1" x14ac:dyDescent="0.3">
      <c r="A123" s="5" t="s">
        <v>91</v>
      </c>
      <c r="B123" s="145">
        <v>2021</v>
      </c>
      <c r="C123" s="5" t="s">
        <v>2747</v>
      </c>
      <c r="D123" s="5" t="s">
        <v>2714</v>
      </c>
      <c r="E123" s="149">
        <v>20.628084570522301</v>
      </c>
      <c r="F123" s="146">
        <v>24.887225182365299</v>
      </c>
      <c r="G123" s="146">
        <v>16.368943958679399</v>
      </c>
      <c r="H123" s="147">
        <v>91</v>
      </c>
    </row>
    <row r="124" spans="1:8" ht="16.2" customHeight="1" x14ac:dyDescent="0.3">
      <c r="A124" s="5" t="s">
        <v>91</v>
      </c>
      <c r="B124" s="145">
        <v>2021</v>
      </c>
      <c r="C124" s="5" t="s">
        <v>2747</v>
      </c>
      <c r="D124" s="5" t="s">
        <v>2750</v>
      </c>
      <c r="E124" s="149">
        <v>12.300610675221201</v>
      </c>
      <c r="F124" s="146">
        <v>15.568141649528799</v>
      </c>
      <c r="G124" s="146">
        <v>9.0330797009136905</v>
      </c>
      <c r="H124" s="147">
        <v>55</v>
      </c>
    </row>
    <row r="125" spans="1:8" ht="16.2" customHeight="1" x14ac:dyDescent="0.3">
      <c r="A125" s="5" t="s">
        <v>91</v>
      </c>
      <c r="B125" s="145">
        <v>2021</v>
      </c>
      <c r="C125" s="5" t="s">
        <v>2747</v>
      </c>
      <c r="D125" s="5" t="s">
        <v>2713</v>
      </c>
      <c r="E125" s="149">
        <v>1009.77420162337</v>
      </c>
      <c r="F125" s="146">
        <v>1038.4282182532299</v>
      </c>
      <c r="G125" s="146">
        <v>981.12018499350802</v>
      </c>
      <c r="H125" s="147">
        <v>4459</v>
      </c>
    </row>
    <row r="126" spans="1:8" ht="16.2" customHeight="1" x14ac:dyDescent="0.3">
      <c r="A126" s="5" t="s">
        <v>91</v>
      </c>
      <c r="B126" s="145">
        <v>2021</v>
      </c>
      <c r="C126" s="5" t="s">
        <v>2749</v>
      </c>
      <c r="D126" s="5" t="s">
        <v>2714</v>
      </c>
      <c r="E126" s="149">
        <v>17.338905144131601</v>
      </c>
      <c r="F126" s="146">
        <v>22.480373888073402</v>
      </c>
      <c r="G126" s="146">
        <v>12.1974364001897</v>
      </c>
      <c r="H126" s="147">
        <v>44</v>
      </c>
    </row>
    <row r="127" spans="1:8" ht="16.2" customHeight="1" x14ac:dyDescent="0.3">
      <c r="A127" s="5" t="s">
        <v>91</v>
      </c>
      <c r="B127" s="145">
        <v>2021</v>
      </c>
      <c r="C127" s="5" t="s">
        <v>2749</v>
      </c>
      <c r="D127" s="5" t="s">
        <v>2750</v>
      </c>
      <c r="E127" s="149">
        <v>11.112945163462401</v>
      </c>
      <c r="F127" s="146">
        <v>15.2464465593686</v>
      </c>
      <c r="G127" s="146">
        <v>6.9794437675561696</v>
      </c>
      <c r="H127" s="147">
        <v>28</v>
      </c>
    </row>
    <row r="128" spans="1:8" ht="16.2" customHeight="1" x14ac:dyDescent="0.3">
      <c r="A128" s="5" t="s">
        <v>91</v>
      </c>
      <c r="B128" s="145">
        <v>2021</v>
      </c>
      <c r="C128" s="5" t="s">
        <v>2749</v>
      </c>
      <c r="D128" s="5" t="s">
        <v>2713</v>
      </c>
      <c r="E128" s="149">
        <v>873.19355773009499</v>
      </c>
      <c r="F128" s="146">
        <v>908.39275838526498</v>
      </c>
      <c r="G128" s="146">
        <v>837.99435707492501</v>
      </c>
      <c r="H128" s="147">
        <v>2223</v>
      </c>
    </row>
    <row r="129" spans="1:8" ht="16.2" customHeight="1" x14ac:dyDescent="0.3">
      <c r="A129" s="5" t="s">
        <v>91</v>
      </c>
      <c r="B129" s="145">
        <v>2021</v>
      </c>
      <c r="C129" s="5" t="s">
        <v>2748</v>
      </c>
      <c r="D129" s="5" t="s">
        <v>2714</v>
      </c>
      <c r="E129" s="149">
        <v>25.0128657106129</v>
      </c>
      <c r="F129" s="146">
        <v>32.370032923270998</v>
      </c>
      <c r="G129" s="146">
        <v>17.655698497954901</v>
      </c>
      <c r="H129" s="147">
        <v>47</v>
      </c>
    </row>
    <row r="130" spans="1:8" ht="16.2" customHeight="1" x14ac:dyDescent="0.3">
      <c r="A130" s="5" t="s">
        <v>91</v>
      </c>
      <c r="B130" s="145">
        <v>2021</v>
      </c>
      <c r="C130" s="5" t="s">
        <v>2748</v>
      </c>
      <c r="D130" s="5" t="s">
        <v>2750</v>
      </c>
      <c r="E130" s="149">
        <v>13.6269710514363</v>
      </c>
      <c r="F130" s="146">
        <v>18.8854633738617</v>
      </c>
      <c r="G130" s="146">
        <v>8.3684787290108797</v>
      </c>
      <c r="H130" s="147">
        <v>27</v>
      </c>
    </row>
    <row r="131" spans="1:8" ht="16.2" customHeight="1" x14ac:dyDescent="0.3">
      <c r="A131" s="5" t="s">
        <v>91</v>
      </c>
      <c r="B131" s="145">
        <v>2021</v>
      </c>
      <c r="C131" s="5" t="s">
        <v>2748</v>
      </c>
      <c r="D131" s="5" t="s">
        <v>2713</v>
      </c>
      <c r="E131" s="149">
        <v>1178.53788159543</v>
      </c>
      <c r="F131" s="146">
        <v>1226.32071710321</v>
      </c>
      <c r="G131" s="146">
        <v>1130.75504608765</v>
      </c>
      <c r="H131" s="147">
        <v>2236</v>
      </c>
    </row>
    <row r="132" spans="1:8" ht="16.2" customHeight="1" x14ac:dyDescent="0.3">
      <c r="A132" s="5" t="s">
        <v>93</v>
      </c>
      <c r="B132" s="145">
        <v>2021</v>
      </c>
      <c r="C132" s="5" t="s">
        <v>2747</v>
      </c>
      <c r="D132" s="5" t="s">
        <v>2714</v>
      </c>
      <c r="E132" s="149">
        <v>6.0631218397942197</v>
      </c>
      <c r="F132" s="146">
        <v>8.3202836586303892</v>
      </c>
      <c r="G132" s="146">
        <v>3.80596002095804</v>
      </c>
      <c r="H132" s="147">
        <v>28</v>
      </c>
    </row>
    <row r="133" spans="1:8" ht="16.2" customHeight="1" x14ac:dyDescent="0.3">
      <c r="A133" s="5" t="s">
        <v>93</v>
      </c>
      <c r="B133" s="145">
        <v>2021</v>
      </c>
      <c r="C133" s="5" t="s">
        <v>2747</v>
      </c>
      <c r="D133" s="5" t="s">
        <v>2750</v>
      </c>
      <c r="E133" s="149">
        <v>3.95230778500795</v>
      </c>
      <c r="F133" s="146">
        <v>5.7908457358129297</v>
      </c>
      <c r="G133" s="146">
        <v>2.11376983420298</v>
      </c>
      <c r="H133" s="147">
        <v>18</v>
      </c>
    </row>
    <row r="134" spans="1:8" ht="16.2" customHeight="1" x14ac:dyDescent="0.3">
      <c r="A134" s="5" t="s">
        <v>93</v>
      </c>
      <c r="B134" s="145">
        <v>2021</v>
      </c>
      <c r="C134" s="5" t="s">
        <v>2747</v>
      </c>
      <c r="D134" s="5" t="s">
        <v>2713</v>
      </c>
      <c r="E134" s="149">
        <v>1031.9701817371699</v>
      </c>
      <c r="F134" s="146">
        <v>1060.42973982745</v>
      </c>
      <c r="G134" s="146">
        <v>1003.5106236468999</v>
      </c>
      <c r="H134" s="147">
        <v>4720</v>
      </c>
    </row>
    <row r="135" spans="1:8" ht="16.2" customHeight="1" x14ac:dyDescent="0.3">
      <c r="A135" s="5" t="s">
        <v>93</v>
      </c>
      <c r="B135" s="145">
        <v>2021</v>
      </c>
      <c r="C135" s="5" t="s">
        <v>2749</v>
      </c>
      <c r="D135" s="5" t="s">
        <v>2714</v>
      </c>
      <c r="E135" s="149">
        <v>6.3735532494915104</v>
      </c>
      <c r="F135" s="146">
        <v>9.4151257410418996</v>
      </c>
      <c r="G135" s="146">
        <v>3.3319807579411198</v>
      </c>
      <c r="H135" s="147">
        <v>17</v>
      </c>
    </row>
    <row r="136" spans="1:8" ht="16.2" customHeight="1" x14ac:dyDescent="0.3">
      <c r="A136" s="5" t="s">
        <v>93</v>
      </c>
      <c r="B136" s="145">
        <v>2021</v>
      </c>
      <c r="C136" s="5" t="s">
        <v>2749</v>
      </c>
      <c r="D136" s="5" t="s">
        <v>2750</v>
      </c>
      <c r="E136" s="149">
        <v>4.6620001950281198</v>
      </c>
      <c r="F136" s="146">
        <v>7.3076621843571203</v>
      </c>
      <c r="G136" s="146">
        <v>2.0163382056991099</v>
      </c>
      <c r="H136" s="147">
        <v>12</v>
      </c>
    </row>
    <row r="137" spans="1:8" ht="16.2" customHeight="1" x14ac:dyDescent="0.3">
      <c r="A137" s="5" t="s">
        <v>93</v>
      </c>
      <c r="B137" s="145">
        <v>2021</v>
      </c>
      <c r="C137" s="5" t="s">
        <v>2749</v>
      </c>
      <c r="D137" s="5" t="s">
        <v>2713</v>
      </c>
      <c r="E137" s="149">
        <v>883.23624820642101</v>
      </c>
      <c r="F137" s="146">
        <v>918.06154011854198</v>
      </c>
      <c r="G137" s="146">
        <v>848.41095629430004</v>
      </c>
      <c r="H137" s="147">
        <v>2319</v>
      </c>
    </row>
    <row r="138" spans="1:8" ht="16.2" customHeight="1" x14ac:dyDescent="0.3">
      <c r="A138" s="5" t="s">
        <v>93</v>
      </c>
      <c r="B138" s="145">
        <v>2021</v>
      </c>
      <c r="C138" s="5" t="s">
        <v>2748</v>
      </c>
      <c r="D138" s="5" t="s">
        <v>2714</v>
      </c>
      <c r="E138" s="149">
        <v>5.6129382216769397</v>
      </c>
      <c r="F138" s="146">
        <v>9.0011022278387305</v>
      </c>
      <c r="G138" s="146">
        <v>2.22477421551516</v>
      </c>
      <c r="H138" s="147">
        <v>11</v>
      </c>
    </row>
    <row r="139" spans="1:8" ht="16.2" customHeight="1" x14ac:dyDescent="0.3">
      <c r="A139" s="5" t="s">
        <v>93</v>
      </c>
      <c r="B139" s="145">
        <v>2021</v>
      </c>
      <c r="C139" s="5" t="s">
        <v>2748</v>
      </c>
      <c r="D139" s="5" t="s">
        <v>2750</v>
      </c>
      <c r="E139" s="149">
        <v>3.0752734531247699</v>
      </c>
      <c r="F139" s="146">
        <v>5.63029990602959</v>
      </c>
      <c r="G139" s="146">
        <v>0.52024700021994097</v>
      </c>
      <c r="H139" s="147">
        <v>6</v>
      </c>
    </row>
    <row r="140" spans="1:8" ht="16.2" customHeight="1" x14ac:dyDescent="0.3">
      <c r="A140" s="5" t="s">
        <v>93</v>
      </c>
      <c r="B140" s="145">
        <v>2021</v>
      </c>
      <c r="C140" s="5" t="s">
        <v>2748</v>
      </c>
      <c r="D140" s="5" t="s">
        <v>2713</v>
      </c>
      <c r="E140" s="149">
        <v>1212.40383869627</v>
      </c>
      <c r="F140" s="146">
        <v>1259.8869759715301</v>
      </c>
      <c r="G140" s="146">
        <v>1164.9207014210201</v>
      </c>
      <c r="H140" s="147">
        <v>2401</v>
      </c>
    </row>
    <row r="141" spans="1:8" ht="16.2" customHeight="1" x14ac:dyDescent="0.3">
      <c r="A141" s="5" t="s">
        <v>94</v>
      </c>
      <c r="B141" s="145">
        <v>2021</v>
      </c>
      <c r="C141" s="5" t="s">
        <v>2747</v>
      </c>
      <c r="D141" s="5" t="s">
        <v>2714</v>
      </c>
      <c r="E141" s="149">
        <v>14.7242291683405</v>
      </c>
      <c r="F141" s="146">
        <v>18.288533692906199</v>
      </c>
      <c r="G141" s="146">
        <v>11.159924643774801</v>
      </c>
      <c r="H141" s="147">
        <v>66</v>
      </c>
    </row>
    <row r="142" spans="1:8" ht="16.2" customHeight="1" x14ac:dyDescent="0.3">
      <c r="A142" s="5" t="s">
        <v>94</v>
      </c>
      <c r="B142" s="145">
        <v>2021</v>
      </c>
      <c r="C142" s="5" t="s">
        <v>2747</v>
      </c>
      <c r="D142" s="5" t="s">
        <v>2750</v>
      </c>
      <c r="E142" s="149">
        <v>11.771365360339701</v>
      </c>
      <c r="F142" s="146">
        <v>14.9509909890735</v>
      </c>
      <c r="G142" s="146">
        <v>8.5917397316058608</v>
      </c>
      <c r="H142" s="147">
        <v>53</v>
      </c>
    </row>
    <row r="143" spans="1:8" ht="16.2" customHeight="1" x14ac:dyDescent="0.3">
      <c r="A143" s="5" t="s">
        <v>94</v>
      </c>
      <c r="B143" s="145">
        <v>2021</v>
      </c>
      <c r="C143" s="5" t="s">
        <v>2747</v>
      </c>
      <c r="D143" s="5" t="s">
        <v>2713</v>
      </c>
      <c r="E143" s="149">
        <v>1053.6869018879499</v>
      </c>
      <c r="F143" s="146">
        <v>1082.8677674268199</v>
      </c>
      <c r="G143" s="146">
        <v>1024.50603634908</v>
      </c>
      <c r="H143" s="147">
        <v>4667</v>
      </c>
    </row>
    <row r="144" spans="1:8" ht="16.2" customHeight="1" x14ac:dyDescent="0.3">
      <c r="A144" s="131" t="s">
        <v>94</v>
      </c>
      <c r="B144" s="132">
        <v>2021</v>
      </c>
      <c r="C144" s="133" t="s">
        <v>2749</v>
      </c>
      <c r="D144" s="134" t="s">
        <v>2714</v>
      </c>
      <c r="E144" s="135">
        <v>10.570858343251199</v>
      </c>
      <c r="F144" s="136">
        <v>14.655689722325199</v>
      </c>
      <c r="G144" s="137">
        <v>6.4860269641772499</v>
      </c>
      <c r="H144" s="138">
        <v>26</v>
      </c>
    </row>
    <row r="145" spans="1:8" ht="16.2" customHeight="1" x14ac:dyDescent="0.3">
      <c r="A145" s="151" t="s">
        <v>94</v>
      </c>
      <c r="B145" s="132">
        <v>2021</v>
      </c>
      <c r="C145" s="133" t="s">
        <v>2749</v>
      </c>
      <c r="D145" s="134" t="s">
        <v>2750</v>
      </c>
      <c r="E145" s="135">
        <v>7.41282401621483</v>
      </c>
      <c r="F145" s="136">
        <v>10.8592614622857</v>
      </c>
      <c r="G145" s="137">
        <v>3.96638657014398</v>
      </c>
      <c r="H145" s="138">
        <v>18</v>
      </c>
    </row>
    <row r="146" spans="1:8" ht="16.2" customHeight="1" x14ac:dyDescent="0.3">
      <c r="A146" s="5" t="s">
        <v>94</v>
      </c>
      <c r="B146" s="145">
        <v>2021</v>
      </c>
      <c r="C146" s="5" t="s">
        <v>2749</v>
      </c>
      <c r="D146" s="5" t="s">
        <v>2713</v>
      </c>
      <c r="E146" s="149">
        <v>933.37659515279597</v>
      </c>
      <c r="F146" s="146">
        <v>969.62724054651596</v>
      </c>
      <c r="G146" s="146">
        <v>897.12594975907598</v>
      </c>
      <c r="H146" s="147">
        <v>2379</v>
      </c>
    </row>
    <row r="147" spans="1:8" ht="16.2" customHeight="1" x14ac:dyDescent="0.3">
      <c r="A147" s="5" t="s">
        <v>94</v>
      </c>
      <c r="B147" s="145">
        <v>2021</v>
      </c>
      <c r="C147" s="5" t="s">
        <v>2748</v>
      </c>
      <c r="D147" s="5" t="s">
        <v>2714</v>
      </c>
      <c r="E147" s="149">
        <v>20.8585554640166</v>
      </c>
      <c r="F147" s="146">
        <v>27.440760876757899</v>
      </c>
      <c r="G147" s="146">
        <v>14.2763500512752</v>
      </c>
      <c r="H147" s="147">
        <v>40</v>
      </c>
    </row>
    <row r="148" spans="1:8" ht="16.2" customHeight="1" x14ac:dyDescent="0.3">
      <c r="A148" s="5" t="s">
        <v>94</v>
      </c>
      <c r="B148" s="145">
        <v>2021</v>
      </c>
      <c r="C148" s="5" t="s">
        <v>2748</v>
      </c>
      <c r="D148" s="5" t="s">
        <v>2750</v>
      </c>
      <c r="E148" s="149">
        <v>18.303659273292698</v>
      </c>
      <c r="F148" s="146">
        <v>24.492020479194998</v>
      </c>
      <c r="G148" s="146">
        <v>12.115298067390301</v>
      </c>
      <c r="H148" s="147">
        <v>35</v>
      </c>
    </row>
    <row r="149" spans="1:8" ht="16.2" customHeight="1" x14ac:dyDescent="0.3">
      <c r="A149" s="5" t="s">
        <v>94</v>
      </c>
      <c r="B149" s="145">
        <v>2021</v>
      </c>
      <c r="C149" s="5" t="s">
        <v>2748</v>
      </c>
      <c r="D149" s="5" t="s">
        <v>2713</v>
      </c>
      <c r="E149" s="149">
        <v>1193.1679955017501</v>
      </c>
      <c r="F149" s="146">
        <v>1241.0776516620699</v>
      </c>
      <c r="G149" s="146">
        <v>1145.25833934143</v>
      </c>
      <c r="H149" s="147">
        <v>2288</v>
      </c>
    </row>
    <row r="150" spans="1:8" ht="16.2" customHeight="1" x14ac:dyDescent="0.3">
      <c r="A150" s="5" t="s">
        <v>95</v>
      </c>
      <c r="B150" s="145">
        <v>2021</v>
      </c>
      <c r="C150" s="5" t="s">
        <v>2747</v>
      </c>
      <c r="D150" s="5" t="s">
        <v>2714</v>
      </c>
      <c r="E150" s="149">
        <v>45.179841063710697</v>
      </c>
      <c r="F150" s="146">
        <v>51.325652731754197</v>
      </c>
      <c r="G150" s="146">
        <v>39.034029395667098</v>
      </c>
      <c r="H150" s="147">
        <v>209</v>
      </c>
    </row>
    <row r="151" spans="1:8" ht="16.2" customHeight="1" x14ac:dyDescent="0.3">
      <c r="A151" s="5" t="s">
        <v>95</v>
      </c>
      <c r="B151" s="145">
        <v>2021</v>
      </c>
      <c r="C151" s="5" t="s">
        <v>2747</v>
      </c>
      <c r="D151" s="5" t="s">
        <v>2750</v>
      </c>
      <c r="E151" s="149">
        <v>37.614075379512599</v>
      </c>
      <c r="F151" s="146">
        <v>43.207171724769502</v>
      </c>
      <c r="G151" s="146">
        <v>32.020979034255802</v>
      </c>
      <c r="H151" s="147">
        <v>175</v>
      </c>
    </row>
    <row r="152" spans="1:8" ht="16.2" customHeight="1" x14ac:dyDescent="0.3">
      <c r="A152" s="5" t="s">
        <v>95</v>
      </c>
      <c r="B152" s="145">
        <v>2021</v>
      </c>
      <c r="C152" s="5" t="s">
        <v>2747</v>
      </c>
      <c r="D152" s="5" t="s">
        <v>2713</v>
      </c>
      <c r="E152" s="149">
        <v>1089.6804563181399</v>
      </c>
      <c r="F152" s="146">
        <v>1118.77092373396</v>
      </c>
      <c r="G152" s="146">
        <v>1060.5899889023301</v>
      </c>
      <c r="H152" s="147">
        <v>4986</v>
      </c>
    </row>
    <row r="153" spans="1:8" ht="16.2" customHeight="1" x14ac:dyDescent="0.3">
      <c r="A153" s="5" t="s">
        <v>95</v>
      </c>
      <c r="B153" s="145">
        <v>2021</v>
      </c>
      <c r="C153" s="5" t="s">
        <v>2749</v>
      </c>
      <c r="D153" s="5" t="s">
        <v>2714</v>
      </c>
      <c r="E153" s="149">
        <v>30.172177321874798</v>
      </c>
      <c r="F153" s="146">
        <v>36.896155112035203</v>
      </c>
      <c r="G153" s="146">
        <v>23.448199531714501</v>
      </c>
      <c r="H153" s="147">
        <v>78</v>
      </c>
    </row>
    <row r="154" spans="1:8" ht="16.2" customHeight="1" x14ac:dyDescent="0.3">
      <c r="A154" s="5" t="s">
        <v>95</v>
      </c>
      <c r="B154" s="145">
        <v>2021</v>
      </c>
      <c r="C154" s="5" t="s">
        <v>2749</v>
      </c>
      <c r="D154" s="5" t="s">
        <v>2750</v>
      </c>
      <c r="E154" s="149">
        <v>25.0638593903413</v>
      </c>
      <c r="F154" s="146">
        <v>31.186436786540298</v>
      </c>
      <c r="G154" s="146">
        <v>18.9412819941424</v>
      </c>
      <c r="H154" s="147">
        <v>65</v>
      </c>
    </row>
    <row r="155" spans="1:8" ht="16.2" customHeight="1" x14ac:dyDescent="0.3">
      <c r="A155" s="5" t="s">
        <v>95</v>
      </c>
      <c r="B155" s="145">
        <v>2021</v>
      </c>
      <c r="C155" s="5" t="s">
        <v>2749</v>
      </c>
      <c r="D155" s="5" t="s">
        <v>2713</v>
      </c>
      <c r="E155" s="149">
        <v>963.40680205312697</v>
      </c>
      <c r="F155" s="146">
        <v>999.54396945088399</v>
      </c>
      <c r="G155" s="146">
        <v>927.26963465537006</v>
      </c>
      <c r="H155" s="147">
        <v>2541</v>
      </c>
    </row>
    <row r="156" spans="1:8" ht="16.2" customHeight="1" x14ac:dyDescent="0.3">
      <c r="A156" s="5" t="s">
        <v>95</v>
      </c>
      <c r="B156" s="145">
        <v>2021</v>
      </c>
      <c r="C156" s="5" t="s">
        <v>2748</v>
      </c>
      <c r="D156" s="5" t="s">
        <v>2714</v>
      </c>
      <c r="E156" s="149">
        <v>66.128840584648103</v>
      </c>
      <c r="F156" s="146">
        <v>77.737001350663206</v>
      </c>
      <c r="G156" s="146">
        <v>54.520679818633099</v>
      </c>
      <c r="H156" s="147">
        <v>131</v>
      </c>
    </row>
    <row r="157" spans="1:8" ht="16.2" customHeight="1" x14ac:dyDescent="0.3">
      <c r="A157" s="5" t="s">
        <v>95</v>
      </c>
      <c r="B157" s="145">
        <v>2021</v>
      </c>
      <c r="C157" s="5" t="s">
        <v>2748</v>
      </c>
      <c r="D157" s="5" t="s">
        <v>2750</v>
      </c>
      <c r="E157" s="149">
        <v>55.1396605828105</v>
      </c>
      <c r="F157" s="146">
        <v>65.706746748686896</v>
      </c>
      <c r="G157" s="146">
        <v>44.572574416934103</v>
      </c>
      <c r="H157" s="147">
        <v>110</v>
      </c>
    </row>
    <row r="158" spans="1:8" ht="16.2" customHeight="1" x14ac:dyDescent="0.3">
      <c r="A158" s="5" t="s">
        <v>95</v>
      </c>
      <c r="B158" s="145">
        <v>2021</v>
      </c>
      <c r="C158" s="5" t="s">
        <v>2748</v>
      </c>
      <c r="D158" s="5" t="s">
        <v>2713</v>
      </c>
      <c r="E158" s="149">
        <v>1243.13230681252</v>
      </c>
      <c r="F158" s="146">
        <v>1291.11320829991</v>
      </c>
      <c r="G158" s="146">
        <v>1195.1514053251401</v>
      </c>
      <c r="H158" s="147">
        <v>2445</v>
      </c>
    </row>
    <row r="159" spans="1:8" ht="16.2" customHeight="1" x14ac:dyDescent="0.3">
      <c r="A159" s="5" t="s">
        <v>96</v>
      </c>
      <c r="B159" s="145">
        <v>2021</v>
      </c>
      <c r="C159" s="5" t="s">
        <v>2747</v>
      </c>
      <c r="D159" s="5" t="s">
        <v>2714</v>
      </c>
      <c r="E159" s="149">
        <v>45.974657897941</v>
      </c>
      <c r="F159" s="146">
        <v>52.153637194198801</v>
      </c>
      <c r="G159" s="146">
        <v>39.7956786016831</v>
      </c>
      <c r="H159" s="147">
        <v>214</v>
      </c>
    </row>
    <row r="160" spans="1:8" ht="16.2" customHeight="1" x14ac:dyDescent="0.3">
      <c r="A160" s="5" t="s">
        <v>96</v>
      </c>
      <c r="B160" s="145">
        <v>2021</v>
      </c>
      <c r="C160" s="5" t="s">
        <v>2747</v>
      </c>
      <c r="D160" s="5" t="s">
        <v>2750</v>
      </c>
      <c r="E160" s="149">
        <v>38.5278931591019</v>
      </c>
      <c r="F160" s="146">
        <v>44.192179754010603</v>
      </c>
      <c r="G160" s="146">
        <v>32.863606564193198</v>
      </c>
      <c r="H160" s="147">
        <v>179</v>
      </c>
    </row>
    <row r="161" spans="1:8" ht="16.2" customHeight="1" x14ac:dyDescent="0.3">
      <c r="A161" s="5" t="s">
        <v>96</v>
      </c>
      <c r="B161" s="145">
        <v>2021</v>
      </c>
      <c r="C161" s="5" t="s">
        <v>2747</v>
      </c>
      <c r="D161" s="5" t="s">
        <v>2713</v>
      </c>
      <c r="E161" s="149">
        <v>1084.52388253909</v>
      </c>
      <c r="F161" s="146">
        <v>1113.51798835356</v>
      </c>
      <c r="G161" s="146">
        <v>1055.52977672462</v>
      </c>
      <c r="H161" s="147">
        <v>4973</v>
      </c>
    </row>
    <row r="162" spans="1:8" ht="16.2" customHeight="1" x14ac:dyDescent="0.3">
      <c r="A162" s="5" t="s">
        <v>96</v>
      </c>
      <c r="B162" s="145">
        <v>2021</v>
      </c>
      <c r="C162" s="5" t="s">
        <v>2749</v>
      </c>
      <c r="D162" s="5" t="s">
        <v>2714</v>
      </c>
      <c r="E162" s="149">
        <v>33.723818576652199</v>
      </c>
      <c r="F162" s="146">
        <v>40.755702156537801</v>
      </c>
      <c r="G162" s="146">
        <v>26.691934996766499</v>
      </c>
      <c r="H162" s="147">
        <v>89</v>
      </c>
    </row>
    <row r="163" spans="1:8" x14ac:dyDescent="0.3">
      <c r="A163" s="5" t="s">
        <v>96</v>
      </c>
      <c r="B163" s="145">
        <v>2021</v>
      </c>
      <c r="C163" s="5" t="s">
        <v>2749</v>
      </c>
      <c r="D163" s="5" t="s">
        <v>2750</v>
      </c>
      <c r="E163" s="149">
        <v>27.942035385004498</v>
      </c>
      <c r="F163" s="146">
        <v>34.332331468351697</v>
      </c>
      <c r="G163" s="146">
        <v>21.5517393016573</v>
      </c>
      <c r="H163" s="147">
        <v>74</v>
      </c>
    </row>
    <row r="164" spans="1:8" x14ac:dyDescent="0.3">
      <c r="A164" s="5" t="s">
        <v>96</v>
      </c>
      <c r="B164" s="145">
        <v>2021</v>
      </c>
      <c r="C164" s="5" t="s">
        <v>2749</v>
      </c>
      <c r="D164" s="5" t="s">
        <v>2713</v>
      </c>
      <c r="E164" s="149">
        <v>926.64930320185204</v>
      </c>
      <c r="F164" s="146">
        <v>962.06152238038499</v>
      </c>
      <c r="G164" s="146">
        <v>891.23708402331897</v>
      </c>
      <c r="H164" s="147">
        <v>2448</v>
      </c>
    </row>
    <row r="165" spans="1:8" x14ac:dyDescent="0.3">
      <c r="A165" s="5" t="s">
        <v>96</v>
      </c>
      <c r="B165" s="145">
        <v>2021</v>
      </c>
      <c r="C165" s="5" t="s">
        <v>2748</v>
      </c>
      <c r="D165" s="5" t="s">
        <v>2714</v>
      </c>
      <c r="E165" s="149">
        <v>61.688869491359497</v>
      </c>
      <c r="F165" s="146">
        <v>72.740270100108205</v>
      </c>
      <c r="G165" s="146">
        <v>50.637468882610797</v>
      </c>
      <c r="H165" s="147">
        <v>125</v>
      </c>
    </row>
    <row r="166" spans="1:8" x14ac:dyDescent="0.3">
      <c r="A166" s="5" t="s">
        <v>96</v>
      </c>
      <c r="B166" s="145">
        <v>2021</v>
      </c>
      <c r="C166" s="5" t="s">
        <v>2748</v>
      </c>
      <c r="D166" s="5" t="s">
        <v>2750</v>
      </c>
      <c r="E166" s="149">
        <v>52.017903334012203</v>
      </c>
      <c r="F166" s="146">
        <v>62.201691458967701</v>
      </c>
      <c r="G166" s="146">
        <v>41.834115209056797</v>
      </c>
      <c r="H166" s="147">
        <v>105</v>
      </c>
    </row>
    <row r="167" spans="1:8" x14ac:dyDescent="0.3">
      <c r="A167" s="5" t="s">
        <v>96</v>
      </c>
      <c r="B167" s="145">
        <v>2021</v>
      </c>
      <c r="C167" s="5" t="s">
        <v>2748</v>
      </c>
      <c r="D167" s="5" t="s">
        <v>2713</v>
      </c>
      <c r="E167" s="149">
        <v>1278.50127261127</v>
      </c>
      <c r="F167" s="146">
        <v>1326.9986818878599</v>
      </c>
      <c r="G167" s="146">
        <v>1230.0038633346801</v>
      </c>
      <c r="H167" s="147">
        <v>2525</v>
      </c>
    </row>
    <row r="168" spans="1:8" x14ac:dyDescent="0.3">
      <c r="A168" s="5" t="s">
        <v>97</v>
      </c>
      <c r="B168" s="145">
        <v>2021</v>
      </c>
      <c r="C168" s="5" t="s">
        <v>2747</v>
      </c>
      <c r="D168" s="5" t="s">
        <v>2714</v>
      </c>
      <c r="E168" s="149">
        <v>131.05760110953699</v>
      </c>
      <c r="F168" s="146">
        <v>141.649704033928</v>
      </c>
      <c r="G168" s="146">
        <v>120.465498185146</v>
      </c>
      <c r="H168" s="147">
        <v>588</v>
      </c>
    </row>
    <row r="169" spans="1:8" x14ac:dyDescent="0.3">
      <c r="A169" s="5" t="s">
        <v>97</v>
      </c>
      <c r="B169" s="145">
        <v>2021</v>
      </c>
      <c r="C169" s="5" t="s">
        <v>2747</v>
      </c>
      <c r="D169" s="5" t="s">
        <v>2750</v>
      </c>
      <c r="E169" s="149">
        <v>111.645023221145</v>
      </c>
      <c r="F169" s="146">
        <v>121.427103252625</v>
      </c>
      <c r="G169" s="146">
        <v>101.86294318966399</v>
      </c>
      <c r="H169" s="147">
        <v>501</v>
      </c>
    </row>
    <row r="170" spans="1:8" x14ac:dyDescent="0.3">
      <c r="A170" s="5" t="s">
        <v>97</v>
      </c>
      <c r="B170" s="145">
        <v>2021</v>
      </c>
      <c r="C170" s="5" t="s">
        <v>2747</v>
      </c>
      <c r="D170" s="5" t="s">
        <v>2713</v>
      </c>
      <c r="E170" s="149">
        <v>1205.64717774364</v>
      </c>
      <c r="F170" s="146">
        <v>1236.5663192458501</v>
      </c>
      <c r="G170" s="146">
        <v>1174.7280362414201</v>
      </c>
      <c r="H170" s="147">
        <v>5373</v>
      </c>
    </row>
    <row r="171" spans="1:8" x14ac:dyDescent="0.3">
      <c r="A171" s="5" t="s">
        <v>97</v>
      </c>
      <c r="B171" s="145">
        <v>2021</v>
      </c>
      <c r="C171" s="5" t="s">
        <v>2749</v>
      </c>
      <c r="D171" s="5" t="s">
        <v>2714</v>
      </c>
      <c r="E171" s="149">
        <v>99.907570672783706</v>
      </c>
      <c r="F171" s="146">
        <v>112.15632953981201</v>
      </c>
      <c r="G171" s="146">
        <v>87.658811805755406</v>
      </c>
      <c r="H171" s="147">
        <v>256</v>
      </c>
    </row>
    <row r="172" spans="1:8" x14ac:dyDescent="0.3">
      <c r="A172" s="131" t="s">
        <v>97</v>
      </c>
      <c r="B172" s="132">
        <v>2021</v>
      </c>
      <c r="C172" s="133" t="s">
        <v>2749</v>
      </c>
      <c r="D172" s="134" t="s">
        <v>2750</v>
      </c>
      <c r="E172" s="135">
        <v>83.595963982554494</v>
      </c>
      <c r="F172" s="136">
        <v>94.811512047367899</v>
      </c>
      <c r="G172" s="137">
        <v>72.380415917741104</v>
      </c>
      <c r="H172" s="138">
        <v>214</v>
      </c>
    </row>
    <row r="173" spans="1:8" x14ac:dyDescent="0.3">
      <c r="A173" s="151" t="s">
        <v>97</v>
      </c>
      <c r="B173" s="132">
        <v>2021</v>
      </c>
      <c r="C173" s="133" t="s">
        <v>2749</v>
      </c>
      <c r="D173" s="134" t="s">
        <v>2713</v>
      </c>
      <c r="E173" s="135">
        <v>1057.2667906818299</v>
      </c>
      <c r="F173" s="136">
        <v>1095.5645229240799</v>
      </c>
      <c r="G173" s="137">
        <v>1018.96905843958</v>
      </c>
      <c r="H173" s="138">
        <v>2709</v>
      </c>
    </row>
    <row r="174" spans="1:8" x14ac:dyDescent="0.3">
      <c r="A174" s="5" t="s">
        <v>97</v>
      </c>
      <c r="B174" s="145">
        <v>2021</v>
      </c>
      <c r="C174" s="5" t="s">
        <v>2748</v>
      </c>
      <c r="D174" s="5" t="s">
        <v>2714</v>
      </c>
      <c r="E174" s="149">
        <v>173.06268546099801</v>
      </c>
      <c r="F174" s="146">
        <v>191.996700913198</v>
      </c>
      <c r="G174" s="146">
        <v>154.12867000879899</v>
      </c>
      <c r="H174" s="147">
        <v>332</v>
      </c>
    </row>
    <row r="175" spans="1:8" x14ac:dyDescent="0.3">
      <c r="A175" s="5" t="s">
        <v>97</v>
      </c>
      <c r="B175" s="145">
        <v>2021</v>
      </c>
      <c r="C175" s="5" t="s">
        <v>2748</v>
      </c>
      <c r="D175" s="5" t="s">
        <v>2750</v>
      </c>
      <c r="E175" s="149">
        <v>149.88362784879101</v>
      </c>
      <c r="F175" s="146">
        <v>167.53959730266601</v>
      </c>
      <c r="G175" s="146">
        <v>132.22765839491601</v>
      </c>
      <c r="H175" s="147">
        <v>287</v>
      </c>
    </row>
    <row r="176" spans="1:8" x14ac:dyDescent="0.3">
      <c r="A176" s="5" t="s">
        <v>97</v>
      </c>
      <c r="B176" s="145">
        <v>2021</v>
      </c>
      <c r="C176" s="5" t="s">
        <v>2748</v>
      </c>
      <c r="D176" s="5" t="s">
        <v>2713</v>
      </c>
      <c r="E176" s="149">
        <v>1383.9922064764201</v>
      </c>
      <c r="F176" s="146">
        <v>1434.9659130495199</v>
      </c>
      <c r="G176" s="146">
        <v>1333.0184999033199</v>
      </c>
      <c r="H176" s="147">
        <v>2664</v>
      </c>
    </row>
    <row r="177" spans="1:8" x14ac:dyDescent="0.3">
      <c r="A177" s="5" t="s">
        <v>98</v>
      </c>
      <c r="B177" s="145">
        <v>2021</v>
      </c>
      <c r="C177" s="5" t="s">
        <v>2747</v>
      </c>
      <c r="D177" s="5" t="s">
        <v>2714</v>
      </c>
      <c r="E177" s="149">
        <v>127.728611035706</v>
      </c>
      <c r="F177" s="146">
        <v>138.02323051155699</v>
      </c>
      <c r="G177" s="146">
        <v>117.43399155985399</v>
      </c>
      <c r="H177" s="147">
        <v>591</v>
      </c>
    </row>
    <row r="178" spans="1:8" x14ac:dyDescent="0.3">
      <c r="A178" s="5" t="s">
        <v>98</v>
      </c>
      <c r="B178" s="145">
        <v>2021</v>
      </c>
      <c r="C178" s="5" t="s">
        <v>2747</v>
      </c>
      <c r="D178" s="5" t="s">
        <v>2750</v>
      </c>
      <c r="E178" s="149">
        <v>107.686168361041</v>
      </c>
      <c r="F178" s="146">
        <v>117.13746635717401</v>
      </c>
      <c r="G178" s="146">
        <v>98.234870364908105</v>
      </c>
      <c r="H178" s="147">
        <v>499</v>
      </c>
    </row>
    <row r="179" spans="1:8" x14ac:dyDescent="0.3">
      <c r="A179" s="5" t="s">
        <v>98</v>
      </c>
      <c r="B179" s="145">
        <v>2021</v>
      </c>
      <c r="C179" s="5" t="s">
        <v>2747</v>
      </c>
      <c r="D179" s="5" t="s">
        <v>2713</v>
      </c>
      <c r="E179" s="149">
        <v>1274.80167635568</v>
      </c>
      <c r="F179" s="146">
        <v>1305.9351955944901</v>
      </c>
      <c r="G179" s="146">
        <v>1243.6681571168699</v>
      </c>
      <c r="H179" s="147">
        <v>5877</v>
      </c>
    </row>
    <row r="180" spans="1:8" x14ac:dyDescent="0.3">
      <c r="A180" s="5" t="s">
        <v>98</v>
      </c>
      <c r="B180" s="145">
        <v>2021</v>
      </c>
      <c r="C180" s="5" t="s">
        <v>2749</v>
      </c>
      <c r="D180" s="5" t="s">
        <v>2714</v>
      </c>
      <c r="E180" s="149">
        <v>96.897350013418006</v>
      </c>
      <c r="F180" s="146">
        <v>108.73921003843699</v>
      </c>
      <c r="G180" s="146">
        <v>85.055489988398904</v>
      </c>
      <c r="H180" s="147">
        <v>257</v>
      </c>
    </row>
    <row r="181" spans="1:8" x14ac:dyDescent="0.3">
      <c r="A181" s="5" t="s">
        <v>98</v>
      </c>
      <c r="B181" s="145">
        <v>2021</v>
      </c>
      <c r="C181" s="5" t="s">
        <v>2749</v>
      </c>
      <c r="D181" s="5" t="s">
        <v>2750</v>
      </c>
      <c r="E181" s="149">
        <v>80.849206096447404</v>
      </c>
      <c r="F181" s="146">
        <v>91.657681186920001</v>
      </c>
      <c r="G181" s="146">
        <v>70.040731005974806</v>
      </c>
      <c r="H181" s="147">
        <v>215</v>
      </c>
    </row>
    <row r="182" spans="1:8" x14ac:dyDescent="0.3">
      <c r="A182" s="5" t="s">
        <v>98</v>
      </c>
      <c r="B182" s="145">
        <v>2021</v>
      </c>
      <c r="C182" s="5" t="s">
        <v>2749</v>
      </c>
      <c r="D182" s="5" t="s">
        <v>2713</v>
      </c>
      <c r="E182" s="149">
        <v>1086.5514925125401</v>
      </c>
      <c r="F182" s="146">
        <v>1124.5617220793999</v>
      </c>
      <c r="G182" s="146">
        <v>1048.54126294568</v>
      </c>
      <c r="H182" s="147">
        <v>2888</v>
      </c>
    </row>
    <row r="183" spans="1:8" x14ac:dyDescent="0.3">
      <c r="A183" s="5" t="s">
        <v>98</v>
      </c>
      <c r="B183" s="145">
        <v>2021</v>
      </c>
      <c r="C183" s="5" t="s">
        <v>2748</v>
      </c>
      <c r="D183" s="5" t="s">
        <v>2714</v>
      </c>
      <c r="E183" s="149">
        <v>167.75174228153</v>
      </c>
      <c r="F183" s="146">
        <v>186.04049235456799</v>
      </c>
      <c r="G183" s="146">
        <v>149.46299220849099</v>
      </c>
      <c r="H183" s="147">
        <v>334</v>
      </c>
    </row>
    <row r="184" spans="1:8" x14ac:dyDescent="0.3">
      <c r="A184" s="5" t="s">
        <v>98</v>
      </c>
      <c r="B184" s="145">
        <v>2021</v>
      </c>
      <c r="C184" s="5" t="s">
        <v>2748</v>
      </c>
      <c r="D184" s="5" t="s">
        <v>2750</v>
      </c>
      <c r="E184" s="149">
        <v>142.43079276923001</v>
      </c>
      <c r="F184" s="146">
        <v>159.27638291268701</v>
      </c>
      <c r="G184" s="146">
        <v>125.585202625774</v>
      </c>
      <c r="H184" s="147">
        <v>284</v>
      </c>
    </row>
    <row r="185" spans="1:8" x14ac:dyDescent="0.3">
      <c r="A185" s="5" t="s">
        <v>98</v>
      </c>
      <c r="B185" s="145">
        <v>2021</v>
      </c>
      <c r="C185" s="5" t="s">
        <v>2748</v>
      </c>
      <c r="D185" s="5" t="s">
        <v>2713</v>
      </c>
      <c r="E185" s="149">
        <v>1507.4656046054399</v>
      </c>
      <c r="F185" s="146">
        <v>1559.4861447799999</v>
      </c>
      <c r="G185" s="146">
        <v>1455.4450644308899</v>
      </c>
      <c r="H185" s="147">
        <v>2989</v>
      </c>
    </row>
    <row r="186" spans="1:8" x14ac:dyDescent="0.3">
      <c r="A186" s="5" t="s">
        <v>99</v>
      </c>
      <c r="B186" s="145">
        <v>2021</v>
      </c>
      <c r="C186" s="5" t="s">
        <v>2747</v>
      </c>
      <c r="D186" s="5" t="s">
        <v>2714</v>
      </c>
      <c r="E186" s="149">
        <v>97.871792458447104</v>
      </c>
      <c r="F186" s="146">
        <v>106.995743427989</v>
      </c>
      <c r="G186" s="146">
        <v>88.747841488905607</v>
      </c>
      <c r="H186" s="147">
        <v>443</v>
      </c>
    </row>
    <row r="187" spans="1:8" x14ac:dyDescent="0.3">
      <c r="A187" s="5" t="s">
        <v>99</v>
      </c>
      <c r="B187" s="145">
        <v>2021</v>
      </c>
      <c r="C187" s="5" t="s">
        <v>2747</v>
      </c>
      <c r="D187" s="5" t="s">
        <v>2750</v>
      </c>
      <c r="E187" s="149">
        <v>74.986942827644398</v>
      </c>
      <c r="F187" s="146">
        <v>82.985117450053707</v>
      </c>
      <c r="G187" s="146">
        <v>66.988768205235203</v>
      </c>
      <c r="H187" s="147">
        <v>339</v>
      </c>
    </row>
    <row r="188" spans="1:8" x14ac:dyDescent="0.3">
      <c r="A188" s="5" t="s">
        <v>99</v>
      </c>
      <c r="B188" s="145">
        <v>2021</v>
      </c>
      <c r="C188" s="5" t="s">
        <v>2747</v>
      </c>
      <c r="D188" s="5" t="s">
        <v>2713</v>
      </c>
      <c r="E188" s="149">
        <v>1241.3886754380101</v>
      </c>
      <c r="F188" s="146">
        <v>1272.6540616544501</v>
      </c>
      <c r="G188" s="146">
        <v>1210.1232892215601</v>
      </c>
      <c r="H188" s="147">
        <v>5534</v>
      </c>
    </row>
    <row r="189" spans="1:8" x14ac:dyDescent="0.3">
      <c r="A189" s="5" t="s">
        <v>99</v>
      </c>
      <c r="B189" s="145">
        <v>2021</v>
      </c>
      <c r="C189" s="5" t="s">
        <v>2749</v>
      </c>
      <c r="D189" s="5" t="s">
        <v>2714</v>
      </c>
      <c r="E189" s="149">
        <v>81.391851469209598</v>
      </c>
      <c r="F189" s="146">
        <v>92.470487408156302</v>
      </c>
      <c r="G189" s="146">
        <v>70.313215530262994</v>
      </c>
      <c r="H189" s="147">
        <v>208</v>
      </c>
    </row>
    <row r="190" spans="1:8" x14ac:dyDescent="0.3">
      <c r="A190" s="5" t="s">
        <v>99</v>
      </c>
      <c r="B190" s="145">
        <v>2021</v>
      </c>
      <c r="C190" s="5" t="s">
        <v>2749</v>
      </c>
      <c r="D190" s="5" t="s">
        <v>2750</v>
      </c>
      <c r="E190" s="149">
        <v>61.640376905083102</v>
      </c>
      <c r="F190" s="146">
        <v>71.305877770278798</v>
      </c>
      <c r="G190" s="146">
        <v>51.974876039887299</v>
      </c>
      <c r="H190" s="147">
        <v>157</v>
      </c>
    </row>
    <row r="191" spans="1:8" x14ac:dyDescent="0.3">
      <c r="A191" s="5" t="s">
        <v>99</v>
      </c>
      <c r="B191" s="145">
        <v>2021</v>
      </c>
      <c r="C191" s="5" t="s">
        <v>2749</v>
      </c>
      <c r="D191" s="5" t="s">
        <v>2713</v>
      </c>
      <c r="E191" s="149">
        <v>1100.26181650649</v>
      </c>
      <c r="F191" s="146">
        <v>1139.16482871774</v>
      </c>
      <c r="G191" s="146">
        <v>1061.3588042952399</v>
      </c>
      <c r="H191" s="147">
        <v>2822</v>
      </c>
    </row>
    <row r="192" spans="1:8" x14ac:dyDescent="0.3">
      <c r="A192" s="5" t="s">
        <v>99</v>
      </c>
      <c r="B192" s="145">
        <v>2021</v>
      </c>
      <c r="C192" s="5" t="s">
        <v>2748</v>
      </c>
      <c r="D192" s="5" t="s">
        <v>2714</v>
      </c>
      <c r="E192" s="149">
        <v>119.572728510441</v>
      </c>
      <c r="F192" s="146">
        <v>135.150643947199</v>
      </c>
      <c r="G192" s="146">
        <v>103.994813073684</v>
      </c>
      <c r="H192" s="147">
        <v>235</v>
      </c>
    </row>
    <row r="193" spans="1:8" x14ac:dyDescent="0.3">
      <c r="A193" s="5" t="s">
        <v>99</v>
      </c>
      <c r="B193" s="145">
        <v>2021</v>
      </c>
      <c r="C193" s="5" t="s">
        <v>2748</v>
      </c>
      <c r="D193" s="5" t="s">
        <v>2750</v>
      </c>
      <c r="E193" s="149">
        <v>91.002825433173498</v>
      </c>
      <c r="F193" s="146">
        <v>104.475489853808</v>
      </c>
      <c r="G193" s="146">
        <v>77.530161012538699</v>
      </c>
      <c r="H193" s="147">
        <v>182</v>
      </c>
    </row>
    <row r="194" spans="1:8" x14ac:dyDescent="0.3">
      <c r="A194" s="5" t="s">
        <v>99</v>
      </c>
      <c r="B194" s="145">
        <v>2021</v>
      </c>
      <c r="C194" s="5" t="s">
        <v>2748</v>
      </c>
      <c r="D194" s="5" t="s">
        <v>2713</v>
      </c>
      <c r="E194" s="149">
        <v>1409.6732277477199</v>
      </c>
      <c r="F194" s="146">
        <v>1460.99247025514</v>
      </c>
      <c r="G194" s="146">
        <v>1358.3539852403101</v>
      </c>
      <c r="H194" s="147">
        <v>2712</v>
      </c>
    </row>
    <row r="195" spans="1:8" x14ac:dyDescent="0.3">
      <c r="A195" s="5" t="s">
        <v>100</v>
      </c>
      <c r="B195" s="145">
        <v>2021</v>
      </c>
      <c r="C195" s="5" t="s">
        <v>2747</v>
      </c>
      <c r="D195" s="5" t="s">
        <v>2714</v>
      </c>
      <c r="E195" s="149">
        <v>68.107606330088302</v>
      </c>
      <c r="F195" s="146">
        <v>75.635490919278496</v>
      </c>
      <c r="G195" s="146">
        <v>60.579721740898101</v>
      </c>
      <c r="H195" s="147">
        <v>316</v>
      </c>
    </row>
    <row r="196" spans="1:8" x14ac:dyDescent="0.3">
      <c r="A196" s="5" t="s">
        <v>100</v>
      </c>
      <c r="B196" s="145">
        <v>2021</v>
      </c>
      <c r="C196" s="5" t="s">
        <v>2747</v>
      </c>
      <c r="D196" s="5" t="s">
        <v>2750</v>
      </c>
      <c r="E196" s="149">
        <v>51.896999914794897</v>
      </c>
      <c r="F196" s="146">
        <v>58.454659443294403</v>
      </c>
      <c r="G196" s="146">
        <v>45.339340386295298</v>
      </c>
      <c r="H196" s="147">
        <v>242</v>
      </c>
    </row>
    <row r="197" spans="1:8" x14ac:dyDescent="0.3">
      <c r="A197" s="5" t="s">
        <v>100</v>
      </c>
      <c r="B197" s="145">
        <v>2021</v>
      </c>
      <c r="C197" s="5" t="s">
        <v>2747</v>
      </c>
      <c r="D197" s="5" t="s">
        <v>2713</v>
      </c>
      <c r="E197" s="149">
        <v>1285.14399680735</v>
      </c>
      <c r="F197" s="146">
        <v>1316.2575994850099</v>
      </c>
      <c r="G197" s="146">
        <v>1254.03039412969</v>
      </c>
      <c r="H197" s="147">
        <v>5930</v>
      </c>
    </row>
    <row r="198" spans="1:8" x14ac:dyDescent="0.3">
      <c r="A198" s="5" t="s">
        <v>100</v>
      </c>
      <c r="B198" s="145">
        <v>2021</v>
      </c>
      <c r="C198" s="5" t="s">
        <v>2749</v>
      </c>
      <c r="D198" s="5" t="s">
        <v>2714</v>
      </c>
      <c r="E198" s="149">
        <v>58.953336829122101</v>
      </c>
      <c r="F198" s="146">
        <v>68.248991145341506</v>
      </c>
      <c r="G198" s="146">
        <v>49.657682512902703</v>
      </c>
      <c r="H198" s="147">
        <v>155</v>
      </c>
    </row>
    <row r="199" spans="1:8" x14ac:dyDescent="0.3">
      <c r="A199" s="5" t="s">
        <v>100</v>
      </c>
      <c r="B199" s="145">
        <v>2021</v>
      </c>
      <c r="C199" s="5" t="s">
        <v>2749</v>
      </c>
      <c r="D199" s="5" t="s">
        <v>2750</v>
      </c>
      <c r="E199" s="149">
        <v>46.035622325678702</v>
      </c>
      <c r="F199" s="146">
        <v>54.254909590488303</v>
      </c>
      <c r="G199" s="146">
        <v>37.816335060869001</v>
      </c>
      <c r="H199" s="147">
        <v>121</v>
      </c>
    </row>
    <row r="200" spans="1:8" x14ac:dyDescent="0.3">
      <c r="A200" s="131" t="s">
        <v>100</v>
      </c>
      <c r="B200" s="132">
        <v>2021</v>
      </c>
      <c r="C200" s="133" t="s">
        <v>2749</v>
      </c>
      <c r="D200" s="134" t="s">
        <v>2713</v>
      </c>
      <c r="E200" s="135">
        <v>1119.8863942109299</v>
      </c>
      <c r="F200" s="136">
        <v>1158.344149001</v>
      </c>
      <c r="G200" s="137">
        <v>1081.42863942085</v>
      </c>
      <c r="H200" s="138">
        <v>2983</v>
      </c>
    </row>
    <row r="201" spans="1:8" x14ac:dyDescent="0.3">
      <c r="A201" s="151" t="s">
        <v>100</v>
      </c>
      <c r="B201" s="132">
        <v>2021</v>
      </c>
      <c r="C201" s="133" t="s">
        <v>2748</v>
      </c>
      <c r="D201" s="134" t="s">
        <v>2714</v>
      </c>
      <c r="E201" s="135">
        <v>81.080179067139795</v>
      </c>
      <c r="F201" s="136">
        <v>93.935254965612003</v>
      </c>
      <c r="G201" s="137">
        <v>68.225103168667601</v>
      </c>
      <c r="H201" s="138">
        <v>161</v>
      </c>
    </row>
    <row r="202" spans="1:8" x14ac:dyDescent="0.3">
      <c r="A202" s="5" t="s">
        <v>100</v>
      </c>
      <c r="B202" s="145">
        <v>2021</v>
      </c>
      <c r="C202" s="5" t="s">
        <v>2748</v>
      </c>
      <c r="D202" s="5" t="s">
        <v>2750</v>
      </c>
      <c r="E202" s="149">
        <v>60.504382775077701</v>
      </c>
      <c r="F202" s="146">
        <v>71.564347585563098</v>
      </c>
      <c r="G202" s="146">
        <v>49.444417964592297</v>
      </c>
      <c r="H202" s="147">
        <v>121</v>
      </c>
    </row>
    <row r="203" spans="1:8" x14ac:dyDescent="0.3">
      <c r="A203" s="5" t="s">
        <v>100</v>
      </c>
      <c r="B203" s="145">
        <v>2021</v>
      </c>
      <c r="C203" s="5" t="s">
        <v>2748</v>
      </c>
      <c r="D203" s="5" t="s">
        <v>2713</v>
      </c>
      <c r="E203" s="149">
        <v>1497.2303180142101</v>
      </c>
      <c r="F203" s="146">
        <v>1548.8846583745101</v>
      </c>
      <c r="G203" s="146">
        <v>1445.5759776539101</v>
      </c>
      <c r="H203" s="147">
        <v>2947</v>
      </c>
    </row>
    <row r="204" spans="1:8" x14ac:dyDescent="0.3">
      <c r="A204" s="5" t="s">
        <v>101</v>
      </c>
      <c r="B204" s="145">
        <v>2022</v>
      </c>
      <c r="C204" s="5" t="s">
        <v>2747</v>
      </c>
      <c r="D204" s="5" t="s">
        <v>2714</v>
      </c>
      <c r="E204" s="149">
        <v>116.465679911808</v>
      </c>
      <c r="F204" s="146">
        <v>126.35191426647501</v>
      </c>
      <c r="G204" s="146">
        <v>106.579445557141</v>
      </c>
      <c r="H204" s="147">
        <v>531</v>
      </c>
    </row>
    <row r="205" spans="1:8" x14ac:dyDescent="0.3">
      <c r="A205" s="5" t="s">
        <v>101</v>
      </c>
      <c r="B205" s="145">
        <v>2022</v>
      </c>
      <c r="C205" s="5" t="s">
        <v>2747</v>
      </c>
      <c r="D205" s="5" t="s">
        <v>2750</v>
      </c>
      <c r="E205" s="149">
        <v>77.643827185426602</v>
      </c>
      <c r="F205" s="146">
        <v>85.744338098618002</v>
      </c>
      <c r="G205" s="146">
        <v>69.543316272235302</v>
      </c>
      <c r="H205" s="147">
        <v>353</v>
      </c>
    </row>
    <row r="206" spans="1:8" x14ac:dyDescent="0.3">
      <c r="A206" s="5" t="s">
        <v>101</v>
      </c>
      <c r="B206" s="145">
        <v>2022</v>
      </c>
      <c r="C206" s="5" t="s">
        <v>2747</v>
      </c>
      <c r="D206" s="5" t="s">
        <v>2713</v>
      </c>
      <c r="E206" s="149">
        <v>1235.01404321972</v>
      </c>
      <c r="F206" s="146">
        <v>1265.57984044822</v>
      </c>
      <c r="G206" s="146">
        <v>1204.4482459912099</v>
      </c>
      <c r="H206" s="147">
        <v>5690</v>
      </c>
    </row>
    <row r="207" spans="1:8" x14ac:dyDescent="0.3">
      <c r="A207" s="5" t="s">
        <v>101</v>
      </c>
      <c r="B207" s="145">
        <v>2022</v>
      </c>
      <c r="C207" s="5" t="s">
        <v>2749</v>
      </c>
      <c r="D207" s="5" t="s">
        <v>2714</v>
      </c>
      <c r="E207" s="149">
        <v>98.662225118507607</v>
      </c>
      <c r="F207" s="146">
        <v>110.54425661567799</v>
      </c>
      <c r="G207" s="146">
        <v>86.780193621337403</v>
      </c>
      <c r="H207" s="147">
        <v>264</v>
      </c>
    </row>
    <row r="208" spans="1:8" x14ac:dyDescent="0.3">
      <c r="A208" s="5" t="s">
        <v>101</v>
      </c>
      <c r="B208" s="145">
        <v>2022</v>
      </c>
      <c r="C208" s="5" t="s">
        <v>2749</v>
      </c>
      <c r="D208" s="5" t="s">
        <v>2750</v>
      </c>
      <c r="E208" s="149">
        <v>62.909362113248498</v>
      </c>
      <c r="F208" s="146">
        <v>72.391832440704107</v>
      </c>
      <c r="G208" s="146">
        <v>53.426891785792897</v>
      </c>
      <c r="H208" s="147">
        <v>169</v>
      </c>
    </row>
    <row r="209" spans="1:8" x14ac:dyDescent="0.3">
      <c r="A209" s="5" t="s">
        <v>101</v>
      </c>
      <c r="B209" s="145">
        <v>2022</v>
      </c>
      <c r="C209" s="5" t="s">
        <v>2749</v>
      </c>
      <c r="D209" s="5" t="s">
        <v>2713</v>
      </c>
      <c r="E209" s="149">
        <v>1082.70007516495</v>
      </c>
      <c r="F209" s="146">
        <v>1120.45682098516</v>
      </c>
      <c r="G209" s="146">
        <v>1044.94332934473</v>
      </c>
      <c r="H209" s="147">
        <v>2879</v>
      </c>
    </row>
    <row r="210" spans="1:8" x14ac:dyDescent="0.3">
      <c r="A210" s="5" t="s">
        <v>101</v>
      </c>
      <c r="B210" s="145">
        <v>2022</v>
      </c>
      <c r="C210" s="5" t="s">
        <v>2748</v>
      </c>
      <c r="D210" s="5" t="s">
        <v>2714</v>
      </c>
      <c r="E210" s="149">
        <v>143.65100072865999</v>
      </c>
      <c r="F210" s="146">
        <v>161.21341284420001</v>
      </c>
      <c r="G210" s="146">
        <v>126.08858861312</v>
      </c>
      <c r="H210" s="147">
        <v>267</v>
      </c>
    </row>
    <row r="211" spans="1:8" x14ac:dyDescent="0.3">
      <c r="A211" s="5" t="s">
        <v>101</v>
      </c>
      <c r="B211" s="145">
        <v>2022</v>
      </c>
      <c r="C211" s="5" t="s">
        <v>2748</v>
      </c>
      <c r="D211" s="5" t="s">
        <v>2750</v>
      </c>
      <c r="E211" s="149">
        <v>99.763471612816403</v>
      </c>
      <c r="F211" s="146">
        <v>114.499693891406</v>
      </c>
      <c r="G211" s="146">
        <v>85.027249334227207</v>
      </c>
      <c r="H211" s="147">
        <v>184</v>
      </c>
    </row>
    <row r="212" spans="1:8" x14ac:dyDescent="0.3">
      <c r="A212" s="5" t="s">
        <v>101</v>
      </c>
      <c r="B212" s="145">
        <v>2022</v>
      </c>
      <c r="C212" s="5" t="s">
        <v>2748</v>
      </c>
      <c r="D212" s="5" t="s">
        <v>2713</v>
      </c>
      <c r="E212" s="149">
        <v>1416.0570768847699</v>
      </c>
      <c r="F212" s="146">
        <v>1466.52371626184</v>
      </c>
      <c r="G212" s="146">
        <v>1365.59043750771</v>
      </c>
      <c r="H212" s="147">
        <v>2811</v>
      </c>
    </row>
    <row r="213" spans="1:8" x14ac:dyDescent="0.3">
      <c r="A213" s="5" t="s">
        <v>102</v>
      </c>
      <c r="B213" s="145">
        <v>2022</v>
      </c>
      <c r="C213" s="5" t="s">
        <v>2747</v>
      </c>
      <c r="D213" s="5" t="s">
        <v>2714</v>
      </c>
      <c r="E213" s="149">
        <v>82.741918484987295</v>
      </c>
      <c r="F213" s="146">
        <v>91.510724990542499</v>
      </c>
      <c r="G213" s="146">
        <v>73.973111979432105</v>
      </c>
      <c r="H213" s="147">
        <v>342</v>
      </c>
    </row>
    <row r="214" spans="1:8" x14ac:dyDescent="0.3">
      <c r="A214" s="5" t="s">
        <v>102</v>
      </c>
      <c r="B214" s="145">
        <v>2022</v>
      </c>
      <c r="C214" s="5" t="s">
        <v>2747</v>
      </c>
      <c r="D214" s="5" t="s">
        <v>2750</v>
      </c>
      <c r="E214" s="149">
        <v>47.375690776672897</v>
      </c>
      <c r="F214" s="146">
        <v>54.0559787829174</v>
      </c>
      <c r="G214" s="146">
        <v>40.695402770428402</v>
      </c>
      <c r="H214" s="147">
        <v>194</v>
      </c>
    </row>
    <row r="215" spans="1:8" x14ac:dyDescent="0.3">
      <c r="A215" s="5" t="s">
        <v>102</v>
      </c>
      <c r="B215" s="145">
        <v>2022</v>
      </c>
      <c r="C215" s="5" t="s">
        <v>2747</v>
      </c>
      <c r="D215" s="5" t="s">
        <v>2713</v>
      </c>
      <c r="E215" s="149">
        <v>1137.55568710646</v>
      </c>
      <c r="F215" s="146">
        <v>1168.55680024512</v>
      </c>
      <c r="G215" s="146">
        <v>1106.5545739678</v>
      </c>
      <c r="H215" s="147">
        <v>4767</v>
      </c>
    </row>
    <row r="216" spans="1:8" x14ac:dyDescent="0.3">
      <c r="A216" s="5" t="s">
        <v>102</v>
      </c>
      <c r="B216" s="145">
        <v>2022</v>
      </c>
      <c r="C216" s="5" t="s">
        <v>2749</v>
      </c>
      <c r="D216" s="5" t="s">
        <v>2714</v>
      </c>
      <c r="E216" s="149">
        <v>66.327713325780095</v>
      </c>
      <c r="F216" s="146">
        <v>76.524011307228605</v>
      </c>
      <c r="G216" s="146">
        <v>56.1314153443316</v>
      </c>
      <c r="H216" s="147">
        <v>162</v>
      </c>
    </row>
    <row r="217" spans="1:8" x14ac:dyDescent="0.3">
      <c r="A217" s="5" t="s">
        <v>102</v>
      </c>
      <c r="B217" s="145">
        <v>2022</v>
      </c>
      <c r="C217" s="5" t="s">
        <v>2749</v>
      </c>
      <c r="D217" s="5" t="s">
        <v>2750</v>
      </c>
      <c r="E217" s="149">
        <v>37.563414180671103</v>
      </c>
      <c r="F217" s="146">
        <v>45.233880439699298</v>
      </c>
      <c r="G217" s="146">
        <v>29.892947921642801</v>
      </c>
      <c r="H217" s="147">
        <v>92</v>
      </c>
    </row>
    <row r="218" spans="1:8" x14ac:dyDescent="0.3">
      <c r="A218" s="5" t="s">
        <v>102</v>
      </c>
      <c r="B218" s="145">
        <v>2022</v>
      </c>
      <c r="C218" s="5" t="s">
        <v>2749</v>
      </c>
      <c r="D218" s="5" t="s">
        <v>2713</v>
      </c>
      <c r="E218" s="149">
        <v>992.76575780853204</v>
      </c>
      <c r="F218" s="146">
        <v>1031.17862385904</v>
      </c>
      <c r="G218" s="146">
        <v>954.35289175802097</v>
      </c>
      <c r="H218" s="147">
        <v>2386</v>
      </c>
    </row>
    <row r="219" spans="1:8" x14ac:dyDescent="0.3">
      <c r="A219" s="5" t="s">
        <v>102</v>
      </c>
      <c r="B219" s="145">
        <v>2022</v>
      </c>
      <c r="C219" s="5" t="s">
        <v>2748</v>
      </c>
      <c r="D219" s="5" t="s">
        <v>2714</v>
      </c>
      <c r="E219" s="149">
        <v>103.39526245955599</v>
      </c>
      <c r="F219" s="146">
        <v>118.804422333757</v>
      </c>
      <c r="G219" s="146">
        <v>87.986102585354502</v>
      </c>
      <c r="H219" s="147">
        <v>180</v>
      </c>
    </row>
    <row r="220" spans="1:8" x14ac:dyDescent="0.3">
      <c r="A220" s="5" t="s">
        <v>102</v>
      </c>
      <c r="B220" s="145">
        <v>2022</v>
      </c>
      <c r="C220" s="5" t="s">
        <v>2748</v>
      </c>
      <c r="D220" s="5" t="s">
        <v>2750</v>
      </c>
      <c r="E220" s="149">
        <v>60.280178570495899</v>
      </c>
      <c r="F220" s="146">
        <v>72.289596513095603</v>
      </c>
      <c r="G220" s="146">
        <v>48.270760627896202</v>
      </c>
      <c r="H220" s="147">
        <v>102</v>
      </c>
    </row>
    <row r="221" spans="1:8" x14ac:dyDescent="0.3">
      <c r="A221" s="5" t="s">
        <v>102</v>
      </c>
      <c r="B221" s="145">
        <v>2022</v>
      </c>
      <c r="C221" s="5" t="s">
        <v>2748</v>
      </c>
      <c r="D221" s="5" t="s">
        <v>2713</v>
      </c>
      <c r="E221" s="149">
        <v>1319.3819418097701</v>
      </c>
      <c r="F221" s="146">
        <v>1370.70582971723</v>
      </c>
      <c r="G221" s="146">
        <v>1268.0580539022999</v>
      </c>
      <c r="H221" s="147">
        <v>2381</v>
      </c>
    </row>
    <row r="222" spans="1:8" x14ac:dyDescent="0.3">
      <c r="A222" s="5" t="s">
        <v>90</v>
      </c>
      <c r="B222" s="145">
        <v>2022</v>
      </c>
      <c r="C222" s="5" t="s">
        <v>2747</v>
      </c>
      <c r="D222" s="5" t="s">
        <v>2714</v>
      </c>
      <c r="E222" s="149">
        <v>147.81583582308099</v>
      </c>
      <c r="F222" s="146">
        <v>158.908570744158</v>
      </c>
      <c r="G222" s="146">
        <v>136.72310090200301</v>
      </c>
      <c r="H222" s="147">
        <v>676</v>
      </c>
    </row>
    <row r="223" spans="1:8" x14ac:dyDescent="0.3">
      <c r="A223" s="5" t="s">
        <v>90</v>
      </c>
      <c r="B223" s="145">
        <v>2022</v>
      </c>
      <c r="C223" s="5" t="s">
        <v>2747</v>
      </c>
      <c r="D223" s="5" t="s">
        <v>2750</v>
      </c>
      <c r="E223" s="149">
        <v>87.614805907910196</v>
      </c>
      <c r="F223" s="146">
        <v>96.219626650208099</v>
      </c>
      <c r="G223" s="146">
        <v>79.009985165612406</v>
      </c>
      <c r="H223" s="147">
        <v>397</v>
      </c>
    </row>
    <row r="224" spans="1:8" x14ac:dyDescent="0.3">
      <c r="A224" s="5" t="s">
        <v>90</v>
      </c>
      <c r="B224" s="145">
        <v>2022</v>
      </c>
      <c r="C224" s="5" t="s">
        <v>2747</v>
      </c>
      <c r="D224" s="5" t="s">
        <v>2713</v>
      </c>
      <c r="E224" s="149">
        <v>1205.8020236807599</v>
      </c>
      <c r="F224" s="146">
        <v>1235.9136433568699</v>
      </c>
      <c r="G224" s="146">
        <v>1175.69040400465</v>
      </c>
      <c r="H224" s="147">
        <v>5562</v>
      </c>
    </row>
    <row r="225" spans="1:8" x14ac:dyDescent="0.3">
      <c r="A225" s="5" t="s">
        <v>90</v>
      </c>
      <c r="B225" s="145">
        <v>2022</v>
      </c>
      <c r="C225" s="5" t="s">
        <v>2749</v>
      </c>
      <c r="D225" s="5" t="s">
        <v>2714</v>
      </c>
      <c r="E225" s="149">
        <v>121.36523713630299</v>
      </c>
      <c r="F225" s="146">
        <v>134.47819505776201</v>
      </c>
      <c r="G225" s="146">
        <v>108.25227921484399</v>
      </c>
      <c r="H225" s="147">
        <v>326</v>
      </c>
    </row>
    <row r="226" spans="1:8" x14ac:dyDescent="0.3">
      <c r="A226" s="5" t="s">
        <v>90</v>
      </c>
      <c r="B226" s="145">
        <v>2022</v>
      </c>
      <c r="C226" s="5" t="s">
        <v>2749</v>
      </c>
      <c r="D226" s="5" t="s">
        <v>2750</v>
      </c>
      <c r="E226" s="149">
        <v>66.884575726196204</v>
      </c>
      <c r="F226" s="146">
        <v>76.604284881196904</v>
      </c>
      <c r="G226" s="146">
        <v>57.164866571195503</v>
      </c>
      <c r="H226" s="147">
        <v>181</v>
      </c>
    </row>
    <row r="227" spans="1:8" x14ac:dyDescent="0.3">
      <c r="A227" s="5" t="s">
        <v>90</v>
      </c>
      <c r="B227" s="145">
        <v>2022</v>
      </c>
      <c r="C227" s="5" t="s">
        <v>2749</v>
      </c>
      <c r="D227" s="5" t="s">
        <v>2713</v>
      </c>
      <c r="E227" s="149">
        <v>1033.3620054053799</v>
      </c>
      <c r="F227" s="146">
        <v>1070.09611574631</v>
      </c>
      <c r="G227" s="146">
        <v>996.62789506445097</v>
      </c>
      <c r="H227" s="147">
        <v>2762</v>
      </c>
    </row>
    <row r="228" spans="1:8" x14ac:dyDescent="0.3">
      <c r="A228" s="131" t="s">
        <v>90</v>
      </c>
      <c r="B228" s="132">
        <v>2022</v>
      </c>
      <c r="C228" s="133" t="s">
        <v>2748</v>
      </c>
      <c r="D228" s="134" t="s">
        <v>2714</v>
      </c>
      <c r="E228" s="135">
        <v>187.802975565857</v>
      </c>
      <c r="F228" s="136">
        <v>207.74915461683901</v>
      </c>
      <c r="G228" s="137">
        <v>167.85679651487499</v>
      </c>
      <c r="H228" s="138">
        <v>350</v>
      </c>
    </row>
    <row r="229" spans="1:8" x14ac:dyDescent="0.3">
      <c r="A229" s="151" t="s">
        <v>90</v>
      </c>
      <c r="B229" s="132">
        <v>2022</v>
      </c>
      <c r="C229" s="133" t="s">
        <v>2748</v>
      </c>
      <c r="D229" s="134" t="s">
        <v>2750</v>
      </c>
      <c r="E229" s="135">
        <v>118.77723355411101</v>
      </c>
      <c r="F229" s="136">
        <v>134.904374195022</v>
      </c>
      <c r="G229" s="137">
        <v>102.6500929132</v>
      </c>
      <c r="H229" s="138">
        <v>216</v>
      </c>
    </row>
    <row r="230" spans="1:8" x14ac:dyDescent="0.3">
      <c r="A230" s="5" t="s">
        <v>90</v>
      </c>
      <c r="B230" s="145">
        <v>2022</v>
      </c>
      <c r="C230" s="5" t="s">
        <v>2748</v>
      </c>
      <c r="D230" s="5" t="s">
        <v>2713</v>
      </c>
      <c r="E230" s="149">
        <v>1416.6891454434301</v>
      </c>
      <c r="F230" s="146">
        <v>1466.9920182327</v>
      </c>
      <c r="G230" s="146">
        <v>1366.3862726541599</v>
      </c>
      <c r="H230" s="147">
        <v>2800</v>
      </c>
    </row>
    <row r="231" spans="1:8" x14ac:dyDescent="0.3">
      <c r="A231" s="5" t="s">
        <v>91</v>
      </c>
      <c r="B231" s="145">
        <v>2022</v>
      </c>
      <c r="C231" s="5" t="s">
        <v>2747</v>
      </c>
      <c r="D231" s="5" t="s">
        <v>2714</v>
      </c>
      <c r="E231" s="149">
        <v>111.985795739861</v>
      </c>
      <c r="F231" s="146">
        <v>121.817884190919</v>
      </c>
      <c r="G231" s="146">
        <v>102.153707288804</v>
      </c>
      <c r="H231" s="147">
        <v>496</v>
      </c>
    </row>
    <row r="232" spans="1:8" x14ac:dyDescent="0.3">
      <c r="A232" s="5" t="s">
        <v>91</v>
      </c>
      <c r="B232" s="145">
        <v>2022</v>
      </c>
      <c r="C232" s="5" t="s">
        <v>2747</v>
      </c>
      <c r="D232" s="5" t="s">
        <v>2750</v>
      </c>
      <c r="E232" s="149">
        <v>63.814728815959903</v>
      </c>
      <c r="F232" s="146">
        <v>71.291839853589394</v>
      </c>
      <c r="G232" s="146">
        <v>56.337617778330497</v>
      </c>
      <c r="H232" s="147">
        <v>280</v>
      </c>
    </row>
    <row r="233" spans="1:8" x14ac:dyDescent="0.3">
      <c r="A233" s="5" t="s">
        <v>91</v>
      </c>
      <c r="B233" s="145">
        <v>2022</v>
      </c>
      <c r="C233" s="5" t="s">
        <v>2747</v>
      </c>
      <c r="D233" s="5" t="s">
        <v>2713</v>
      </c>
      <c r="E233" s="149">
        <v>1154.9068858302101</v>
      </c>
      <c r="F233" s="146">
        <v>1184.95230487699</v>
      </c>
      <c r="G233" s="146">
        <v>1124.8614667834399</v>
      </c>
      <c r="H233" s="147">
        <v>5183</v>
      </c>
    </row>
    <row r="234" spans="1:8" x14ac:dyDescent="0.3">
      <c r="A234" s="5" t="s">
        <v>91</v>
      </c>
      <c r="B234" s="145">
        <v>2022</v>
      </c>
      <c r="C234" s="5" t="s">
        <v>2749</v>
      </c>
      <c r="D234" s="5" t="s">
        <v>2714</v>
      </c>
      <c r="E234" s="149">
        <v>95.119749767169594</v>
      </c>
      <c r="F234" s="146">
        <v>106.893446961325</v>
      </c>
      <c r="G234" s="146">
        <v>83.346052573013793</v>
      </c>
      <c r="H234" s="147">
        <v>249</v>
      </c>
    </row>
    <row r="235" spans="1:8" x14ac:dyDescent="0.3">
      <c r="A235" s="5" t="s">
        <v>91</v>
      </c>
      <c r="B235" s="145">
        <v>2022</v>
      </c>
      <c r="C235" s="5" t="s">
        <v>2749</v>
      </c>
      <c r="D235" s="5" t="s">
        <v>2750</v>
      </c>
      <c r="E235" s="149">
        <v>55.741234384144001</v>
      </c>
      <c r="F235" s="146">
        <v>64.767565809723493</v>
      </c>
      <c r="G235" s="146">
        <v>46.714902958564601</v>
      </c>
      <c r="H235" s="147">
        <v>146</v>
      </c>
    </row>
    <row r="236" spans="1:8" x14ac:dyDescent="0.3">
      <c r="A236" s="5" t="s">
        <v>91</v>
      </c>
      <c r="B236" s="145">
        <v>2022</v>
      </c>
      <c r="C236" s="5" t="s">
        <v>2749</v>
      </c>
      <c r="D236" s="5" t="s">
        <v>2713</v>
      </c>
      <c r="E236" s="149">
        <v>1012.66141056123</v>
      </c>
      <c r="F236" s="146">
        <v>1049.8215950753099</v>
      </c>
      <c r="G236" s="146">
        <v>975.50122604714898</v>
      </c>
      <c r="H236" s="147">
        <v>2620</v>
      </c>
    </row>
    <row r="237" spans="1:8" x14ac:dyDescent="0.3">
      <c r="A237" s="5" t="s">
        <v>91</v>
      </c>
      <c r="B237" s="145">
        <v>2022</v>
      </c>
      <c r="C237" s="5" t="s">
        <v>2748</v>
      </c>
      <c r="D237" s="5" t="s">
        <v>2714</v>
      </c>
      <c r="E237" s="149">
        <v>136.48430800316001</v>
      </c>
      <c r="F237" s="146">
        <v>153.82888085958399</v>
      </c>
      <c r="G237" s="146">
        <v>119.139735146736</v>
      </c>
      <c r="H237" s="147">
        <v>247</v>
      </c>
    </row>
    <row r="238" spans="1:8" x14ac:dyDescent="0.3">
      <c r="A238" s="5" t="s">
        <v>91</v>
      </c>
      <c r="B238" s="145">
        <v>2022</v>
      </c>
      <c r="C238" s="5" t="s">
        <v>2748</v>
      </c>
      <c r="D238" s="5" t="s">
        <v>2750</v>
      </c>
      <c r="E238" s="149">
        <v>77.029843357110806</v>
      </c>
      <c r="F238" s="146">
        <v>90.374354891071206</v>
      </c>
      <c r="G238" s="146">
        <v>63.685331823150399</v>
      </c>
      <c r="H238" s="147">
        <v>134</v>
      </c>
    </row>
    <row r="239" spans="1:8" x14ac:dyDescent="0.3">
      <c r="A239" s="5" t="s">
        <v>91</v>
      </c>
      <c r="B239" s="145">
        <v>2022</v>
      </c>
      <c r="C239" s="5" t="s">
        <v>2748</v>
      </c>
      <c r="D239" s="5" t="s">
        <v>2713</v>
      </c>
      <c r="E239" s="149">
        <v>1328.01097011859</v>
      </c>
      <c r="F239" s="146">
        <v>1377.6667355198099</v>
      </c>
      <c r="G239" s="146">
        <v>1278.35520471736</v>
      </c>
      <c r="H239" s="147">
        <v>2563</v>
      </c>
    </row>
    <row r="240" spans="1:8" x14ac:dyDescent="0.3">
      <c r="A240" s="5" t="s">
        <v>93</v>
      </c>
      <c r="B240" s="145">
        <v>2022</v>
      </c>
      <c r="C240" s="5" t="s">
        <v>2747</v>
      </c>
      <c r="D240" s="5" t="s">
        <v>2714</v>
      </c>
      <c r="E240" s="149">
        <v>46.421117974502501</v>
      </c>
      <c r="F240" s="146">
        <v>52.624879465671697</v>
      </c>
      <c r="G240" s="146">
        <v>40.217356483333297</v>
      </c>
      <c r="H240" s="147">
        <v>216</v>
      </c>
    </row>
    <row r="241" spans="1:8" x14ac:dyDescent="0.3">
      <c r="A241" s="5" t="s">
        <v>93</v>
      </c>
      <c r="B241" s="145">
        <v>2022</v>
      </c>
      <c r="C241" s="5" t="s">
        <v>2747</v>
      </c>
      <c r="D241" s="5" t="s">
        <v>2750</v>
      </c>
      <c r="E241" s="149">
        <v>25.162093815273099</v>
      </c>
      <c r="F241" s="146">
        <v>29.757038389020298</v>
      </c>
      <c r="G241" s="146">
        <v>20.5671492415259</v>
      </c>
      <c r="H241" s="147">
        <v>116</v>
      </c>
    </row>
    <row r="242" spans="1:8" x14ac:dyDescent="0.3">
      <c r="A242" s="5" t="s">
        <v>93</v>
      </c>
      <c r="B242" s="145">
        <v>2022</v>
      </c>
      <c r="C242" s="5" t="s">
        <v>2747</v>
      </c>
      <c r="D242" s="5" t="s">
        <v>2713</v>
      </c>
      <c r="E242" s="149">
        <v>1068.65945413237</v>
      </c>
      <c r="F242" s="146">
        <v>1097.2588730162399</v>
      </c>
      <c r="G242" s="146">
        <v>1040.0600352485001</v>
      </c>
      <c r="H242" s="147">
        <v>4967</v>
      </c>
    </row>
    <row r="243" spans="1:8" x14ac:dyDescent="0.3">
      <c r="A243" s="5" t="s">
        <v>93</v>
      </c>
      <c r="B243" s="145">
        <v>2022</v>
      </c>
      <c r="C243" s="5" t="s">
        <v>2749</v>
      </c>
      <c r="D243" s="5" t="s">
        <v>2714</v>
      </c>
      <c r="E243" s="149">
        <v>35.275370012575998</v>
      </c>
      <c r="F243" s="146">
        <v>42.339818831215702</v>
      </c>
      <c r="G243" s="146">
        <v>28.210921193936301</v>
      </c>
      <c r="H243" s="147">
        <v>96</v>
      </c>
    </row>
    <row r="244" spans="1:8" x14ac:dyDescent="0.3">
      <c r="A244" s="5" t="s">
        <v>93</v>
      </c>
      <c r="B244" s="145">
        <v>2022</v>
      </c>
      <c r="C244" s="5" t="s">
        <v>2749</v>
      </c>
      <c r="D244" s="5" t="s">
        <v>2750</v>
      </c>
      <c r="E244" s="149">
        <v>18.621006810771298</v>
      </c>
      <c r="F244" s="146">
        <v>23.741846283563302</v>
      </c>
      <c r="G244" s="146">
        <v>13.500167337979301</v>
      </c>
      <c r="H244" s="147">
        <v>51</v>
      </c>
    </row>
    <row r="245" spans="1:8" x14ac:dyDescent="0.3">
      <c r="A245" s="5" t="s">
        <v>93</v>
      </c>
      <c r="B245" s="145">
        <v>2022</v>
      </c>
      <c r="C245" s="5" t="s">
        <v>2749</v>
      </c>
      <c r="D245" s="5" t="s">
        <v>2713</v>
      </c>
      <c r="E245" s="149">
        <v>932.73874427819896</v>
      </c>
      <c r="F245" s="146">
        <v>968.11434963974398</v>
      </c>
      <c r="G245" s="146">
        <v>897.36313891665395</v>
      </c>
      <c r="H245" s="147">
        <v>2488</v>
      </c>
    </row>
    <row r="246" spans="1:8" x14ac:dyDescent="0.3">
      <c r="A246" s="5" t="s">
        <v>93</v>
      </c>
      <c r="B246" s="145">
        <v>2022</v>
      </c>
      <c r="C246" s="5" t="s">
        <v>2748</v>
      </c>
      <c r="D246" s="5" t="s">
        <v>2714</v>
      </c>
      <c r="E246" s="149">
        <v>61.670792313326501</v>
      </c>
      <c r="F246" s="146">
        <v>72.929609138655096</v>
      </c>
      <c r="G246" s="146">
        <v>50.4119754879979</v>
      </c>
      <c r="H246" s="147">
        <v>120</v>
      </c>
    </row>
    <row r="247" spans="1:8" x14ac:dyDescent="0.3">
      <c r="A247" s="5" t="s">
        <v>93</v>
      </c>
      <c r="B247" s="145">
        <v>2022</v>
      </c>
      <c r="C247" s="5" t="s">
        <v>2748</v>
      </c>
      <c r="D247" s="5" t="s">
        <v>2750</v>
      </c>
      <c r="E247" s="149">
        <v>33.961634206348002</v>
      </c>
      <c r="F247" s="146">
        <v>42.431987486409902</v>
      </c>
      <c r="G247" s="146">
        <v>25.491280926286102</v>
      </c>
      <c r="H247" s="147">
        <v>65</v>
      </c>
    </row>
    <row r="248" spans="1:8" x14ac:dyDescent="0.3">
      <c r="A248" s="5" t="s">
        <v>93</v>
      </c>
      <c r="B248" s="145">
        <v>2022</v>
      </c>
      <c r="C248" s="5" t="s">
        <v>2748</v>
      </c>
      <c r="D248" s="5" t="s">
        <v>2713</v>
      </c>
      <c r="E248" s="149">
        <v>1233.6827978174299</v>
      </c>
      <c r="F248" s="146">
        <v>1280.93006571</v>
      </c>
      <c r="G248" s="146">
        <v>1186.43552992486</v>
      </c>
      <c r="H248" s="147">
        <v>2479</v>
      </c>
    </row>
    <row r="249" spans="1:8" x14ac:dyDescent="0.3">
      <c r="A249" s="5" t="s">
        <v>94</v>
      </c>
      <c r="B249" s="145">
        <v>2022</v>
      </c>
      <c r="C249" s="5" t="s">
        <v>2747</v>
      </c>
      <c r="D249" s="5" t="s">
        <v>2714</v>
      </c>
      <c r="E249" s="149">
        <v>46.737380525533702</v>
      </c>
      <c r="F249" s="146">
        <v>53.042071938540701</v>
      </c>
      <c r="G249" s="146">
        <v>40.432689112526703</v>
      </c>
      <c r="H249" s="147">
        <v>212</v>
      </c>
    </row>
    <row r="250" spans="1:8" x14ac:dyDescent="0.3">
      <c r="A250" s="5" t="s">
        <v>94</v>
      </c>
      <c r="B250" s="145">
        <v>2022</v>
      </c>
      <c r="C250" s="5" t="s">
        <v>2747</v>
      </c>
      <c r="D250" s="5" t="s">
        <v>2750</v>
      </c>
      <c r="E250" s="149">
        <v>29.5203654540122</v>
      </c>
      <c r="F250" s="146">
        <v>34.552702373553302</v>
      </c>
      <c r="G250" s="146">
        <v>24.488028534471098</v>
      </c>
      <c r="H250" s="147">
        <v>133</v>
      </c>
    </row>
    <row r="251" spans="1:8" x14ac:dyDescent="0.3">
      <c r="A251" s="5" t="s">
        <v>94</v>
      </c>
      <c r="B251" s="145">
        <v>2022</v>
      </c>
      <c r="C251" s="5" t="s">
        <v>2747</v>
      </c>
      <c r="D251" s="5" t="s">
        <v>2713</v>
      </c>
      <c r="E251" s="149">
        <v>1027.2596692970401</v>
      </c>
      <c r="F251" s="146">
        <v>1055.7016159093801</v>
      </c>
      <c r="G251" s="146">
        <v>998.81772268469103</v>
      </c>
      <c r="H251" s="147">
        <v>4625</v>
      </c>
    </row>
    <row r="252" spans="1:8" x14ac:dyDescent="0.3">
      <c r="A252" s="5" t="s">
        <v>94</v>
      </c>
      <c r="B252" s="145">
        <v>2022</v>
      </c>
      <c r="C252" s="5" t="s">
        <v>2749</v>
      </c>
      <c r="D252" s="5" t="s">
        <v>2714</v>
      </c>
      <c r="E252" s="149">
        <v>37.330700456524703</v>
      </c>
      <c r="F252" s="146">
        <v>44.816671948547501</v>
      </c>
      <c r="G252" s="146">
        <v>29.8447289645019</v>
      </c>
      <c r="H252" s="147">
        <v>96</v>
      </c>
    </row>
    <row r="253" spans="1:8" x14ac:dyDescent="0.3">
      <c r="A253" s="5" t="s">
        <v>94</v>
      </c>
      <c r="B253" s="145">
        <v>2022</v>
      </c>
      <c r="C253" s="5" t="s">
        <v>2749</v>
      </c>
      <c r="D253" s="5" t="s">
        <v>2750</v>
      </c>
      <c r="E253" s="149">
        <v>25.296344938367401</v>
      </c>
      <c r="F253" s="146">
        <v>31.4599507631638</v>
      </c>
      <c r="G253" s="146">
        <v>19.132739113570899</v>
      </c>
      <c r="H253" s="147">
        <v>65</v>
      </c>
    </row>
    <row r="254" spans="1:8" x14ac:dyDescent="0.3">
      <c r="A254" s="5" t="s">
        <v>94</v>
      </c>
      <c r="B254" s="145">
        <v>2022</v>
      </c>
      <c r="C254" s="5" t="s">
        <v>2749</v>
      </c>
      <c r="D254" s="5" t="s">
        <v>2713</v>
      </c>
      <c r="E254" s="149">
        <v>910.28465422542104</v>
      </c>
      <c r="F254" s="146">
        <v>945.69054590741598</v>
      </c>
      <c r="G254" s="146">
        <v>874.87876254342598</v>
      </c>
      <c r="H254" s="147">
        <v>2358</v>
      </c>
    </row>
    <row r="255" spans="1:8" x14ac:dyDescent="0.3">
      <c r="A255" s="5" t="s">
        <v>94</v>
      </c>
      <c r="B255" s="145">
        <v>2022</v>
      </c>
      <c r="C255" s="5" t="s">
        <v>2748</v>
      </c>
      <c r="D255" s="5" t="s">
        <v>2714</v>
      </c>
      <c r="E255" s="149">
        <v>61.5465805078248</v>
      </c>
      <c r="F255" s="146">
        <v>72.9638642301164</v>
      </c>
      <c r="G255" s="146">
        <v>50.1292967855331</v>
      </c>
      <c r="H255" s="147">
        <v>116</v>
      </c>
    </row>
    <row r="256" spans="1:8" x14ac:dyDescent="0.3">
      <c r="A256" s="131" t="s">
        <v>94</v>
      </c>
      <c r="B256" s="132">
        <v>2022</v>
      </c>
      <c r="C256" s="133" t="s">
        <v>2748</v>
      </c>
      <c r="D256" s="134" t="s">
        <v>2750</v>
      </c>
      <c r="E256" s="135">
        <v>37.920330763195601</v>
      </c>
      <c r="F256" s="136">
        <v>47.160401173341903</v>
      </c>
      <c r="G256" s="137">
        <v>28.680260353049398</v>
      </c>
      <c r="H256" s="138">
        <v>68</v>
      </c>
    </row>
    <row r="257" spans="1:8" x14ac:dyDescent="0.3">
      <c r="A257" s="151" t="s">
        <v>94</v>
      </c>
      <c r="B257" s="132">
        <v>2022</v>
      </c>
      <c r="C257" s="133" t="s">
        <v>2748</v>
      </c>
      <c r="D257" s="134" t="s">
        <v>2713</v>
      </c>
      <c r="E257" s="135">
        <v>1171.98602918961</v>
      </c>
      <c r="F257" s="136">
        <v>1218.8358771511</v>
      </c>
      <c r="G257" s="137">
        <v>1125.13618122812</v>
      </c>
      <c r="H257" s="138">
        <v>2267</v>
      </c>
    </row>
    <row r="258" spans="1:8" x14ac:dyDescent="0.3">
      <c r="A258" s="151" t="s">
        <v>112</v>
      </c>
      <c r="B258" s="132"/>
      <c r="C258" s="133" t="s">
        <v>2747</v>
      </c>
      <c r="D258" s="134" t="s">
        <v>2714</v>
      </c>
      <c r="E258" s="135">
        <v>112.706925905085</v>
      </c>
      <c r="F258" s="136">
        <v>114.507207697582</v>
      </c>
      <c r="G258" s="137">
        <v>110.906644112588</v>
      </c>
      <c r="H258" s="138">
        <v>15047</v>
      </c>
    </row>
    <row r="259" spans="1:8" x14ac:dyDescent="0.3">
      <c r="A259" s="151" t="s">
        <v>112</v>
      </c>
      <c r="B259" s="132"/>
      <c r="C259" s="133" t="s">
        <v>2747</v>
      </c>
      <c r="D259" s="134" t="s">
        <v>2750</v>
      </c>
      <c r="E259" s="135">
        <v>92.954567685581594</v>
      </c>
      <c r="F259" s="136">
        <v>94.592043195091506</v>
      </c>
      <c r="G259" s="137">
        <v>91.317092176071696</v>
      </c>
      <c r="H259" s="138">
        <v>12394</v>
      </c>
    </row>
    <row r="260" spans="1:8" x14ac:dyDescent="0.3">
      <c r="A260" s="151" t="s">
        <v>112</v>
      </c>
      <c r="B260" s="132"/>
      <c r="C260" s="133" t="s">
        <v>2747</v>
      </c>
      <c r="D260" s="134" t="s">
        <v>2713</v>
      </c>
      <c r="E260" s="135">
        <v>1107.63191696384</v>
      </c>
      <c r="F260" s="136">
        <v>1113.04277051443</v>
      </c>
      <c r="G260" s="137">
        <v>1102.22106341325</v>
      </c>
      <c r="H260" s="138">
        <v>148311</v>
      </c>
    </row>
    <row r="261" spans="1:8" x14ac:dyDescent="0.3">
      <c r="A261" s="151" t="s">
        <v>112</v>
      </c>
      <c r="B261" s="132"/>
      <c r="C261" s="133" t="s">
        <v>2749</v>
      </c>
      <c r="D261" s="134" t="s">
        <v>2714</v>
      </c>
      <c r="E261" s="135">
        <v>92.841057680459997</v>
      </c>
      <c r="F261" s="136">
        <v>94.975935207764294</v>
      </c>
      <c r="G261" s="137">
        <v>90.7061801531556</v>
      </c>
      <c r="H261" s="138">
        <v>7246</v>
      </c>
    </row>
    <row r="262" spans="1:8" x14ac:dyDescent="0.3">
      <c r="A262" s="151" t="s">
        <v>112</v>
      </c>
      <c r="B262" s="132"/>
      <c r="C262" s="133" t="s">
        <v>2749</v>
      </c>
      <c r="D262" s="134" t="s">
        <v>2750</v>
      </c>
      <c r="E262" s="135">
        <v>76.011019751037793</v>
      </c>
      <c r="F262" s="136">
        <v>77.9430862908699</v>
      </c>
      <c r="G262" s="137">
        <v>74.0789532112057</v>
      </c>
      <c r="H262" s="138">
        <v>5938</v>
      </c>
    </row>
    <row r="263" spans="1:8" x14ac:dyDescent="0.3">
      <c r="A263" s="151" t="s">
        <v>112</v>
      </c>
      <c r="B263" s="132"/>
      <c r="C263" s="133" t="s">
        <v>2749</v>
      </c>
      <c r="D263" s="134" t="s">
        <v>2713</v>
      </c>
      <c r="E263" s="135">
        <v>958.14436358758496</v>
      </c>
      <c r="F263" s="136">
        <v>964.784280886744</v>
      </c>
      <c r="G263" s="137">
        <v>951.50444628842695</v>
      </c>
      <c r="H263" s="138">
        <v>74123</v>
      </c>
    </row>
    <row r="264" spans="1:8" x14ac:dyDescent="0.3">
      <c r="A264" s="151" t="s">
        <v>112</v>
      </c>
      <c r="B264" s="132"/>
      <c r="C264" s="133" t="s">
        <v>2748</v>
      </c>
      <c r="D264" s="134" t="s">
        <v>2714</v>
      </c>
      <c r="E264" s="135">
        <v>139.611576759305</v>
      </c>
      <c r="F264" s="136">
        <v>142.77417939660401</v>
      </c>
      <c r="G264" s="137">
        <v>136.448974122007</v>
      </c>
      <c r="H264" s="138">
        <v>7801</v>
      </c>
    </row>
    <row r="265" spans="1:8" x14ac:dyDescent="0.3">
      <c r="A265" s="151" t="s">
        <v>112</v>
      </c>
      <c r="B265" s="132"/>
      <c r="C265" s="133" t="s">
        <v>2748</v>
      </c>
      <c r="D265" s="134" t="s">
        <v>2750</v>
      </c>
      <c r="E265" s="135">
        <v>115.88706127522001</v>
      </c>
      <c r="F265" s="136">
        <v>118.776881385984</v>
      </c>
      <c r="G265" s="137">
        <v>112.99724116445699</v>
      </c>
      <c r="H265" s="138">
        <v>6456</v>
      </c>
    </row>
    <row r="266" spans="1:8" x14ac:dyDescent="0.3">
      <c r="A266" s="151" t="s">
        <v>112</v>
      </c>
      <c r="B266" s="132"/>
      <c r="C266" s="133" t="s">
        <v>2748</v>
      </c>
      <c r="D266" s="134" t="s">
        <v>2713</v>
      </c>
      <c r="E266" s="135">
        <v>1291.84550619742</v>
      </c>
      <c r="F266" s="136">
        <v>1300.8733052361699</v>
      </c>
      <c r="G266" s="137">
        <v>1282.8177071586699</v>
      </c>
      <c r="H266" s="138">
        <v>74188</v>
      </c>
    </row>
  </sheetData>
  <hyperlinks>
    <hyperlink ref="A4" location="Contents!A1" display="Back to table of contents"/>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7"/>
  <sheetViews>
    <sheetView zoomScaleNormal="100" workbookViewId="0"/>
  </sheetViews>
  <sheetFormatPr defaultColWidth="9.33203125" defaultRowHeight="15.6" x14ac:dyDescent="0.3"/>
  <cols>
    <col min="1" max="3" width="16.6640625" style="7" customWidth="1"/>
    <col min="4" max="4" width="28.5546875" style="7" bestFit="1" customWidth="1"/>
    <col min="5" max="5" width="34.44140625" style="7" bestFit="1" customWidth="1"/>
    <col min="6" max="7" width="17" style="7" customWidth="1"/>
    <col min="8" max="8" width="17" style="42" customWidth="1"/>
    <col min="9" max="9" width="17" style="41" customWidth="1"/>
    <col min="10" max="25" width="17" style="7" customWidth="1"/>
    <col min="26" max="16384" width="9.33203125" style="7"/>
  </cols>
  <sheetData>
    <row r="1" spans="1:25" s="4" customFormat="1" x14ac:dyDescent="0.3">
      <c r="A1" s="3" t="s">
        <v>2796</v>
      </c>
      <c r="B1" s="3"/>
      <c r="H1" s="36"/>
      <c r="I1" s="13"/>
    </row>
    <row r="2" spans="1:25" s="4" customFormat="1" ht="15" x14ac:dyDescent="0.25">
      <c r="A2" s="5" t="s">
        <v>2853</v>
      </c>
      <c r="B2" s="5"/>
      <c r="H2" s="36"/>
      <c r="I2" s="13"/>
    </row>
    <row r="3" spans="1:25" s="4" customFormat="1" ht="15" x14ac:dyDescent="0.25">
      <c r="A3" s="5" t="s">
        <v>16</v>
      </c>
      <c r="B3" s="5"/>
      <c r="H3" s="36"/>
      <c r="I3" s="13"/>
    </row>
    <row r="4" spans="1:25" s="4" customFormat="1" ht="30" customHeight="1" x14ac:dyDescent="0.25">
      <c r="A4" s="6" t="s">
        <v>20</v>
      </c>
      <c r="B4" s="6"/>
      <c r="H4" s="36"/>
      <c r="I4" s="13"/>
    </row>
    <row r="5" spans="1:25" s="93" customFormat="1" ht="95.1" customHeight="1" thickBot="1" x14ac:dyDescent="0.35">
      <c r="A5" s="85" t="s">
        <v>2736</v>
      </c>
      <c r="B5" s="85" t="s">
        <v>2735</v>
      </c>
      <c r="C5" s="86" t="s">
        <v>46</v>
      </c>
      <c r="D5" s="86" t="s">
        <v>47</v>
      </c>
      <c r="E5" s="86" t="s">
        <v>49</v>
      </c>
      <c r="F5" s="44" t="s">
        <v>2739</v>
      </c>
      <c r="G5" s="92" t="s">
        <v>2738</v>
      </c>
      <c r="H5" s="88" t="s">
        <v>48</v>
      </c>
      <c r="I5" s="89" t="s">
        <v>51</v>
      </c>
      <c r="J5" s="89" t="s">
        <v>52</v>
      </c>
      <c r="K5" s="89" t="s">
        <v>53</v>
      </c>
      <c r="L5" s="89" t="s">
        <v>54</v>
      </c>
      <c r="M5" s="89" t="s">
        <v>55</v>
      </c>
      <c r="N5" s="89" t="s">
        <v>56</v>
      </c>
      <c r="O5" s="89" t="s">
        <v>57</v>
      </c>
      <c r="P5" s="89" t="s">
        <v>58</v>
      </c>
      <c r="Q5" s="89" t="s">
        <v>59</v>
      </c>
      <c r="R5" s="89" t="s">
        <v>60</v>
      </c>
      <c r="S5" s="89" t="s">
        <v>61</v>
      </c>
      <c r="T5" s="89" t="s">
        <v>62</v>
      </c>
      <c r="U5" s="89" t="s">
        <v>63</v>
      </c>
      <c r="V5" s="89" t="s">
        <v>64</v>
      </c>
      <c r="W5" s="89" t="s">
        <v>65</v>
      </c>
      <c r="X5" s="89" t="s">
        <v>66</v>
      </c>
      <c r="Y5" s="89" t="s">
        <v>67</v>
      </c>
    </row>
    <row r="6" spans="1:25" ht="30" customHeight="1" x14ac:dyDescent="0.3">
      <c r="A6" s="8" t="s">
        <v>90</v>
      </c>
      <c r="B6" s="8" t="s">
        <v>92</v>
      </c>
      <c r="C6" s="11" t="s">
        <v>2747</v>
      </c>
      <c r="D6" s="45" t="s">
        <v>2714</v>
      </c>
      <c r="E6" s="12" t="s">
        <v>2737</v>
      </c>
      <c r="F6" s="112">
        <v>0</v>
      </c>
      <c r="G6" s="116">
        <v>0</v>
      </c>
      <c r="H6" s="113">
        <v>0</v>
      </c>
      <c r="I6" s="48">
        <v>0</v>
      </c>
      <c r="J6" s="113">
        <v>0</v>
      </c>
      <c r="K6" s="50">
        <v>0</v>
      </c>
      <c r="L6" s="50">
        <v>0</v>
      </c>
      <c r="M6" s="50">
        <v>3.1675187252470001</v>
      </c>
      <c r="N6" s="50">
        <v>6.6561073880135604</v>
      </c>
      <c r="O6" s="50">
        <v>7.3119219005606597</v>
      </c>
      <c r="P6" s="50">
        <v>13.3684005586446</v>
      </c>
      <c r="Q6" s="50">
        <v>23.886204478524299</v>
      </c>
      <c r="R6" s="50">
        <v>35.638326551663297</v>
      </c>
      <c r="S6" s="50">
        <v>50.557480703611802</v>
      </c>
      <c r="T6" s="50">
        <v>82.604803803116596</v>
      </c>
      <c r="U6" s="50">
        <v>207.99906583084899</v>
      </c>
      <c r="V6" s="50">
        <v>274.90810210627802</v>
      </c>
      <c r="W6" s="50">
        <v>503.088737649758</v>
      </c>
      <c r="X6" s="50">
        <v>602.69991062441795</v>
      </c>
      <c r="Y6" s="50">
        <v>864.09789084248996</v>
      </c>
    </row>
    <row r="7" spans="1:25" ht="16.2" customHeight="1" x14ac:dyDescent="0.3">
      <c r="A7" s="8" t="s">
        <v>90</v>
      </c>
      <c r="B7" s="8" t="s">
        <v>92</v>
      </c>
      <c r="C7" s="11" t="s">
        <v>2747</v>
      </c>
      <c r="D7" s="45" t="s">
        <v>2750</v>
      </c>
      <c r="E7" s="12" t="s">
        <v>2737</v>
      </c>
      <c r="F7" s="54">
        <v>0</v>
      </c>
      <c r="G7" s="122">
        <v>0</v>
      </c>
      <c r="H7" s="50">
        <v>0</v>
      </c>
      <c r="I7" s="48">
        <v>0</v>
      </c>
      <c r="J7" s="50">
        <v>0</v>
      </c>
      <c r="K7" s="50">
        <v>0</v>
      </c>
      <c r="L7" s="50">
        <v>0</v>
      </c>
      <c r="M7" s="50">
        <v>3.1675187252470001</v>
      </c>
      <c r="N7" s="50">
        <v>6.6561073880135604</v>
      </c>
      <c r="O7" s="50">
        <v>7.3119219005606597</v>
      </c>
      <c r="P7" s="50">
        <v>13.3684005586446</v>
      </c>
      <c r="Q7" s="50">
        <v>20.900428918708698</v>
      </c>
      <c r="R7" s="50">
        <v>26.728744913747398</v>
      </c>
      <c r="S7" s="50">
        <v>40.4459845628894</v>
      </c>
      <c r="T7" s="50">
        <v>78.671241717253906</v>
      </c>
      <c r="U7" s="50">
        <v>166.39925266467901</v>
      </c>
      <c r="V7" s="50">
        <v>251.00304974920999</v>
      </c>
      <c r="W7" s="50">
        <v>478.346668585016</v>
      </c>
      <c r="X7" s="50">
        <v>518.60224867682496</v>
      </c>
      <c r="Y7" s="50">
        <v>837.09483175366199</v>
      </c>
    </row>
    <row r="8" spans="1:25" ht="16.2" customHeight="1" x14ac:dyDescent="0.3">
      <c r="A8" s="8" t="s">
        <v>90</v>
      </c>
      <c r="B8" s="8" t="s">
        <v>92</v>
      </c>
      <c r="C8" s="11" t="s">
        <v>2747</v>
      </c>
      <c r="D8" s="45" t="s">
        <v>2713</v>
      </c>
      <c r="E8" s="12" t="s">
        <v>2737</v>
      </c>
      <c r="F8" s="54">
        <v>431.47055320232198</v>
      </c>
      <c r="G8" s="122">
        <v>16.334125792956399</v>
      </c>
      <c r="H8" s="50">
        <v>0</v>
      </c>
      <c r="I8" s="48">
        <v>11.9219244633502</v>
      </c>
      <c r="J8" s="50">
        <v>29.2992017224561</v>
      </c>
      <c r="K8" s="50">
        <v>72.198914685547194</v>
      </c>
      <c r="L8" s="50">
        <v>84.183283241753799</v>
      </c>
      <c r="M8" s="50">
        <v>126.70074900988</v>
      </c>
      <c r="N8" s="50">
        <v>176.38684578235899</v>
      </c>
      <c r="O8" s="50">
        <v>179.142086563736</v>
      </c>
      <c r="P8" s="50">
        <v>374.31521564204797</v>
      </c>
      <c r="Q8" s="50">
        <v>432.93745617325197</v>
      </c>
      <c r="R8" s="50">
        <v>763.25416031478801</v>
      </c>
      <c r="S8" s="50">
        <v>1024.6316089265299</v>
      </c>
      <c r="T8" s="50">
        <v>1707.1659452644101</v>
      </c>
      <c r="U8" s="50">
        <v>2624.94821078532</v>
      </c>
      <c r="V8" s="50">
        <v>4380.6008444326399</v>
      </c>
      <c r="W8" s="50">
        <v>7999.9356642666498</v>
      </c>
      <c r="X8" s="50">
        <v>12866.9422779818</v>
      </c>
      <c r="Y8" s="50">
        <v>24950.826598076899</v>
      </c>
    </row>
    <row r="9" spans="1:25" ht="16.2" customHeight="1" x14ac:dyDescent="0.3">
      <c r="A9" s="8" t="s">
        <v>90</v>
      </c>
      <c r="B9" s="8" t="s">
        <v>92</v>
      </c>
      <c r="C9" s="11" t="s">
        <v>2749</v>
      </c>
      <c r="D9" s="45" t="s">
        <v>2714</v>
      </c>
      <c r="E9" s="12" t="s">
        <v>2737</v>
      </c>
      <c r="F9" s="54">
        <v>0</v>
      </c>
      <c r="G9" s="71">
        <v>0</v>
      </c>
      <c r="H9" s="50">
        <v>0</v>
      </c>
      <c r="I9" s="48">
        <v>0</v>
      </c>
      <c r="J9" s="50">
        <v>0</v>
      </c>
      <c r="K9" s="50">
        <v>0</v>
      </c>
      <c r="L9" s="50">
        <v>0</v>
      </c>
      <c r="M9" s="50">
        <v>6.2811148365334102</v>
      </c>
      <c r="N9" s="50">
        <v>6.5193775195791002</v>
      </c>
      <c r="O9" s="50">
        <v>0</v>
      </c>
      <c r="P9" s="50">
        <v>6.4758855331608096</v>
      </c>
      <c r="Q9" s="50">
        <v>11.5330951988579</v>
      </c>
      <c r="R9" s="50">
        <v>17.2828366852596</v>
      </c>
      <c r="S9" s="50">
        <v>32.668344942366801</v>
      </c>
      <c r="T9" s="50">
        <v>22.757589285782998</v>
      </c>
      <c r="U9" s="50">
        <v>166.47291096554</v>
      </c>
      <c r="V9" s="50">
        <v>184.59109244458901</v>
      </c>
      <c r="W9" s="50">
        <v>398.25828617421797</v>
      </c>
      <c r="X9" s="50">
        <v>542.59015164134905</v>
      </c>
      <c r="Y9" s="50">
        <v>744.38056234705004</v>
      </c>
    </row>
    <row r="10" spans="1:25" ht="16.2" customHeight="1" x14ac:dyDescent="0.3">
      <c r="A10" s="8" t="s">
        <v>90</v>
      </c>
      <c r="B10" s="8" t="s">
        <v>92</v>
      </c>
      <c r="C10" s="11" t="s">
        <v>2749</v>
      </c>
      <c r="D10" s="45" t="s">
        <v>2750</v>
      </c>
      <c r="E10" s="12" t="s">
        <v>2737</v>
      </c>
      <c r="F10" s="54">
        <v>0</v>
      </c>
      <c r="G10" s="71">
        <v>0</v>
      </c>
      <c r="H10" s="50">
        <v>0</v>
      </c>
      <c r="I10" s="48">
        <v>0</v>
      </c>
      <c r="J10" s="50">
        <v>0</v>
      </c>
      <c r="K10" s="50">
        <v>0</v>
      </c>
      <c r="L10" s="50">
        <v>0</v>
      </c>
      <c r="M10" s="50">
        <v>6.2811148365334102</v>
      </c>
      <c r="N10" s="50">
        <v>6.5193775195791002</v>
      </c>
      <c r="O10" s="50">
        <v>0</v>
      </c>
      <c r="P10" s="50">
        <v>6.4758855331608096</v>
      </c>
      <c r="Q10" s="50">
        <v>11.5330951988579</v>
      </c>
      <c r="R10" s="50">
        <v>17.2828366852596</v>
      </c>
      <c r="S10" s="50">
        <v>26.134675953893399</v>
      </c>
      <c r="T10" s="50">
        <v>22.757589285782998</v>
      </c>
      <c r="U10" s="50">
        <v>126.83650359279299</v>
      </c>
      <c r="V10" s="50">
        <v>162.874493333461</v>
      </c>
      <c r="W10" s="50">
        <v>384.03477595370998</v>
      </c>
      <c r="X10" s="50">
        <v>474.76638268618001</v>
      </c>
      <c r="Y10" s="50">
        <v>705.20263801299495</v>
      </c>
    </row>
    <row r="11" spans="1:25" ht="16.2" customHeight="1" x14ac:dyDescent="0.3">
      <c r="A11" s="8" t="s">
        <v>90</v>
      </c>
      <c r="B11" s="8" t="s">
        <v>92</v>
      </c>
      <c r="C11" s="11" t="s">
        <v>2749</v>
      </c>
      <c r="D11" s="45" t="s">
        <v>2713</v>
      </c>
      <c r="E11" s="12" t="s">
        <v>2737</v>
      </c>
      <c r="F11" s="54">
        <v>689.82294359061405</v>
      </c>
      <c r="G11" s="71">
        <v>11.243041894840999</v>
      </c>
      <c r="H11" s="50">
        <v>0</v>
      </c>
      <c r="I11" s="48">
        <v>0</v>
      </c>
      <c r="J11" s="50">
        <v>8.5630805185727308</v>
      </c>
      <c r="K11" s="50">
        <v>55.788305295915897</v>
      </c>
      <c r="L11" s="50">
        <v>37.491334977672501</v>
      </c>
      <c r="M11" s="50">
        <v>106.778952221068</v>
      </c>
      <c r="N11" s="50">
        <v>162.98443798947699</v>
      </c>
      <c r="O11" s="50">
        <v>122.26407284308701</v>
      </c>
      <c r="P11" s="50">
        <v>278.463077925915</v>
      </c>
      <c r="Q11" s="50">
        <v>334.45976076687998</v>
      </c>
      <c r="R11" s="50">
        <v>610.66022954583798</v>
      </c>
      <c r="S11" s="50">
        <v>823.24229254764202</v>
      </c>
      <c r="T11" s="50">
        <v>1319.9401785754201</v>
      </c>
      <c r="U11" s="50">
        <v>1973.8930871628299</v>
      </c>
      <c r="V11" s="50">
        <v>3561.5222542250099</v>
      </c>
      <c r="W11" s="50">
        <v>7182.8726613564304</v>
      </c>
      <c r="X11" s="50">
        <v>11575.256568348799</v>
      </c>
      <c r="Y11" s="50">
        <v>23624.288373435302</v>
      </c>
    </row>
    <row r="12" spans="1:25" ht="16.2" customHeight="1" x14ac:dyDescent="0.3">
      <c r="A12" s="8" t="s">
        <v>90</v>
      </c>
      <c r="B12" s="8" t="s">
        <v>92</v>
      </c>
      <c r="C12" s="11" t="s">
        <v>2748</v>
      </c>
      <c r="D12" s="45" t="s">
        <v>2714</v>
      </c>
      <c r="E12" s="12" t="s">
        <v>2737</v>
      </c>
      <c r="F12" s="54">
        <v>0</v>
      </c>
      <c r="G12" s="71">
        <v>0</v>
      </c>
      <c r="H12" s="50">
        <v>0</v>
      </c>
      <c r="I12" s="48">
        <v>0</v>
      </c>
      <c r="J12" s="50">
        <v>0</v>
      </c>
      <c r="K12" s="50">
        <v>0</v>
      </c>
      <c r="L12" s="50">
        <v>0</v>
      </c>
      <c r="M12" s="50">
        <v>0</v>
      </c>
      <c r="N12" s="50">
        <v>6.7986953447975402</v>
      </c>
      <c r="O12" s="50">
        <v>14.8718125496156</v>
      </c>
      <c r="P12" s="50">
        <v>20.719087519234701</v>
      </c>
      <c r="Q12" s="50">
        <v>37.150007210115803</v>
      </c>
      <c r="R12" s="50">
        <v>55.169528520787502</v>
      </c>
      <c r="S12" s="50">
        <v>69.619151062837105</v>
      </c>
      <c r="T12" s="50">
        <v>147.060809308713</v>
      </c>
      <c r="U12" s="50">
        <v>253.85366226561499</v>
      </c>
      <c r="V12" s="50">
        <v>385.46815525219398</v>
      </c>
      <c r="W12" s="50">
        <v>647.75939198864501</v>
      </c>
      <c r="X12" s="50">
        <v>700.76203194480399</v>
      </c>
      <c r="Y12" s="50">
        <v>1129.6231373404901</v>
      </c>
    </row>
    <row r="13" spans="1:25" ht="16.2" customHeight="1" x14ac:dyDescent="0.3">
      <c r="A13" s="8" t="s">
        <v>90</v>
      </c>
      <c r="B13" s="8" t="s">
        <v>92</v>
      </c>
      <c r="C13" s="11" t="s">
        <v>2748</v>
      </c>
      <c r="D13" s="45" t="s">
        <v>2750</v>
      </c>
      <c r="E13" s="12" t="s">
        <v>2737</v>
      </c>
      <c r="F13" s="54">
        <v>0</v>
      </c>
      <c r="G13" s="71">
        <v>0</v>
      </c>
      <c r="H13" s="50">
        <v>0</v>
      </c>
      <c r="I13" s="48">
        <v>0</v>
      </c>
      <c r="J13" s="50">
        <v>0</v>
      </c>
      <c r="K13" s="50">
        <v>0</v>
      </c>
      <c r="L13" s="50">
        <v>0</v>
      </c>
      <c r="M13" s="50">
        <v>0</v>
      </c>
      <c r="N13" s="50">
        <v>6.7986953447975402</v>
      </c>
      <c r="O13" s="50">
        <v>14.8718125496156</v>
      </c>
      <c r="P13" s="50">
        <v>20.719087519234701</v>
      </c>
      <c r="Q13" s="50">
        <v>30.9583393417632</v>
      </c>
      <c r="R13" s="50">
        <v>36.779685680524999</v>
      </c>
      <c r="S13" s="50">
        <v>55.695320850269702</v>
      </c>
      <c r="T13" s="50">
        <v>138.89076434711799</v>
      </c>
      <c r="U13" s="50">
        <v>210.085789461199</v>
      </c>
      <c r="V13" s="50">
        <v>358.884144545146</v>
      </c>
      <c r="W13" s="50">
        <v>608.50124701963603</v>
      </c>
      <c r="X13" s="50">
        <v>590.11539532194001</v>
      </c>
      <c r="Y13" s="50">
        <v>1129.6231373404901</v>
      </c>
    </row>
    <row r="14" spans="1:25" ht="16.2" customHeight="1" x14ac:dyDescent="0.3">
      <c r="A14" s="8" t="s">
        <v>90</v>
      </c>
      <c r="B14" s="8" t="s">
        <v>92</v>
      </c>
      <c r="C14" s="11" t="s">
        <v>2748</v>
      </c>
      <c r="D14" s="45" t="s">
        <v>2713</v>
      </c>
      <c r="E14" s="12" t="s">
        <v>2737</v>
      </c>
      <c r="F14" s="54">
        <v>186.71754895038799</v>
      </c>
      <c r="G14" s="71">
        <v>21.1147182236944</v>
      </c>
      <c r="H14" s="50">
        <v>0</v>
      </c>
      <c r="I14" s="48">
        <v>23.383277734751498</v>
      </c>
      <c r="J14" s="50">
        <v>49.126387365874699</v>
      </c>
      <c r="K14" s="50">
        <v>88.157188184589899</v>
      </c>
      <c r="L14" s="50">
        <v>130.68496709742899</v>
      </c>
      <c r="M14" s="50">
        <v>146.96756015484101</v>
      </c>
      <c r="N14" s="50">
        <v>190.363469654331</v>
      </c>
      <c r="O14" s="50">
        <v>237.949000793849</v>
      </c>
      <c r="P14" s="50">
        <v>476.53901294239802</v>
      </c>
      <c r="Q14" s="50">
        <v>538.67510454667899</v>
      </c>
      <c r="R14" s="50">
        <v>925.62208962654597</v>
      </c>
      <c r="S14" s="50">
        <v>1239.2208889184999</v>
      </c>
      <c r="T14" s="50">
        <v>2124.2116900147498</v>
      </c>
      <c r="U14" s="50">
        <v>3343.8654822574199</v>
      </c>
      <c r="V14" s="50">
        <v>5383.2621681771998</v>
      </c>
      <c r="W14" s="50">
        <v>9127.5187052945403</v>
      </c>
      <c r="X14" s="50">
        <v>14974.1781562942</v>
      </c>
      <c r="Y14" s="50">
        <v>27893.002083561401</v>
      </c>
    </row>
    <row r="15" spans="1:25" ht="16.2" customHeight="1" x14ac:dyDescent="0.3">
      <c r="A15" s="99" t="s">
        <v>91</v>
      </c>
      <c r="B15" s="99" t="s">
        <v>92</v>
      </c>
      <c r="C15" s="100" t="s">
        <v>2747</v>
      </c>
      <c r="D15" s="45" t="s">
        <v>2714</v>
      </c>
      <c r="E15" s="105" t="s">
        <v>2737</v>
      </c>
      <c r="F15" s="101">
        <v>0</v>
      </c>
      <c r="G15" s="106">
        <v>0</v>
      </c>
      <c r="H15" s="102">
        <v>0</v>
      </c>
      <c r="I15" s="103">
        <v>0</v>
      </c>
      <c r="J15" s="102">
        <v>0</v>
      </c>
      <c r="K15" s="102">
        <v>0</v>
      </c>
      <c r="L15" s="102">
        <v>3.2253558097938702</v>
      </c>
      <c r="M15" s="102">
        <v>6.5395814641500696</v>
      </c>
      <c r="N15" s="102">
        <v>13.745969786757399</v>
      </c>
      <c r="O15" s="102">
        <v>30.184808946660599</v>
      </c>
      <c r="P15" s="102">
        <v>83.106493890658996</v>
      </c>
      <c r="Q15" s="102">
        <v>123.61646256675699</v>
      </c>
      <c r="R15" s="102">
        <v>202.285023050907</v>
      </c>
      <c r="S15" s="102">
        <v>274.638890968086</v>
      </c>
      <c r="T15" s="102">
        <v>503.88432951703697</v>
      </c>
      <c r="U15" s="102">
        <v>1021.02157035916</v>
      </c>
      <c r="V15" s="102">
        <v>2288.9546812205699</v>
      </c>
      <c r="W15" s="102">
        <v>4089.5437157450201</v>
      </c>
      <c r="X15" s="102">
        <v>7855.8718261625099</v>
      </c>
      <c r="Y15" s="102">
        <v>14674.5592593615</v>
      </c>
    </row>
    <row r="16" spans="1:25" ht="16.2" customHeight="1" x14ac:dyDescent="0.3">
      <c r="A16" s="99" t="s">
        <v>91</v>
      </c>
      <c r="B16" s="99" t="s">
        <v>92</v>
      </c>
      <c r="C16" s="100" t="s">
        <v>2747</v>
      </c>
      <c r="D16" s="45" t="s">
        <v>2750</v>
      </c>
      <c r="E16" s="105" t="s">
        <v>2737</v>
      </c>
      <c r="F16" s="101">
        <v>0</v>
      </c>
      <c r="G16" s="106">
        <v>0</v>
      </c>
      <c r="H16" s="102">
        <v>0</v>
      </c>
      <c r="I16" s="103">
        <v>0</v>
      </c>
      <c r="J16" s="102">
        <v>0</v>
      </c>
      <c r="K16" s="102">
        <v>0</v>
      </c>
      <c r="L16" s="102">
        <v>0</v>
      </c>
      <c r="M16" s="102">
        <v>6.5395814641500696</v>
      </c>
      <c r="N16" s="102">
        <v>13.745969786757399</v>
      </c>
      <c r="O16" s="102">
        <v>26.411707828328002</v>
      </c>
      <c r="P16" s="102">
        <v>76.180952733104107</v>
      </c>
      <c r="Q16" s="102">
        <v>117.435639438419</v>
      </c>
      <c r="R16" s="102">
        <v>196.15517386754601</v>
      </c>
      <c r="S16" s="102">
        <v>264.20956599461402</v>
      </c>
      <c r="T16" s="102">
        <v>479.50282970169599</v>
      </c>
      <c r="U16" s="102">
        <v>965.25148458324304</v>
      </c>
      <c r="V16" s="102">
        <v>2171.7305870340701</v>
      </c>
      <c r="W16" s="102">
        <v>3944.70570914572</v>
      </c>
      <c r="X16" s="102">
        <v>7624.3912566991603</v>
      </c>
      <c r="Y16" s="102">
        <v>14367.676841390101</v>
      </c>
    </row>
    <row r="17" spans="1:25" ht="16.2" customHeight="1" x14ac:dyDescent="0.3">
      <c r="A17" s="99" t="s">
        <v>91</v>
      </c>
      <c r="B17" s="99" t="s">
        <v>92</v>
      </c>
      <c r="C17" s="100" t="s">
        <v>2747</v>
      </c>
      <c r="D17" s="45" t="s">
        <v>2713</v>
      </c>
      <c r="E17" s="105" t="s">
        <v>2737</v>
      </c>
      <c r="F17" s="101">
        <v>298.29611405156697</v>
      </c>
      <c r="G17" s="106">
        <v>11.2770023176043</v>
      </c>
      <c r="H17" s="102">
        <v>4.0912632069269304</v>
      </c>
      <c r="I17" s="103">
        <v>4.1025843065363699</v>
      </c>
      <c r="J17" s="102">
        <v>17.299666629240601</v>
      </c>
      <c r="K17" s="102">
        <v>92.494633695191695</v>
      </c>
      <c r="L17" s="102">
        <v>103.211385913404</v>
      </c>
      <c r="M17" s="102">
        <v>88.284349766025997</v>
      </c>
      <c r="N17" s="102">
        <v>189.00708456791401</v>
      </c>
      <c r="O17" s="102">
        <v>267.89017940161199</v>
      </c>
      <c r="P17" s="102">
        <v>384.36753424429799</v>
      </c>
      <c r="Q17" s="102">
        <v>562.45490467874299</v>
      </c>
      <c r="R17" s="102">
        <v>772.360997103464</v>
      </c>
      <c r="S17" s="102">
        <v>1317.57138831525</v>
      </c>
      <c r="T17" s="102">
        <v>2096.80898411928</v>
      </c>
      <c r="U17" s="102">
        <v>3196.05491562007</v>
      </c>
      <c r="V17" s="102">
        <v>6595.3977202824399</v>
      </c>
      <c r="W17" s="102">
        <v>11237.7253355577</v>
      </c>
      <c r="X17" s="102">
        <v>20674.108360195602</v>
      </c>
      <c r="Y17" s="102">
        <v>40675.869582032603</v>
      </c>
    </row>
    <row r="18" spans="1:25" ht="16.2" customHeight="1" x14ac:dyDescent="0.3">
      <c r="A18" s="8" t="s">
        <v>91</v>
      </c>
      <c r="B18" s="8" t="s">
        <v>92</v>
      </c>
      <c r="C18" s="11" t="s">
        <v>2749</v>
      </c>
      <c r="D18" s="45" t="s">
        <v>2714</v>
      </c>
      <c r="E18" s="12" t="s">
        <v>2737</v>
      </c>
      <c r="F18" s="54">
        <v>0</v>
      </c>
      <c r="G18" s="71">
        <v>0</v>
      </c>
      <c r="H18" s="50">
        <v>0</v>
      </c>
      <c r="I18" s="48">
        <v>0</v>
      </c>
      <c r="J18" s="50">
        <v>0</v>
      </c>
      <c r="K18" s="50">
        <v>0</v>
      </c>
      <c r="L18" s="50">
        <v>6.4653814961685097</v>
      </c>
      <c r="M18" s="50">
        <v>6.4859486799528598</v>
      </c>
      <c r="N18" s="50">
        <v>13.463088172282699</v>
      </c>
      <c r="O18" s="50">
        <v>37.119063244259998</v>
      </c>
      <c r="P18" s="50">
        <v>40.260870338814499</v>
      </c>
      <c r="Q18" s="50">
        <v>53.701818523912202</v>
      </c>
      <c r="R18" s="50">
        <v>142.66329742894899</v>
      </c>
      <c r="S18" s="50">
        <v>188.69613760442601</v>
      </c>
      <c r="T18" s="50">
        <v>368.241663096509</v>
      </c>
      <c r="U18" s="50">
        <v>694.97795469911705</v>
      </c>
      <c r="V18" s="50">
        <v>1636.9966929572799</v>
      </c>
      <c r="W18" s="50">
        <v>3380.2306228100801</v>
      </c>
      <c r="X18" s="50">
        <v>6840.7594994688197</v>
      </c>
      <c r="Y18" s="50">
        <v>14053.899219872999</v>
      </c>
    </row>
    <row r="19" spans="1:25" ht="16.2" customHeight="1" x14ac:dyDescent="0.3">
      <c r="A19" s="8" t="s">
        <v>91</v>
      </c>
      <c r="B19" s="8" t="s">
        <v>92</v>
      </c>
      <c r="C19" s="11" t="s">
        <v>2749</v>
      </c>
      <c r="D19" s="45" t="s">
        <v>2750</v>
      </c>
      <c r="E19" s="12" t="s">
        <v>2737</v>
      </c>
      <c r="F19" s="54">
        <v>0</v>
      </c>
      <c r="G19" s="71">
        <v>0</v>
      </c>
      <c r="H19" s="50">
        <v>0</v>
      </c>
      <c r="I19" s="48">
        <v>0</v>
      </c>
      <c r="J19" s="50">
        <v>0</v>
      </c>
      <c r="K19" s="50">
        <v>0</v>
      </c>
      <c r="L19" s="50">
        <v>0</v>
      </c>
      <c r="M19" s="50">
        <v>6.4859486799528598</v>
      </c>
      <c r="N19" s="50">
        <v>13.463088172282699</v>
      </c>
      <c r="O19" s="50">
        <v>29.695250595408002</v>
      </c>
      <c r="P19" s="50">
        <v>40.260870338814499</v>
      </c>
      <c r="Q19" s="50">
        <v>53.701818523912202</v>
      </c>
      <c r="R19" s="50">
        <v>142.66329742894899</v>
      </c>
      <c r="S19" s="50">
        <v>188.69613760442601</v>
      </c>
      <c r="T19" s="50">
        <v>336.901947088295</v>
      </c>
      <c r="U19" s="50">
        <v>686.80174346736203</v>
      </c>
      <c r="V19" s="50">
        <v>1536.0859379119699</v>
      </c>
      <c r="W19" s="50">
        <v>3203.8707642286899</v>
      </c>
      <c r="X19" s="50">
        <v>6583.9391769631602</v>
      </c>
      <c r="Y19" s="50">
        <v>13770.391166446199</v>
      </c>
    </row>
    <row r="20" spans="1:25" ht="16.2" customHeight="1" x14ac:dyDescent="0.3">
      <c r="A20" s="8" t="s">
        <v>91</v>
      </c>
      <c r="B20" s="8" t="s">
        <v>92</v>
      </c>
      <c r="C20" s="11" t="s">
        <v>2749</v>
      </c>
      <c r="D20" s="45" t="s">
        <v>2713</v>
      </c>
      <c r="E20" s="12" t="s">
        <v>2737</v>
      </c>
      <c r="F20" s="54">
        <v>306.48588432031698</v>
      </c>
      <c r="G20" s="71">
        <v>11.6445231571418</v>
      </c>
      <c r="H20" s="50">
        <v>8.39896648245821</v>
      </c>
      <c r="I20" s="48">
        <v>0</v>
      </c>
      <c r="J20" s="50">
        <v>0</v>
      </c>
      <c r="K20" s="50">
        <v>43.297502578098097</v>
      </c>
      <c r="L20" s="50">
        <v>45.257670473179601</v>
      </c>
      <c r="M20" s="50">
        <v>77.831384159434293</v>
      </c>
      <c r="N20" s="50">
        <v>127.899337636685</v>
      </c>
      <c r="O20" s="50">
        <v>200.44294151900399</v>
      </c>
      <c r="P20" s="50">
        <v>201.30435169407301</v>
      </c>
      <c r="Q20" s="50">
        <v>393.81333584202298</v>
      </c>
      <c r="R20" s="50">
        <v>552.82027753717603</v>
      </c>
      <c r="S20" s="50">
        <v>882.82835807785204</v>
      </c>
      <c r="T20" s="50">
        <v>1598.3255164188899</v>
      </c>
      <c r="U20" s="50">
        <v>2559.1541155391001</v>
      </c>
      <c r="V20" s="50">
        <v>5337.0577112853798</v>
      </c>
      <c r="W20" s="50">
        <v>9861.4554256763695</v>
      </c>
      <c r="X20" s="50">
        <v>18584.452428591001</v>
      </c>
      <c r="Y20" s="50">
        <v>39529.122877798502</v>
      </c>
    </row>
    <row r="21" spans="1:25" ht="16.2" customHeight="1" x14ac:dyDescent="0.3">
      <c r="A21" s="8" t="s">
        <v>91</v>
      </c>
      <c r="B21" s="8" t="s">
        <v>92</v>
      </c>
      <c r="C21" s="11" t="s">
        <v>2748</v>
      </c>
      <c r="D21" s="45" t="s">
        <v>2714</v>
      </c>
      <c r="E21" s="12" t="s">
        <v>2737</v>
      </c>
      <c r="F21" s="54">
        <v>0</v>
      </c>
      <c r="G21" s="122">
        <v>0</v>
      </c>
      <c r="H21" s="50">
        <v>0</v>
      </c>
      <c r="I21" s="48">
        <v>0</v>
      </c>
      <c r="J21" s="50">
        <v>0</v>
      </c>
      <c r="K21" s="50">
        <v>0</v>
      </c>
      <c r="L21" s="50">
        <v>0</v>
      </c>
      <c r="M21" s="50">
        <v>6.5941086308954704</v>
      </c>
      <c r="N21" s="50">
        <v>14.0409941559692</v>
      </c>
      <c r="O21" s="50">
        <v>23.0180847543078</v>
      </c>
      <c r="P21" s="50">
        <v>128.79403799249101</v>
      </c>
      <c r="Q21" s="50">
        <v>198.731443386221</v>
      </c>
      <c r="R21" s="50">
        <v>265.74872941435899</v>
      </c>
      <c r="S21" s="50">
        <v>366.21163995740301</v>
      </c>
      <c r="T21" s="50">
        <v>650.03780318408894</v>
      </c>
      <c r="U21" s="50">
        <v>1380.94324055888</v>
      </c>
      <c r="V21" s="50">
        <v>3086.6313993060799</v>
      </c>
      <c r="W21" s="50">
        <v>5067.9292285906204</v>
      </c>
      <c r="X21" s="50">
        <v>9509.7637152124407</v>
      </c>
      <c r="Y21" s="50">
        <v>16048.499441605099</v>
      </c>
    </row>
    <row r="22" spans="1:25" ht="16.2" customHeight="1" x14ac:dyDescent="0.3">
      <c r="A22" s="8" t="s">
        <v>91</v>
      </c>
      <c r="B22" s="8" t="s">
        <v>92</v>
      </c>
      <c r="C22" s="11" t="s">
        <v>2748</v>
      </c>
      <c r="D22" s="45" t="s">
        <v>2750</v>
      </c>
      <c r="E22" s="12" t="s">
        <v>2737</v>
      </c>
      <c r="F22" s="54">
        <v>0</v>
      </c>
      <c r="G22" s="122">
        <v>0</v>
      </c>
      <c r="H22" s="50">
        <v>0</v>
      </c>
      <c r="I22" s="48">
        <v>0</v>
      </c>
      <c r="J22" s="50">
        <v>0</v>
      </c>
      <c r="K22" s="50">
        <v>0</v>
      </c>
      <c r="L22" s="50">
        <v>0</v>
      </c>
      <c r="M22" s="50">
        <v>6.5941086308954704</v>
      </c>
      <c r="N22" s="50">
        <v>14.0409941559692</v>
      </c>
      <c r="O22" s="50">
        <v>23.0180847543078</v>
      </c>
      <c r="P22" s="50">
        <v>114.483589326659</v>
      </c>
      <c r="Q22" s="50">
        <v>185.91005994194899</v>
      </c>
      <c r="R22" s="50">
        <v>253.094028013675</v>
      </c>
      <c r="S22" s="50">
        <v>344.66977878343801</v>
      </c>
      <c r="T22" s="50">
        <v>633.15370440008701</v>
      </c>
      <c r="U22" s="50">
        <v>1272.63396678955</v>
      </c>
      <c r="V22" s="50">
        <v>2949.4477815591399</v>
      </c>
      <c r="W22" s="50">
        <v>4966.5706440188096</v>
      </c>
      <c r="X22" s="50">
        <v>9319.5684409081896</v>
      </c>
      <c r="Y22" s="50">
        <v>15689.873755759099</v>
      </c>
    </row>
    <row r="23" spans="1:25" ht="16.2" customHeight="1" x14ac:dyDescent="0.3">
      <c r="A23" s="8" t="s">
        <v>91</v>
      </c>
      <c r="B23" s="8" t="s">
        <v>92</v>
      </c>
      <c r="C23" s="11" t="s">
        <v>2748</v>
      </c>
      <c r="D23" s="45" t="s">
        <v>2713</v>
      </c>
      <c r="E23" s="12" t="s">
        <v>2737</v>
      </c>
      <c r="F23" s="54">
        <v>290.53263883346199</v>
      </c>
      <c r="G23" s="122">
        <v>10.9319708341717</v>
      </c>
      <c r="H23" s="50">
        <v>0</v>
      </c>
      <c r="I23" s="48">
        <v>8.0481951563678997</v>
      </c>
      <c r="J23" s="50">
        <v>33.841949108914697</v>
      </c>
      <c r="K23" s="50">
        <v>140.32993436875901</v>
      </c>
      <c r="L23" s="50">
        <v>160.90270409656901</v>
      </c>
      <c r="M23" s="50">
        <v>98.911629463432007</v>
      </c>
      <c r="N23" s="50">
        <v>252.737894807445</v>
      </c>
      <c r="O23" s="50">
        <v>337.59857639651398</v>
      </c>
      <c r="P23" s="50">
        <v>579.57317096621102</v>
      </c>
      <c r="Q23" s="50">
        <v>743.64023976779504</v>
      </c>
      <c r="R23" s="50">
        <v>1006.04876135436</v>
      </c>
      <c r="S23" s="50">
        <v>1780.79385704776</v>
      </c>
      <c r="T23" s="50">
        <v>2633.9194103043601</v>
      </c>
      <c r="U23" s="50">
        <v>3899.1338556956598</v>
      </c>
      <c r="V23" s="50">
        <v>8134.9885323933604</v>
      </c>
      <c r="W23" s="50">
        <v>13136.0725605069</v>
      </c>
      <c r="X23" s="50">
        <v>24078.721726917898</v>
      </c>
      <c r="Y23" s="50">
        <v>43214.395144433802</v>
      </c>
    </row>
    <row r="24" spans="1:25" ht="16.2" customHeight="1" x14ac:dyDescent="0.3">
      <c r="A24" s="8" t="s">
        <v>93</v>
      </c>
      <c r="B24" s="8" t="s">
        <v>92</v>
      </c>
      <c r="C24" s="11" t="s">
        <v>2747</v>
      </c>
      <c r="D24" s="45" t="s">
        <v>2714</v>
      </c>
      <c r="E24" s="12" t="s">
        <v>2737</v>
      </c>
      <c r="F24" s="54">
        <v>0</v>
      </c>
      <c r="G24" s="122">
        <v>0</v>
      </c>
      <c r="H24" s="50">
        <v>0</v>
      </c>
      <c r="I24" s="48">
        <v>0</v>
      </c>
      <c r="J24" s="50">
        <v>0</v>
      </c>
      <c r="K24" s="50">
        <v>0</v>
      </c>
      <c r="L24" s="50">
        <v>0</v>
      </c>
      <c r="M24" s="50">
        <v>0</v>
      </c>
      <c r="N24" s="50">
        <v>9.9694354892071093</v>
      </c>
      <c r="O24" s="50">
        <v>18.233374919246501</v>
      </c>
      <c r="P24" s="50">
        <v>33.603861071897001</v>
      </c>
      <c r="Q24" s="50">
        <v>38.946027384271197</v>
      </c>
      <c r="R24" s="50">
        <v>59.242699544802903</v>
      </c>
      <c r="S24" s="50">
        <v>141.032441996334</v>
      </c>
      <c r="T24" s="50">
        <v>192.63874960266099</v>
      </c>
      <c r="U24" s="50">
        <v>414.301376973103</v>
      </c>
      <c r="V24" s="50">
        <v>876.83960100525599</v>
      </c>
      <c r="W24" s="50">
        <v>1821.62867307032</v>
      </c>
      <c r="X24" s="50">
        <v>3580.1410406026998</v>
      </c>
      <c r="Y24" s="50">
        <v>8368.0455800988493</v>
      </c>
    </row>
    <row r="25" spans="1:25" ht="16.2" customHeight="1" x14ac:dyDescent="0.3">
      <c r="A25" s="8" t="s">
        <v>93</v>
      </c>
      <c r="B25" s="8" t="s">
        <v>92</v>
      </c>
      <c r="C25" s="11" t="s">
        <v>2747</v>
      </c>
      <c r="D25" s="45" t="s">
        <v>2750</v>
      </c>
      <c r="E25" s="12" t="s">
        <v>2737</v>
      </c>
      <c r="F25" s="54">
        <v>0</v>
      </c>
      <c r="G25" s="122">
        <v>0</v>
      </c>
      <c r="H25" s="50">
        <v>0</v>
      </c>
      <c r="I25" s="48">
        <v>0</v>
      </c>
      <c r="J25" s="50">
        <v>0</v>
      </c>
      <c r="K25" s="50">
        <v>0</v>
      </c>
      <c r="L25" s="50">
        <v>0</v>
      </c>
      <c r="M25" s="50">
        <v>0</v>
      </c>
      <c r="N25" s="50">
        <v>6.6462903261380699</v>
      </c>
      <c r="O25" s="50">
        <v>14.586699935397199</v>
      </c>
      <c r="P25" s="50">
        <v>30.2434749647073</v>
      </c>
      <c r="Q25" s="50">
        <v>26.962634342956999</v>
      </c>
      <c r="R25" s="50">
        <v>47.3941596358423</v>
      </c>
      <c r="S25" s="50">
        <v>117.52703499694501</v>
      </c>
      <c r="T25" s="50">
        <v>169.05033128396801</v>
      </c>
      <c r="U25" s="50">
        <v>360.44219796660002</v>
      </c>
      <c r="V25" s="50">
        <v>781.40127708631599</v>
      </c>
      <c r="W25" s="50">
        <v>1623.8047447730901</v>
      </c>
      <c r="X25" s="50">
        <v>3384.3520774447402</v>
      </c>
      <c r="Y25" s="50">
        <v>7828.1716717053796</v>
      </c>
    </row>
    <row r="26" spans="1:25" ht="16.2" customHeight="1" x14ac:dyDescent="0.3">
      <c r="A26" s="8" t="s">
        <v>93</v>
      </c>
      <c r="B26" s="8" t="s">
        <v>92</v>
      </c>
      <c r="C26" s="11" t="s">
        <v>2747</v>
      </c>
      <c r="D26" s="45" t="s">
        <v>2713</v>
      </c>
      <c r="E26" s="12" t="s">
        <v>2737</v>
      </c>
      <c r="F26" s="54">
        <v>362.17778739696701</v>
      </c>
      <c r="G26" s="122">
        <v>10.9379422403603</v>
      </c>
      <c r="H26" s="50">
        <v>11.8826299849535</v>
      </c>
      <c r="I26" s="48">
        <v>11.899181675609899</v>
      </c>
      <c r="J26" s="50">
        <v>25.111197835685999</v>
      </c>
      <c r="K26" s="50">
        <v>62.056487443186697</v>
      </c>
      <c r="L26" s="50">
        <v>71.871466796390607</v>
      </c>
      <c r="M26" s="50">
        <v>148.56739800145201</v>
      </c>
      <c r="N26" s="50">
        <v>189.41927429493501</v>
      </c>
      <c r="O26" s="50">
        <v>284.44064874024599</v>
      </c>
      <c r="P26" s="50">
        <v>446.93135225623098</v>
      </c>
      <c r="Q26" s="50">
        <v>467.35232861125502</v>
      </c>
      <c r="R26" s="50">
        <v>660.55609992455197</v>
      </c>
      <c r="S26" s="50">
        <v>936.85836468993102</v>
      </c>
      <c r="T26" s="50">
        <v>1623.66946093671</v>
      </c>
      <c r="U26" s="50">
        <v>2361.5178487466901</v>
      </c>
      <c r="V26" s="50">
        <v>4587.0044433540197</v>
      </c>
      <c r="W26" s="50">
        <v>7830.5304950986401</v>
      </c>
      <c r="X26" s="50">
        <v>13789.1369766964</v>
      </c>
      <c r="Y26" s="50">
        <v>28343.380190657401</v>
      </c>
    </row>
    <row r="27" spans="1:25" ht="16.2" customHeight="1" x14ac:dyDescent="0.3">
      <c r="A27" s="8" t="s">
        <v>93</v>
      </c>
      <c r="B27" s="8" t="s">
        <v>92</v>
      </c>
      <c r="C27" s="11" t="s">
        <v>2749</v>
      </c>
      <c r="D27" s="45" t="s">
        <v>2714</v>
      </c>
      <c r="E27" s="12" t="s">
        <v>2737</v>
      </c>
      <c r="F27" s="54">
        <v>0</v>
      </c>
      <c r="G27" s="71">
        <v>0</v>
      </c>
      <c r="H27" s="50">
        <v>0</v>
      </c>
      <c r="I27" s="48">
        <v>0</v>
      </c>
      <c r="J27" s="50">
        <v>0</v>
      </c>
      <c r="K27" s="50">
        <v>0</v>
      </c>
      <c r="L27" s="50">
        <v>0</v>
      </c>
      <c r="M27" s="50">
        <v>0</v>
      </c>
      <c r="N27" s="50">
        <v>6.5092594718920198</v>
      </c>
      <c r="O27" s="50">
        <v>14.3528537490908</v>
      </c>
      <c r="P27" s="50">
        <v>32.560942830262</v>
      </c>
      <c r="Q27" s="50">
        <v>46.260115171960102</v>
      </c>
      <c r="R27" s="50">
        <v>51.695144542283302</v>
      </c>
      <c r="S27" s="50">
        <v>97.6423691760304</v>
      </c>
      <c r="T27" s="50">
        <v>90.940762761065201</v>
      </c>
      <c r="U27" s="50">
        <v>379.06596560408099</v>
      </c>
      <c r="V27" s="50">
        <v>704.77507563059203</v>
      </c>
      <c r="W27" s="50">
        <v>1550.15407574132</v>
      </c>
      <c r="X27" s="50">
        <v>3432.15429742168</v>
      </c>
      <c r="Y27" s="50">
        <v>8077.6662606455402</v>
      </c>
    </row>
    <row r="28" spans="1:25" ht="16.2" customHeight="1" x14ac:dyDescent="0.3">
      <c r="A28" s="8" t="s">
        <v>93</v>
      </c>
      <c r="B28" s="8" t="s">
        <v>92</v>
      </c>
      <c r="C28" s="11" t="s">
        <v>2749</v>
      </c>
      <c r="D28" s="45" t="s">
        <v>2750</v>
      </c>
      <c r="E28" s="12" t="s">
        <v>2737</v>
      </c>
      <c r="F28" s="54">
        <v>0</v>
      </c>
      <c r="G28" s="71">
        <v>0</v>
      </c>
      <c r="H28" s="50">
        <v>0</v>
      </c>
      <c r="I28" s="48">
        <v>0</v>
      </c>
      <c r="J28" s="50">
        <v>0</v>
      </c>
      <c r="K28" s="50">
        <v>0</v>
      </c>
      <c r="L28" s="50">
        <v>0</v>
      </c>
      <c r="M28" s="50">
        <v>0</v>
      </c>
      <c r="N28" s="50">
        <v>6.5092594718920198</v>
      </c>
      <c r="O28" s="50">
        <v>7.1764268745453998</v>
      </c>
      <c r="P28" s="50">
        <v>26.048754264209599</v>
      </c>
      <c r="Q28" s="50">
        <v>34.695086378970103</v>
      </c>
      <c r="R28" s="50">
        <v>45.951239593140699</v>
      </c>
      <c r="S28" s="50">
        <v>71.604404062422304</v>
      </c>
      <c r="T28" s="50">
        <v>68.205572070798894</v>
      </c>
      <c r="U28" s="50">
        <v>323.78551228681903</v>
      </c>
      <c r="V28" s="50">
        <v>661.40430174563198</v>
      </c>
      <c r="W28" s="50">
        <v>1294.1653292886199</v>
      </c>
      <c r="X28" s="50">
        <v>3228.9346350743399</v>
      </c>
      <c r="Y28" s="50">
        <v>7646.3345671159304</v>
      </c>
    </row>
    <row r="29" spans="1:25" ht="16.2" customHeight="1" x14ac:dyDescent="0.3">
      <c r="A29" s="8" t="s">
        <v>93</v>
      </c>
      <c r="B29" s="8" t="s">
        <v>92</v>
      </c>
      <c r="C29" s="11" t="s">
        <v>2749</v>
      </c>
      <c r="D29" s="45" t="s">
        <v>2713</v>
      </c>
      <c r="E29" s="12" t="s">
        <v>2737</v>
      </c>
      <c r="F29" s="54">
        <v>297.59869273049401</v>
      </c>
      <c r="G29" s="71">
        <v>11.295731766896701</v>
      </c>
      <c r="H29" s="50">
        <v>8.1325987774579591</v>
      </c>
      <c r="I29" s="48">
        <v>8.0889508219742297</v>
      </c>
      <c r="J29" s="50">
        <v>17.123532243703799</v>
      </c>
      <c r="K29" s="50">
        <v>27.975035626280199</v>
      </c>
      <c r="L29" s="50">
        <v>43.857689931685897</v>
      </c>
      <c r="M29" s="50">
        <v>81.538526171206996</v>
      </c>
      <c r="N29" s="50">
        <v>123.675929965948</v>
      </c>
      <c r="O29" s="50">
        <v>200.939952487271</v>
      </c>
      <c r="P29" s="50">
        <v>338.63380543472402</v>
      </c>
      <c r="Q29" s="50">
        <v>289.12571982474998</v>
      </c>
      <c r="R29" s="50">
        <v>442.28068108398003</v>
      </c>
      <c r="S29" s="50">
        <v>735.57251445942904</v>
      </c>
      <c r="T29" s="50">
        <v>1227.7002972743801</v>
      </c>
      <c r="U29" s="50">
        <v>1863.7409975533999</v>
      </c>
      <c r="V29" s="50">
        <v>3849.1561822901499</v>
      </c>
      <c r="W29" s="50">
        <v>6883.25296017245</v>
      </c>
      <c r="X29" s="50">
        <v>12938.318502780399</v>
      </c>
      <c r="Y29" s="50">
        <v>27722.864302312599</v>
      </c>
    </row>
    <row r="30" spans="1:25" ht="16.2" customHeight="1" x14ac:dyDescent="0.3">
      <c r="A30" s="10" t="s">
        <v>93</v>
      </c>
      <c r="B30" s="10" t="s">
        <v>92</v>
      </c>
      <c r="C30" s="11" t="s">
        <v>2748</v>
      </c>
      <c r="D30" s="45" t="s">
        <v>2714</v>
      </c>
      <c r="E30" s="12" t="s">
        <v>2737</v>
      </c>
      <c r="F30" s="52">
        <v>0</v>
      </c>
      <c r="G30" s="69">
        <v>0</v>
      </c>
      <c r="H30" s="47">
        <v>0</v>
      </c>
      <c r="I30" s="48">
        <v>0</v>
      </c>
      <c r="J30" s="47">
        <v>0</v>
      </c>
      <c r="K30" s="50">
        <v>0</v>
      </c>
      <c r="L30" s="50">
        <v>0</v>
      </c>
      <c r="M30" s="50">
        <v>0</v>
      </c>
      <c r="N30" s="50">
        <v>13.578429417474499</v>
      </c>
      <c r="O30" s="50">
        <v>22.242438421076301</v>
      </c>
      <c r="P30" s="50">
        <v>34.715798769727797</v>
      </c>
      <c r="Q30" s="50">
        <v>31.082904891678101</v>
      </c>
      <c r="R30" s="50">
        <v>67.279624557088198</v>
      </c>
      <c r="S30" s="50">
        <v>187.263340157058</v>
      </c>
      <c r="T30" s="50">
        <v>302.26760918025599</v>
      </c>
      <c r="U30" s="50">
        <v>453.18610174559899</v>
      </c>
      <c r="V30" s="50">
        <v>1087.2515167122201</v>
      </c>
      <c r="W30" s="50">
        <v>2195.8883735315999</v>
      </c>
      <c r="X30" s="50">
        <v>3820.9292714693202</v>
      </c>
      <c r="Y30" s="50">
        <v>9009.5772040356696</v>
      </c>
    </row>
    <row r="31" spans="1:25" ht="16.2" customHeight="1" x14ac:dyDescent="0.3">
      <c r="A31" s="10" t="s">
        <v>93</v>
      </c>
      <c r="B31" s="10" t="s">
        <v>92</v>
      </c>
      <c r="C31" s="11" t="s">
        <v>2748</v>
      </c>
      <c r="D31" s="45" t="s">
        <v>2750</v>
      </c>
      <c r="E31" s="12" t="s">
        <v>2737</v>
      </c>
      <c r="F31" s="52">
        <v>0</v>
      </c>
      <c r="G31" s="69">
        <v>0</v>
      </c>
      <c r="H31" s="47">
        <v>0</v>
      </c>
      <c r="I31" s="48">
        <v>0</v>
      </c>
      <c r="J31" s="47">
        <v>0</v>
      </c>
      <c r="K31" s="50">
        <v>0</v>
      </c>
      <c r="L31" s="50">
        <v>0</v>
      </c>
      <c r="M31" s="50">
        <v>0</v>
      </c>
      <c r="N31" s="50">
        <v>6.7892147087372701</v>
      </c>
      <c r="O31" s="50">
        <v>22.242438421076301</v>
      </c>
      <c r="P31" s="50">
        <v>34.715798769727797</v>
      </c>
      <c r="Q31" s="50">
        <v>18.649742935006799</v>
      </c>
      <c r="R31" s="50">
        <v>48.930636041518703</v>
      </c>
      <c r="S31" s="50">
        <v>166.45630236182899</v>
      </c>
      <c r="T31" s="50">
        <v>277.759424652127</v>
      </c>
      <c r="U31" s="50">
        <v>400.89539769803002</v>
      </c>
      <c r="V31" s="50">
        <v>928.14153865677304</v>
      </c>
      <c r="W31" s="50">
        <v>2078.25149637812</v>
      </c>
      <c r="X31" s="50">
        <v>3637.2307488025199</v>
      </c>
      <c r="Y31" s="50">
        <v>8229.9022536864304</v>
      </c>
    </row>
    <row r="32" spans="1:25" ht="16.2" customHeight="1" x14ac:dyDescent="0.3">
      <c r="A32" s="10" t="s">
        <v>93</v>
      </c>
      <c r="B32" s="8" t="s">
        <v>92</v>
      </c>
      <c r="C32" s="11" t="s">
        <v>2748</v>
      </c>
      <c r="D32" s="45" t="s">
        <v>2713</v>
      </c>
      <c r="E32" s="12" t="s">
        <v>2737</v>
      </c>
      <c r="F32" s="52">
        <v>423.43486738120902</v>
      </c>
      <c r="G32" s="69">
        <v>10.6021226132346</v>
      </c>
      <c r="H32" s="47">
        <v>15.443128665810599</v>
      </c>
      <c r="I32" s="48">
        <v>15.5650804468592</v>
      </c>
      <c r="J32" s="47">
        <v>32.749600059756403</v>
      </c>
      <c r="K32" s="50">
        <v>95.190379418831597</v>
      </c>
      <c r="L32" s="50">
        <v>99.745274488878394</v>
      </c>
      <c r="M32" s="50">
        <v>216.66967201913999</v>
      </c>
      <c r="N32" s="50">
        <v>257.99015893201602</v>
      </c>
      <c r="O32" s="50">
        <v>370.707307017939</v>
      </c>
      <c r="P32" s="50">
        <v>562.39594006959101</v>
      </c>
      <c r="Q32" s="50">
        <v>658.95758370357498</v>
      </c>
      <c r="R32" s="50">
        <v>892.98410775771595</v>
      </c>
      <c r="S32" s="50">
        <v>1151.3227580026501</v>
      </c>
      <c r="T32" s="50">
        <v>2050.5181055201201</v>
      </c>
      <c r="U32" s="50">
        <v>2910.84919198135</v>
      </c>
      <c r="V32" s="50">
        <v>5489.2942429129098</v>
      </c>
      <c r="W32" s="50">
        <v>9136.4641255868191</v>
      </c>
      <c r="X32" s="50">
        <v>15173.4979722772</v>
      </c>
      <c r="Y32" s="50">
        <v>29714.278663309899</v>
      </c>
    </row>
    <row r="33" spans="1:25" ht="16.2" customHeight="1" x14ac:dyDescent="0.3">
      <c r="A33" s="8" t="s">
        <v>94</v>
      </c>
      <c r="B33" s="8" t="s">
        <v>92</v>
      </c>
      <c r="C33" s="11" t="s">
        <v>2747</v>
      </c>
      <c r="D33" s="45" t="s">
        <v>2714</v>
      </c>
      <c r="E33" s="12" t="s">
        <v>2737</v>
      </c>
      <c r="F33" s="40">
        <v>0</v>
      </c>
      <c r="G33" s="72">
        <v>0</v>
      </c>
      <c r="H33" s="36">
        <v>0</v>
      </c>
      <c r="I33" s="17">
        <v>0</v>
      </c>
      <c r="J33" s="36">
        <v>0</v>
      </c>
      <c r="K33" s="36">
        <v>0</v>
      </c>
      <c r="L33" s="36">
        <v>0</v>
      </c>
      <c r="M33" s="36">
        <v>0</v>
      </c>
      <c r="N33" s="36">
        <v>0</v>
      </c>
      <c r="O33" s="36">
        <v>7.5270591556352997</v>
      </c>
      <c r="P33" s="36">
        <v>6.9635358031428503</v>
      </c>
      <c r="Q33" s="36">
        <v>6.2017091742149697</v>
      </c>
      <c r="R33" s="36">
        <v>18.3417715053235</v>
      </c>
      <c r="S33" s="36">
        <v>10.390459467644201</v>
      </c>
      <c r="T33" s="36">
        <v>32.4908280508769</v>
      </c>
      <c r="U33" s="36">
        <v>38.452893655169198</v>
      </c>
      <c r="V33" s="36">
        <v>184.73893089977099</v>
      </c>
      <c r="W33" s="36">
        <v>323.57138153718802</v>
      </c>
      <c r="X33" s="36">
        <v>649.58448337046104</v>
      </c>
      <c r="Y33" s="36">
        <v>1450.21391539657</v>
      </c>
    </row>
    <row r="34" spans="1:25" ht="16.2" customHeight="1" x14ac:dyDescent="0.3">
      <c r="A34" s="8" t="s">
        <v>94</v>
      </c>
      <c r="B34" s="8" t="s">
        <v>92</v>
      </c>
      <c r="C34" s="11" t="s">
        <v>2747</v>
      </c>
      <c r="D34" s="45" t="s">
        <v>2750</v>
      </c>
      <c r="E34" s="12" t="s">
        <v>2737</v>
      </c>
      <c r="F34" s="40">
        <v>0</v>
      </c>
      <c r="G34" s="72">
        <v>0</v>
      </c>
      <c r="H34" s="36">
        <v>0</v>
      </c>
      <c r="I34" s="17">
        <v>0</v>
      </c>
      <c r="J34" s="36">
        <v>0</v>
      </c>
      <c r="K34" s="36">
        <v>0</v>
      </c>
      <c r="L34" s="36">
        <v>0</v>
      </c>
      <c r="M34" s="36">
        <v>0</v>
      </c>
      <c r="N34" s="36">
        <v>0</v>
      </c>
      <c r="O34" s="36">
        <v>7.5270591556352997</v>
      </c>
      <c r="P34" s="36">
        <v>3.4817679015714198</v>
      </c>
      <c r="Q34" s="36">
        <v>3.10085458710748</v>
      </c>
      <c r="R34" s="36">
        <v>9.17088575266175</v>
      </c>
      <c r="S34" s="36">
        <v>10.390459467644201</v>
      </c>
      <c r="T34" s="36">
        <v>20.306767531798101</v>
      </c>
      <c r="U34" s="36">
        <v>29.907806176242701</v>
      </c>
      <c r="V34" s="36">
        <v>123.159287266514</v>
      </c>
      <c r="W34" s="36">
        <v>229.90598161852901</v>
      </c>
      <c r="X34" s="36">
        <v>562.97321892106595</v>
      </c>
      <c r="Y34" s="36">
        <v>1199.2153531163899</v>
      </c>
    </row>
    <row r="35" spans="1:25" ht="16.2" customHeight="1" x14ac:dyDescent="0.3">
      <c r="A35" s="8" t="s">
        <v>94</v>
      </c>
      <c r="B35" s="8" t="s">
        <v>92</v>
      </c>
      <c r="C35" s="11" t="s">
        <v>2747</v>
      </c>
      <c r="D35" s="45" t="s">
        <v>2713</v>
      </c>
      <c r="E35" s="12" t="s">
        <v>2737</v>
      </c>
      <c r="F35" s="40">
        <v>250.397238968365</v>
      </c>
      <c r="G35" s="72">
        <v>11.3273648785174</v>
      </c>
      <c r="H35" s="36">
        <v>12.283490482069199</v>
      </c>
      <c r="I35" s="17">
        <v>16.379061487149801</v>
      </c>
      <c r="J35" s="36">
        <v>51.894032831238903</v>
      </c>
      <c r="K35" s="36">
        <v>49.943178297908702</v>
      </c>
      <c r="L35" s="36">
        <v>74.348652770016798</v>
      </c>
      <c r="M35" s="36">
        <v>114.207697091038</v>
      </c>
      <c r="N35" s="36">
        <v>199.02280391627201</v>
      </c>
      <c r="O35" s="36">
        <v>274.73765918068801</v>
      </c>
      <c r="P35" s="36">
        <v>372.54916546814201</v>
      </c>
      <c r="Q35" s="36">
        <v>434.11964219504802</v>
      </c>
      <c r="R35" s="36">
        <v>504.39871639639699</v>
      </c>
      <c r="S35" s="36">
        <v>858.94464932525102</v>
      </c>
      <c r="T35" s="36">
        <v>1458.0259087831</v>
      </c>
      <c r="U35" s="36">
        <v>1995.2779263293401</v>
      </c>
      <c r="V35" s="36">
        <v>3651.67286745213</v>
      </c>
      <c r="W35" s="36">
        <v>6198.9464673440298</v>
      </c>
      <c r="X35" s="36">
        <v>9671.59119684908</v>
      </c>
      <c r="Y35" s="36">
        <v>20414.5497321209</v>
      </c>
    </row>
    <row r="36" spans="1:25" ht="16.2" customHeight="1" x14ac:dyDescent="0.3">
      <c r="A36" s="10" t="s">
        <v>94</v>
      </c>
      <c r="B36" s="10" t="s">
        <v>92</v>
      </c>
      <c r="C36" s="11" t="s">
        <v>2749</v>
      </c>
      <c r="D36" s="45" t="s">
        <v>2714</v>
      </c>
      <c r="E36" s="12" t="s">
        <v>2737</v>
      </c>
      <c r="F36" s="39">
        <v>0</v>
      </c>
      <c r="G36" s="123">
        <v>0</v>
      </c>
      <c r="H36" s="14">
        <v>0</v>
      </c>
      <c r="I36" s="17">
        <v>0</v>
      </c>
      <c r="J36" s="14">
        <v>0</v>
      </c>
      <c r="K36" s="36">
        <v>0</v>
      </c>
      <c r="L36" s="36">
        <v>0</v>
      </c>
      <c r="M36" s="36">
        <v>0</v>
      </c>
      <c r="N36" s="36">
        <v>0</v>
      </c>
      <c r="O36" s="36">
        <v>7.4077502666421804</v>
      </c>
      <c r="P36" s="36">
        <v>6.74786531434924</v>
      </c>
      <c r="Q36" s="36">
        <v>0</v>
      </c>
      <c r="R36" s="36">
        <v>5.9267466222641199</v>
      </c>
      <c r="S36" s="36">
        <v>6.7142549939978204</v>
      </c>
      <c r="T36" s="36">
        <v>39.1361069870309</v>
      </c>
      <c r="U36" s="36">
        <v>40.726253849553103</v>
      </c>
      <c r="V36" s="36">
        <v>190.33544451910799</v>
      </c>
      <c r="W36" s="36">
        <v>264.50420714638801</v>
      </c>
      <c r="X36" s="36">
        <v>722.87178458795597</v>
      </c>
      <c r="Y36" s="36">
        <v>1378.236352272</v>
      </c>
    </row>
    <row r="37" spans="1:25" ht="16.2" customHeight="1" x14ac:dyDescent="0.3">
      <c r="A37" s="10" t="s">
        <v>94</v>
      </c>
      <c r="B37" s="10" t="s">
        <v>92</v>
      </c>
      <c r="C37" s="11" t="s">
        <v>2749</v>
      </c>
      <c r="D37" s="45" t="s">
        <v>2750</v>
      </c>
      <c r="E37" s="12" t="s">
        <v>2737</v>
      </c>
      <c r="F37" s="39">
        <v>0</v>
      </c>
      <c r="G37" s="123">
        <v>0</v>
      </c>
      <c r="H37" s="14">
        <v>0</v>
      </c>
      <c r="I37" s="17">
        <v>0</v>
      </c>
      <c r="J37" s="14">
        <v>0</v>
      </c>
      <c r="K37" s="36">
        <v>0</v>
      </c>
      <c r="L37" s="36">
        <v>0</v>
      </c>
      <c r="M37" s="36">
        <v>0</v>
      </c>
      <c r="N37" s="36">
        <v>0</v>
      </c>
      <c r="O37" s="36">
        <v>7.4077502666421804</v>
      </c>
      <c r="P37" s="36">
        <v>6.74786531434924</v>
      </c>
      <c r="Q37" s="36">
        <v>0</v>
      </c>
      <c r="R37" s="36">
        <v>0</v>
      </c>
      <c r="S37" s="36">
        <v>6.7142549939978204</v>
      </c>
      <c r="T37" s="36">
        <v>31.308885589624701</v>
      </c>
      <c r="U37" s="36">
        <v>40.726253849553103</v>
      </c>
      <c r="V37" s="36">
        <v>123.15822880648101</v>
      </c>
      <c r="W37" s="36">
        <v>176.336138097592</v>
      </c>
      <c r="X37" s="36">
        <v>629.59800593144496</v>
      </c>
      <c r="Y37" s="36">
        <v>1175.5545357614101</v>
      </c>
    </row>
    <row r="38" spans="1:25" ht="16.2" customHeight="1" x14ac:dyDescent="0.3">
      <c r="A38" s="10" t="s">
        <v>94</v>
      </c>
      <c r="B38" s="10" t="s">
        <v>92</v>
      </c>
      <c r="C38" s="11" t="s">
        <v>2749</v>
      </c>
      <c r="D38" s="45" t="s">
        <v>2713</v>
      </c>
      <c r="E38" s="12" t="s">
        <v>2737</v>
      </c>
      <c r="F38" s="38">
        <v>257.10395643673701</v>
      </c>
      <c r="G38" s="124">
        <v>11.699220615278101</v>
      </c>
      <c r="H38" s="14">
        <v>0</v>
      </c>
      <c r="I38" s="17">
        <v>8.3491160084538993</v>
      </c>
      <c r="J38" s="14">
        <v>26.539471520262001</v>
      </c>
      <c r="K38" s="36">
        <v>21.711614503020101</v>
      </c>
      <c r="L38" s="36">
        <v>32.414084926035002</v>
      </c>
      <c r="M38" s="36">
        <v>58.2906931751901</v>
      </c>
      <c r="N38" s="36">
        <v>134.422094498353</v>
      </c>
      <c r="O38" s="36">
        <v>177.786006399412</v>
      </c>
      <c r="P38" s="36">
        <v>222.67955537352501</v>
      </c>
      <c r="Q38" s="36">
        <v>299.17063564232598</v>
      </c>
      <c r="R38" s="36">
        <v>349.67805071358299</v>
      </c>
      <c r="S38" s="36">
        <v>651.28273441778799</v>
      </c>
      <c r="T38" s="36">
        <v>1158.4287668161201</v>
      </c>
      <c r="U38" s="36">
        <v>1751.2289155307799</v>
      </c>
      <c r="V38" s="36">
        <v>3112.5443280183499</v>
      </c>
      <c r="W38" s="36">
        <v>5466.4202810253501</v>
      </c>
      <c r="X38" s="36">
        <v>9070.8749743456392</v>
      </c>
      <c r="Y38" s="36">
        <v>20876.2271005906</v>
      </c>
    </row>
    <row r="39" spans="1:25" ht="16.2" customHeight="1" x14ac:dyDescent="0.3">
      <c r="A39" s="8" t="s">
        <v>94</v>
      </c>
      <c r="B39" s="8" t="s">
        <v>92</v>
      </c>
      <c r="C39" s="11" t="s">
        <v>2748</v>
      </c>
      <c r="D39" s="45" t="s">
        <v>2714</v>
      </c>
      <c r="E39" s="12" t="s">
        <v>2737</v>
      </c>
      <c r="F39" s="40">
        <v>0</v>
      </c>
      <c r="G39" s="64">
        <v>0</v>
      </c>
      <c r="H39" s="36">
        <v>0</v>
      </c>
      <c r="I39" s="17">
        <v>0</v>
      </c>
      <c r="J39" s="36">
        <v>0</v>
      </c>
      <c r="K39" s="36">
        <v>0</v>
      </c>
      <c r="L39" s="36">
        <v>0</v>
      </c>
      <c r="M39" s="36">
        <v>0</v>
      </c>
      <c r="N39" s="36">
        <v>0</v>
      </c>
      <c r="O39" s="36">
        <v>7.6502741228295603</v>
      </c>
      <c r="P39" s="36">
        <v>7.1934476797023201</v>
      </c>
      <c r="Q39" s="36">
        <v>12.8730745038701</v>
      </c>
      <c r="R39" s="36">
        <v>31.566546942555998</v>
      </c>
      <c r="S39" s="36">
        <v>14.307220844940201</v>
      </c>
      <c r="T39" s="36">
        <v>25.3241329651961</v>
      </c>
      <c r="U39" s="36">
        <v>35.944820932472801</v>
      </c>
      <c r="V39" s="36">
        <v>177.89861694885801</v>
      </c>
      <c r="W39" s="36">
        <v>404.96107242311399</v>
      </c>
      <c r="X39" s="36">
        <v>530.49298505156196</v>
      </c>
      <c r="Y39" s="36">
        <v>1608.9284019894801</v>
      </c>
    </row>
    <row r="40" spans="1:25" ht="16.2" customHeight="1" x14ac:dyDescent="0.3">
      <c r="A40" s="8" t="s">
        <v>94</v>
      </c>
      <c r="B40" s="8" t="s">
        <v>92</v>
      </c>
      <c r="C40" s="11" t="s">
        <v>2748</v>
      </c>
      <c r="D40" s="45" t="s">
        <v>2750</v>
      </c>
      <c r="E40" s="12" t="s">
        <v>2737</v>
      </c>
      <c r="F40" s="40">
        <v>0</v>
      </c>
      <c r="G40" s="64">
        <v>0</v>
      </c>
      <c r="H40" s="36">
        <v>0</v>
      </c>
      <c r="I40" s="17">
        <v>0</v>
      </c>
      <c r="J40" s="36">
        <v>0</v>
      </c>
      <c r="K40" s="36">
        <v>0</v>
      </c>
      <c r="L40" s="36">
        <v>0</v>
      </c>
      <c r="M40" s="36">
        <v>0</v>
      </c>
      <c r="N40" s="36">
        <v>0</v>
      </c>
      <c r="O40" s="36">
        <v>7.6502741228295603</v>
      </c>
      <c r="P40" s="36">
        <v>0</v>
      </c>
      <c r="Q40" s="36">
        <v>6.4365372519350403</v>
      </c>
      <c r="R40" s="36">
        <v>18.939928165533601</v>
      </c>
      <c r="S40" s="36">
        <v>14.307220844940201</v>
      </c>
      <c r="T40" s="36">
        <v>8.4413776550653701</v>
      </c>
      <c r="U40" s="36">
        <v>17.972410466236401</v>
      </c>
      <c r="V40" s="36">
        <v>123.160580964594</v>
      </c>
      <c r="W40" s="36">
        <v>303.72080431733599</v>
      </c>
      <c r="X40" s="36">
        <v>454.708272901339</v>
      </c>
      <c r="Y40" s="36">
        <v>1251.38875710293</v>
      </c>
    </row>
    <row r="41" spans="1:25" ht="16.2" customHeight="1" x14ac:dyDescent="0.3">
      <c r="A41" s="8" t="s">
        <v>94</v>
      </c>
      <c r="B41" s="8" t="s">
        <v>92</v>
      </c>
      <c r="C41" s="11" t="s">
        <v>2748</v>
      </c>
      <c r="D41" s="45" t="s">
        <v>2713</v>
      </c>
      <c r="E41" s="12" t="s">
        <v>2737</v>
      </c>
      <c r="F41" s="40">
        <v>244.03152407229001</v>
      </c>
      <c r="G41" s="64">
        <v>10.978419557518899</v>
      </c>
      <c r="H41" s="36">
        <v>23.942625208154801</v>
      </c>
      <c r="I41" s="17">
        <v>24.107795080502399</v>
      </c>
      <c r="J41" s="36">
        <v>76.141305339446305</v>
      </c>
      <c r="K41" s="36">
        <v>77.386491556513803</v>
      </c>
      <c r="L41" s="36">
        <v>116.054641223985</v>
      </c>
      <c r="M41" s="36">
        <v>170.98443031817999</v>
      </c>
      <c r="N41" s="36">
        <v>266.40712643490798</v>
      </c>
      <c r="O41" s="36">
        <v>374.86343201864798</v>
      </c>
      <c r="P41" s="36">
        <v>532.315128297971</v>
      </c>
      <c r="Q41" s="36">
        <v>579.28835267415297</v>
      </c>
      <c r="R41" s="36">
        <v>669.21079518218698</v>
      </c>
      <c r="S41" s="36">
        <v>1080.1951737929901</v>
      </c>
      <c r="T41" s="36">
        <v>1781.1306852187899</v>
      </c>
      <c r="U41" s="36">
        <v>2264.5237187457801</v>
      </c>
      <c r="V41" s="36">
        <v>4310.6203337608003</v>
      </c>
      <c r="W41" s="36">
        <v>7208.3070891314301</v>
      </c>
      <c r="X41" s="36">
        <v>10647.7520571064</v>
      </c>
      <c r="Y41" s="36">
        <v>19396.525735095402</v>
      </c>
    </row>
    <row r="42" spans="1:25" ht="16.2" customHeight="1" x14ac:dyDescent="0.3">
      <c r="A42" s="8" t="s">
        <v>95</v>
      </c>
      <c r="B42" s="8" t="s">
        <v>92</v>
      </c>
      <c r="C42" s="11" t="s">
        <v>2747</v>
      </c>
      <c r="D42" s="74" t="s">
        <v>2714</v>
      </c>
      <c r="E42" s="12" t="s">
        <v>2737</v>
      </c>
      <c r="F42" s="40">
        <v>0</v>
      </c>
      <c r="G42" s="72">
        <v>0</v>
      </c>
      <c r="H42" s="36">
        <v>0</v>
      </c>
      <c r="I42" s="17">
        <v>0</v>
      </c>
      <c r="J42" s="36">
        <v>0</v>
      </c>
      <c r="K42" s="36">
        <v>0</v>
      </c>
      <c r="L42" s="36">
        <v>0</v>
      </c>
      <c r="M42" s="36">
        <v>0</v>
      </c>
      <c r="N42" s="36">
        <v>0</v>
      </c>
      <c r="O42" s="36">
        <v>0</v>
      </c>
      <c r="P42" s="36">
        <v>0</v>
      </c>
      <c r="Q42" s="36">
        <v>0</v>
      </c>
      <c r="R42" s="36">
        <v>0</v>
      </c>
      <c r="S42" s="36">
        <v>10.036051383166599</v>
      </c>
      <c r="T42" s="36">
        <v>3.9269599359097702</v>
      </c>
      <c r="U42" s="36">
        <v>8.2557106241710496</v>
      </c>
      <c r="V42" s="36">
        <v>35.691289307389503</v>
      </c>
      <c r="W42" s="36">
        <v>82.407665101391004</v>
      </c>
      <c r="X42" s="36">
        <v>83.7096167411935</v>
      </c>
      <c r="Y42" s="36">
        <v>242.50020616270899</v>
      </c>
    </row>
    <row r="43" spans="1:25" ht="16.2" customHeight="1" x14ac:dyDescent="0.3">
      <c r="A43" s="8" t="s">
        <v>95</v>
      </c>
      <c r="B43" s="8" t="s">
        <v>92</v>
      </c>
      <c r="C43" s="11" t="s">
        <v>2747</v>
      </c>
      <c r="D43" s="74" t="s">
        <v>2750</v>
      </c>
      <c r="E43" s="12" t="s">
        <v>2737</v>
      </c>
      <c r="F43" s="40">
        <v>0</v>
      </c>
      <c r="G43" s="72">
        <v>0</v>
      </c>
      <c r="H43" s="36">
        <v>0</v>
      </c>
      <c r="I43" s="17">
        <v>0</v>
      </c>
      <c r="J43" s="36">
        <v>0</v>
      </c>
      <c r="K43" s="36">
        <v>0</v>
      </c>
      <c r="L43" s="36">
        <v>0</v>
      </c>
      <c r="M43" s="36">
        <v>0</v>
      </c>
      <c r="N43" s="36">
        <v>0</v>
      </c>
      <c r="O43" s="36">
        <v>0</v>
      </c>
      <c r="P43" s="36">
        <v>0</v>
      </c>
      <c r="Q43" s="36">
        <v>0</v>
      </c>
      <c r="R43" s="36">
        <v>0</v>
      </c>
      <c r="S43" s="36">
        <v>6.69070092211106</v>
      </c>
      <c r="T43" s="36">
        <v>0</v>
      </c>
      <c r="U43" s="36">
        <v>0</v>
      </c>
      <c r="V43" s="36">
        <v>17.845644653694698</v>
      </c>
      <c r="W43" s="36">
        <v>41.203832550695502</v>
      </c>
      <c r="X43" s="36">
        <v>27.903205580397799</v>
      </c>
      <c r="Y43" s="36">
        <v>107.777869405648</v>
      </c>
    </row>
    <row r="44" spans="1:25" ht="16.2" customHeight="1" x14ac:dyDescent="0.3">
      <c r="A44" s="8" t="s">
        <v>95</v>
      </c>
      <c r="B44" s="8" t="s">
        <v>92</v>
      </c>
      <c r="C44" s="11" t="s">
        <v>2747</v>
      </c>
      <c r="D44" s="74" t="s">
        <v>2713</v>
      </c>
      <c r="E44" s="12" t="s">
        <v>2737</v>
      </c>
      <c r="F44" s="40">
        <v>170.21289819906499</v>
      </c>
      <c r="G44" s="72">
        <v>5.4942823202000399</v>
      </c>
      <c r="H44" s="36">
        <v>3.96561670703128</v>
      </c>
      <c r="I44" s="17">
        <v>19.785282299032801</v>
      </c>
      <c r="J44" s="36">
        <v>41.839251967296903</v>
      </c>
      <c r="K44" s="36">
        <v>44.966734418986199</v>
      </c>
      <c r="L44" s="36">
        <v>84.573332628389494</v>
      </c>
      <c r="M44" s="36">
        <v>119.806763868994</v>
      </c>
      <c r="N44" s="36">
        <v>175.842159692514</v>
      </c>
      <c r="O44" s="36">
        <v>247.23739822914001</v>
      </c>
      <c r="P44" s="36">
        <v>324.37556802153</v>
      </c>
      <c r="Q44" s="36">
        <v>459.678173961813</v>
      </c>
      <c r="R44" s="36">
        <v>552.73329255411704</v>
      </c>
      <c r="S44" s="36">
        <v>886.51787217971503</v>
      </c>
      <c r="T44" s="36">
        <v>1319.45853846568</v>
      </c>
      <c r="U44" s="36">
        <v>2047.41623479442</v>
      </c>
      <c r="V44" s="36">
        <v>3527.48909321366</v>
      </c>
      <c r="W44" s="36">
        <v>6098.1672175029398</v>
      </c>
      <c r="X44" s="36">
        <v>9807.9767615098299</v>
      </c>
      <c r="Y44" s="36">
        <v>19103.627352151201</v>
      </c>
    </row>
    <row r="45" spans="1:25" ht="16.2" customHeight="1" x14ac:dyDescent="0.3">
      <c r="A45" s="10" t="s">
        <v>95</v>
      </c>
      <c r="B45" s="10" t="s">
        <v>92</v>
      </c>
      <c r="C45" s="11" t="s">
        <v>2749</v>
      </c>
      <c r="D45" s="74" t="s">
        <v>2714</v>
      </c>
      <c r="E45" s="12" t="s">
        <v>2737</v>
      </c>
      <c r="F45" s="38">
        <v>0</v>
      </c>
      <c r="G45" s="124">
        <v>0</v>
      </c>
      <c r="H45" s="2">
        <v>0</v>
      </c>
      <c r="I45" s="17">
        <v>0</v>
      </c>
      <c r="J45" s="2">
        <v>0</v>
      </c>
      <c r="K45" s="36">
        <v>0</v>
      </c>
      <c r="L45" s="36">
        <v>0</v>
      </c>
      <c r="M45" s="36">
        <v>0</v>
      </c>
      <c r="N45" s="36">
        <v>0</v>
      </c>
      <c r="O45" s="36">
        <v>0</v>
      </c>
      <c r="P45" s="36">
        <v>0</v>
      </c>
      <c r="Q45" s="36">
        <v>0</v>
      </c>
      <c r="R45" s="36">
        <v>0</v>
      </c>
      <c r="S45" s="36">
        <v>12.969781478062201</v>
      </c>
      <c r="T45" s="36">
        <v>0</v>
      </c>
      <c r="U45" s="36">
        <v>15.7386650523424</v>
      </c>
      <c r="V45" s="36">
        <v>32.460575184449098</v>
      </c>
      <c r="W45" s="36">
        <v>71.120926842464897</v>
      </c>
      <c r="X45" s="36">
        <v>112.718470038942</v>
      </c>
      <c r="Y45" s="36">
        <v>274.33705214320901</v>
      </c>
    </row>
    <row r="46" spans="1:25" ht="16.2" customHeight="1" x14ac:dyDescent="0.3">
      <c r="A46" s="10" t="s">
        <v>95</v>
      </c>
      <c r="B46" s="10" t="s">
        <v>92</v>
      </c>
      <c r="C46" s="11" t="s">
        <v>2749</v>
      </c>
      <c r="D46" s="74" t="s">
        <v>2750</v>
      </c>
      <c r="E46" s="12" t="s">
        <v>2737</v>
      </c>
      <c r="F46" s="38">
        <v>0</v>
      </c>
      <c r="G46" s="124">
        <v>0</v>
      </c>
      <c r="H46" s="2">
        <v>0</v>
      </c>
      <c r="I46" s="17">
        <v>0</v>
      </c>
      <c r="J46" s="2">
        <v>0</v>
      </c>
      <c r="K46" s="36">
        <v>0</v>
      </c>
      <c r="L46" s="36">
        <v>0</v>
      </c>
      <c r="M46" s="36">
        <v>0</v>
      </c>
      <c r="N46" s="36">
        <v>0</v>
      </c>
      <c r="O46" s="36">
        <v>0</v>
      </c>
      <c r="P46" s="36">
        <v>0</v>
      </c>
      <c r="Q46" s="36">
        <v>0</v>
      </c>
      <c r="R46" s="36">
        <v>0</v>
      </c>
      <c r="S46" s="36">
        <v>12.969781478062201</v>
      </c>
      <c r="T46" s="36">
        <v>0</v>
      </c>
      <c r="U46" s="36">
        <v>0</v>
      </c>
      <c r="V46" s="36">
        <v>10.8201917281497</v>
      </c>
      <c r="W46" s="36">
        <v>42.672556105479003</v>
      </c>
      <c r="X46" s="36">
        <v>45.0873880155766</v>
      </c>
      <c r="Y46" s="36">
        <v>117.57302234709</v>
      </c>
    </row>
    <row r="47" spans="1:25" ht="16.2" customHeight="1" x14ac:dyDescent="0.3">
      <c r="A47" s="10" t="s">
        <v>95</v>
      </c>
      <c r="B47" s="10" t="s">
        <v>92</v>
      </c>
      <c r="C47" s="11" t="s">
        <v>2749</v>
      </c>
      <c r="D47" s="74" t="s">
        <v>2713</v>
      </c>
      <c r="E47" s="12" t="s">
        <v>2737</v>
      </c>
      <c r="F47" s="38">
        <v>149.77014694288499</v>
      </c>
      <c r="G47" s="124">
        <v>11.348531543597399</v>
      </c>
      <c r="H47" s="2">
        <v>8.1450251385989496</v>
      </c>
      <c r="I47" s="17">
        <v>16.135588590643799</v>
      </c>
      <c r="J47" s="2">
        <v>34.236393435736098</v>
      </c>
      <c r="K47" s="36">
        <v>28.069634977620801</v>
      </c>
      <c r="L47" s="36">
        <v>56.549730064915003</v>
      </c>
      <c r="M47" s="36">
        <v>93.888955036667596</v>
      </c>
      <c r="N47" s="36">
        <v>90.987827759579801</v>
      </c>
      <c r="O47" s="36">
        <v>164.61100047551301</v>
      </c>
      <c r="P47" s="36">
        <v>222.69335718928599</v>
      </c>
      <c r="Q47" s="36">
        <v>318.77015547637302</v>
      </c>
      <c r="R47" s="36">
        <v>469.804586298635</v>
      </c>
      <c r="S47" s="36">
        <v>745.76243498857798</v>
      </c>
      <c r="T47" s="36">
        <v>1074.55311700887</v>
      </c>
      <c r="U47" s="36">
        <v>1739.1224882838401</v>
      </c>
      <c r="V47" s="36">
        <v>3181.1363680760101</v>
      </c>
      <c r="W47" s="36">
        <v>5405.1904400273297</v>
      </c>
      <c r="X47" s="36">
        <v>9040.0212971231194</v>
      </c>
      <c r="Y47" s="36">
        <v>18654.919545738201</v>
      </c>
    </row>
    <row r="48" spans="1:25" ht="16.2" customHeight="1" x14ac:dyDescent="0.3">
      <c r="A48" s="8" t="s">
        <v>95</v>
      </c>
      <c r="B48" s="8" t="s">
        <v>92</v>
      </c>
      <c r="C48" s="11" t="s">
        <v>2748</v>
      </c>
      <c r="D48" s="74" t="s">
        <v>2714</v>
      </c>
      <c r="E48" s="12" t="s">
        <v>2737</v>
      </c>
      <c r="F48" s="40">
        <v>0</v>
      </c>
      <c r="G48" s="64">
        <v>0</v>
      </c>
      <c r="H48" s="36">
        <v>0</v>
      </c>
      <c r="I48" s="17">
        <v>0</v>
      </c>
      <c r="J48" s="36">
        <v>0</v>
      </c>
      <c r="K48" s="36">
        <v>0</v>
      </c>
      <c r="L48" s="36">
        <v>0</v>
      </c>
      <c r="M48" s="36">
        <v>0</v>
      </c>
      <c r="N48" s="36">
        <v>0</v>
      </c>
      <c r="O48" s="36">
        <v>0</v>
      </c>
      <c r="P48" s="36">
        <v>0</v>
      </c>
      <c r="Q48" s="36">
        <v>0</v>
      </c>
      <c r="R48" s="36">
        <v>0</v>
      </c>
      <c r="S48" s="36">
        <v>6.9100028357340202</v>
      </c>
      <c r="T48" s="36">
        <v>8.1631351206725196</v>
      </c>
      <c r="U48" s="36">
        <v>0</v>
      </c>
      <c r="V48" s="36">
        <v>39.6361712960069</v>
      </c>
      <c r="W48" s="36">
        <v>97.952519448835602</v>
      </c>
      <c r="X48" s="36">
        <v>36.605833929762603</v>
      </c>
      <c r="Y48" s="36">
        <v>172.453739956275</v>
      </c>
    </row>
    <row r="49" spans="1:25" ht="16.2" customHeight="1" x14ac:dyDescent="0.3">
      <c r="A49" s="8" t="s">
        <v>95</v>
      </c>
      <c r="B49" s="8" t="s">
        <v>92</v>
      </c>
      <c r="C49" s="11" t="s">
        <v>2748</v>
      </c>
      <c r="D49" s="74" t="s">
        <v>2750</v>
      </c>
      <c r="E49" s="12" t="s">
        <v>2737</v>
      </c>
      <c r="F49" s="40">
        <v>0</v>
      </c>
      <c r="G49" s="64">
        <v>0</v>
      </c>
      <c r="H49" s="36">
        <v>0</v>
      </c>
      <c r="I49" s="17">
        <v>0</v>
      </c>
      <c r="J49" s="36">
        <v>0</v>
      </c>
      <c r="K49" s="36">
        <v>0</v>
      </c>
      <c r="L49" s="36">
        <v>0</v>
      </c>
      <c r="M49" s="36">
        <v>0</v>
      </c>
      <c r="N49" s="36">
        <v>0</v>
      </c>
      <c r="O49" s="36">
        <v>0</v>
      </c>
      <c r="P49" s="36">
        <v>0</v>
      </c>
      <c r="Q49" s="36">
        <v>0</v>
      </c>
      <c r="R49" s="36">
        <v>0</v>
      </c>
      <c r="S49" s="36">
        <v>0</v>
      </c>
      <c r="T49" s="36">
        <v>0</v>
      </c>
      <c r="U49" s="36">
        <v>0</v>
      </c>
      <c r="V49" s="36">
        <v>26.4241141973379</v>
      </c>
      <c r="W49" s="36">
        <v>39.181007779534198</v>
      </c>
      <c r="X49" s="36">
        <v>0</v>
      </c>
      <c r="Y49" s="36">
        <v>86.226869978137401</v>
      </c>
    </row>
    <row r="50" spans="1:25" ht="16.2" customHeight="1" x14ac:dyDescent="0.3">
      <c r="A50" s="8" t="s">
        <v>95</v>
      </c>
      <c r="B50" s="8" t="s">
        <v>92</v>
      </c>
      <c r="C50" s="11" t="s">
        <v>2748</v>
      </c>
      <c r="D50" s="74" t="s">
        <v>2713</v>
      </c>
      <c r="E50" s="12" t="s">
        <v>2737</v>
      </c>
      <c r="F50" s="40">
        <v>189.62491959881299</v>
      </c>
      <c r="G50" s="64">
        <v>0</v>
      </c>
      <c r="H50" s="36">
        <v>0</v>
      </c>
      <c r="I50" s="17">
        <v>23.2985309281041</v>
      </c>
      <c r="J50" s="36">
        <v>49.109773658223901</v>
      </c>
      <c r="K50" s="36">
        <v>61.391600256801802</v>
      </c>
      <c r="L50" s="36">
        <v>112.431405750932</v>
      </c>
      <c r="M50" s="36">
        <v>146.11132637020199</v>
      </c>
      <c r="N50" s="36">
        <v>264.33521032197001</v>
      </c>
      <c r="O50" s="36">
        <v>332.55503429375801</v>
      </c>
      <c r="P50" s="36">
        <v>432.72842579577798</v>
      </c>
      <c r="Q50" s="36">
        <v>611.34055694074004</v>
      </c>
      <c r="R50" s="36">
        <v>641.11163451269397</v>
      </c>
      <c r="S50" s="36">
        <v>1036.5004253601001</v>
      </c>
      <c r="T50" s="36">
        <v>1583.6482134104699</v>
      </c>
      <c r="U50" s="36">
        <v>2387.5471259904102</v>
      </c>
      <c r="V50" s="36">
        <v>3950.4050725020202</v>
      </c>
      <c r="W50" s="36">
        <v>7052.5814003161604</v>
      </c>
      <c r="X50" s="36">
        <v>11054.961846788299</v>
      </c>
      <c r="Y50" s="36">
        <v>20090.860704906001</v>
      </c>
    </row>
    <row r="51" spans="1:25" ht="16.2" customHeight="1" x14ac:dyDescent="0.3">
      <c r="A51" s="99" t="s">
        <v>96</v>
      </c>
      <c r="B51" s="99" t="s">
        <v>92</v>
      </c>
      <c r="C51" s="100" t="s">
        <v>2747</v>
      </c>
      <c r="D51" s="111" t="s">
        <v>2714</v>
      </c>
      <c r="E51" s="105" t="s">
        <v>2737</v>
      </c>
      <c r="F51" s="40">
        <v>0</v>
      </c>
      <c r="G51" s="72">
        <v>0</v>
      </c>
      <c r="H51" s="36">
        <v>0</v>
      </c>
      <c r="I51" s="17">
        <v>0</v>
      </c>
      <c r="J51" s="36">
        <v>0</v>
      </c>
      <c r="K51" s="36">
        <v>0</v>
      </c>
      <c r="L51" s="36">
        <v>0</v>
      </c>
      <c r="M51" s="36">
        <v>0</v>
      </c>
      <c r="N51" s="36">
        <v>0</v>
      </c>
      <c r="O51" s="36">
        <v>0</v>
      </c>
      <c r="P51" s="36">
        <v>0</v>
      </c>
      <c r="Q51" s="36">
        <v>0</v>
      </c>
      <c r="R51" s="36">
        <v>2.9544986653990302</v>
      </c>
      <c r="S51" s="36">
        <v>3.3388942329810298</v>
      </c>
      <c r="T51" s="36">
        <v>3.9214461295428999</v>
      </c>
      <c r="U51" s="36">
        <v>4.1225764527857702</v>
      </c>
      <c r="V51" s="36">
        <v>5.9331311379442697</v>
      </c>
      <c r="W51" s="36">
        <v>24.7313791731934</v>
      </c>
      <c r="X51" s="36">
        <v>69.658592627229694</v>
      </c>
      <c r="Y51" s="36">
        <v>161.177040470398</v>
      </c>
    </row>
    <row r="52" spans="1:25" ht="16.2" customHeight="1" x14ac:dyDescent="0.3">
      <c r="A52" s="99" t="s">
        <v>96</v>
      </c>
      <c r="B52" s="99" t="s">
        <v>92</v>
      </c>
      <c r="C52" s="100" t="s">
        <v>2747</v>
      </c>
      <c r="D52" s="111" t="s">
        <v>2750</v>
      </c>
      <c r="E52" s="105" t="s">
        <v>2737</v>
      </c>
      <c r="F52" s="40">
        <v>0</v>
      </c>
      <c r="G52" s="72">
        <v>0</v>
      </c>
      <c r="H52" s="36">
        <v>0</v>
      </c>
      <c r="I52" s="17">
        <v>0</v>
      </c>
      <c r="J52" s="36">
        <v>0</v>
      </c>
      <c r="K52" s="36">
        <v>0</v>
      </c>
      <c r="L52" s="36">
        <v>0</v>
      </c>
      <c r="M52" s="36">
        <v>0</v>
      </c>
      <c r="N52" s="36">
        <v>0</v>
      </c>
      <c r="O52" s="36">
        <v>0</v>
      </c>
      <c r="P52" s="36">
        <v>0</v>
      </c>
      <c r="Q52" s="36">
        <v>0</v>
      </c>
      <c r="R52" s="36">
        <v>0</v>
      </c>
      <c r="S52" s="36">
        <v>0</v>
      </c>
      <c r="T52" s="36">
        <v>3.9214461295428999</v>
      </c>
      <c r="U52" s="36">
        <v>0</v>
      </c>
      <c r="V52" s="36">
        <v>5.9331311379442697</v>
      </c>
      <c r="W52" s="36">
        <v>16.4875861154623</v>
      </c>
      <c r="X52" s="36">
        <v>27.8634370508919</v>
      </c>
      <c r="Y52" s="36">
        <v>80.588520235198899</v>
      </c>
    </row>
    <row r="53" spans="1:25" ht="16.2" customHeight="1" x14ac:dyDescent="0.3">
      <c r="A53" s="99" t="s">
        <v>96</v>
      </c>
      <c r="B53" s="99" t="s">
        <v>92</v>
      </c>
      <c r="C53" s="100" t="s">
        <v>2747</v>
      </c>
      <c r="D53" s="111" t="s">
        <v>2713</v>
      </c>
      <c r="E53" s="105" t="s">
        <v>2737</v>
      </c>
      <c r="F53" s="40">
        <v>219.554853683283</v>
      </c>
      <c r="G53" s="72">
        <v>11.016859730685599</v>
      </c>
      <c r="H53" s="36">
        <v>7.9406672743734799</v>
      </c>
      <c r="I53" s="17">
        <v>7.8995701573470001</v>
      </c>
      <c r="J53" s="36">
        <v>33.456238083407598</v>
      </c>
      <c r="K53" s="36">
        <v>65.880446651238699</v>
      </c>
      <c r="L53" s="36">
        <v>59.601436354234998</v>
      </c>
      <c r="M53" s="36">
        <v>110.117599736996</v>
      </c>
      <c r="N53" s="36">
        <v>152.46139292845899</v>
      </c>
      <c r="O53" s="36">
        <v>250.338784677646</v>
      </c>
      <c r="P53" s="36">
        <v>386.28460584832601</v>
      </c>
      <c r="Q53" s="36">
        <v>387.84950054530702</v>
      </c>
      <c r="R53" s="36">
        <v>582.03623708360897</v>
      </c>
      <c r="S53" s="36">
        <v>878.12918327400996</v>
      </c>
      <c r="T53" s="36">
        <v>1407.7991605059001</v>
      </c>
      <c r="U53" s="36">
        <v>2230.3138609571001</v>
      </c>
      <c r="V53" s="36">
        <v>3494.6142402491701</v>
      </c>
      <c r="W53" s="36">
        <v>5770.6551404117899</v>
      </c>
      <c r="X53" s="36">
        <v>9431.7734417268894</v>
      </c>
      <c r="Y53" s="36">
        <v>17353.394690646201</v>
      </c>
    </row>
    <row r="54" spans="1:25" ht="16.2" customHeight="1" x14ac:dyDescent="0.3">
      <c r="A54" s="99" t="s">
        <v>96</v>
      </c>
      <c r="B54" s="99" t="s">
        <v>92</v>
      </c>
      <c r="C54" s="100" t="s">
        <v>2749</v>
      </c>
      <c r="D54" s="111" t="s">
        <v>2714</v>
      </c>
      <c r="E54" s="105" t="s">
        <v>2737</v>
      </c>
      <c r="F54" s="40">
        <v>0</v>
      </c>
      <c r="G54" s="72">
        <v>0</v>
      </c>
      <c r="H54" s="36">
        <v>0</v>
      </c>
      <c r="I54" s="17">
        <v>0</v>
      </c>
      <c r="J54" s="36">
        <v>0</v>
      </c>
      <c r="K54" s="36">
        <v>0</v>
      </c>
      <c r="L54" s="36">
        <v>0</v>
      </c>
      <c r="M54" s="36">
        <v>0</v>
      </c>
      <c r="N54" s="36">
        <v>0</v>
      </c>
      <c r="O54" s="36">
        <v>0</v>
      </c>
      <c r="P54" s="36">
        <v>0</v>
      </c>
      <c r="Q54" s="36">
        <v>0</v>
      </c>
      <c r="R54" s="36">
        <v>0</v>
      </c>
      <c r="S54" s="36">
        <v>6.4716042644776302</v>
      </c>
      <c r="T54" s="36">
        <v>7.5564046634734199</v>
      </c>
      <c r="U54" s="36">
        <v>0</v>
      </c>
      <c r="V54" s="36">
        <v>10.798908439601901</v>
      </c>
      <c r="W54" s="36">
        <v>14.231940586295099</v>
      </c>
      <c r="X54" s="36">
        <v>90.053456231378107</v>
      </c>
      <c r="Y54" s="36">
        <v>195.50979006998401</v>
      </c>
    </row>
    <row r="55" spans="1:25" ht="16.2" customHeight="1" x14ac:dyDescent="0.3">
      <c r="A55" s="99" t="s">
        <v>96</v>
      </c>
      <c r="B55" s="99" t="s">
        <v>92</v>
      </c>
      <c r="C55" s="100" t="s">
        <v>2749</v>
      </c>
      <c r="D55" s="111" t="s">
        <v>2750</v>
      </c>
      <c r="E55" s="105" t="s">
        <v>2737</v>
      </c>
      <c r="F55" s="40">
        <v>0</v>
      </c>
      <c r="G55" s="72">
        <v>0</v>
      </c>
      <c r="H55" s="36">
        <v>0</v>
      </c>
      <c r="I55" s="17">
        <v>0</v>
      </c>
      <c r="J55" s="36">
        <v>0</v>
      </c>
      <c r="K55" s="36">
        <v>0</v>
      </c>
      <c r="L55" s="36">
        <v>0</v>
      </c>
      <c r="M55" s="36">
        <v>0</v>
      </c>
      <c r="N55" s="36">
        <v>0</v>
      </c>
      <c r="O55" s="36">
        <v>0</v>
      </c>
      <c r="P55" s="36">
        <v>0</v>
      </c>
      <c r="Q55" s="36">
        <v>0</v>
      </c>
      <c r="R55" s="36">
        <v>0</v>
      </c>
      <c r="S55" s="36">
        <v>0</v>
      </c>
      <c r="T55" s="36">
        <v>7.5564046634734199</v>
      </c>
      <c r="U55" s="36">
        <v>0</v>
      </c>
      <c r="V55" s="36">
        <v>10.798908439601901</v>
      </c>
      <c r="W55" s="36">
        <v>14.231940586295099</v>
      </c>
      <c r="X55" s="36">
        <v>45.026728115689103</v>
      </c>
      <c r="Y55" s="36">
        <v>117.30587404198999</v>
      </c>
    </row>
    <row r="56" spans="1:25" ht="16.2" customHeight="1" x14ac:dyDescent="0.3">
      <c r="A56" s="99" t="s">
        <v>96</v>
      </c>
      <c r="B56" s="99" t="s">
        <v>92</v>
      </c>
      <c r="C56" s="100" t="s">
        <v>2749</v>
      </c>
      <c r="D56" s="111" t="s">
        <v>2713</v>
      </c>
      <c r="E56" s="105" t="s">
        <v>2737</v>
      </c>
      <c r="F56" s="40">
        <v>250.39352734713199</v>
      </c>
      <c r="G56" s="72">
        <v>11.374999138740099</v>
      </c>
      <c r="H56" s="36">
        <v>16.3125262589313</v>
      </c>
      <c r="I56" s="17">
        <v>16.106903542212699</v>
      </c>
      <c r="J56" s="36">
        <v>0</v>
      </c>
      <c r="K56" s="36">
        <v>42.205462806884903</v>
      </c>
      <c r="L56" s="36">
        <v>50.351061775351198</v>
      </c>
      <c r="M56" s="36">
        <v>62.469659619167302</v>
      </c>
      <c r="N56" s="36">
        <v>71.433283709482694</v>
      </c>
      <c r="O56" s="36">
        <v>185.681395252698</v>
      </c>
      <c r="P56" s="36">
        <v>321.94899897744898</v>
      </c>
      <c r="Q56" s="36">
        <v>272.537643767156</v>
      </c>
      <c r="R56" s="36">
        <v>458.02476960007499</v>
      </c>
      <c r="S56" s="36">
        <v>640.68882218328497</v>
      </c>
      <c r="T56" s="36">
        <v>1133.4606995210099</v>
      </c>
      <c r="U56" s="36">
        <v>1752.3454166020799</v>
      </c>
      <c r="V56" s="36">
        <v>2775.3194689777001</v>
      </c>
      <c r="W56" s="36">
        <v>5151.9624922388402</v>
      </c>
      <c r="X56" s="36">
        <v>8645.1317982123001</v>
      </c>
      <c r="Y56" s="36">
        <v>17009.3517360886</v>
      </c>
    </row>
    <row r="57" spans="1:25" ht="16.2" customHeight="1" x14ac:dyDescent="0.3">
      <c r="A57" s="99" t="s">
        <v>96</v>
      </c>
      <c r="B57" s="99" t="s">
        <v>92</v>
      </c>
      <c r="C57" s="100" t="s">
        <v>2748</v>
      </c>
      <c r="D57" s="111" t="s">
        <v>2714</v>
      </c>
      <c r="E57" s="105" t="s">
        <v>2737</v>
      </c>
      <c r="F57" s="40">
        <v>0</v>
      </c>
      <c r="G57" s="72">
        <v>0</v>
      </c>
      <c r="H57" s="36">
        <v>0</v>
      </c>
      <c r="I57" s="17">
        <v>0</v>
      </c>
      <c r="J57" s="36">
        <v>0</v>
      </c>
      <c r="K57" s="36">
        <v>0</v>
      </c>
      <c r="L57" s="36">
        <v>0</v>
      </c>
      <c r="M57" s="36">
        <v>0</v>
      </c>
      <c r="N57" s="36">
        <v>0</v>
      </c>
      <c r="O57" s="36">
        <v>0</v>
      </c>
      <c r="P57" s="36">
        <v>0</v>
      </c>
      <c r="Q57" s="36">
        <v>0</v>
      </c>
      <c r="R57" s="36">
        <v>6.1048624061468297</v>
      </c>
      <c r="S57" s="36">
        <v>0</v>
      </c>
      <c r="T57" s="36">
        <v>0</v>
      </c>
      <c r="U57" s="36">
        <v>8.6723693919827909</v>
      </c>
      <c r="V57" s="36">
        <v>0</v>
      </c>
      <c r="W57" s="36">
        <v>39.1857990951926</v>
      </c>
      <c r="X57" s="36">
        <v>36.548917096452797</v>
      </c>
      <c r="Y57" s="36">
        <v>85.822332165561207</v>
      </c>
    </row>
    <row r="58" spans="1:25" ht="16.2" customHeight="1" x14ac:dyDescent="0.3">
      <c r="A58" s="99" t="s">
        <v>96</v>
      </c>
      <c r="B58" s="99" t="s">
        <v>92</v>
      </c>
      <c r="C58" s="100" t="s">
        <v>2748</v>
      </c>
      <c r="D58" s="111" t="s">
        <v>2750</v>
      </c>
      <c r="E58" s="105" t="s">
        <v>2737</v>
      </c>
      <c r="F58" s="40">
        <v>0</v>
      </c>
      <c r="G58" s="72">
        <v>0</v>
      </c>
      <c r="H58" s="36">
        <v>0</v>
      </c>
      <c r="I58" s="17">
        <v>0</v>
      </c>
      <c r="J58" s="36">
        <v>0</v>
      </c>
      <c r="K58" s="36">
        <v>0</v>
      </c>
      <c r="L58" s="36">
        <v>0</v>
      </c>
      <c r="M58" s="36">
        <v>0</v>
      </c>
      <c r="N58" s="36">
        <v>0</v>
      </c>
      <c r="O58" s="36">
        <v>0</v>
      </c>
      <c r="P58" s="36">
        <v>0</v>
      </c>
      <c r="Q58" s="36">
        <v>0</v>
      </c>
      <c r="R58" s="36">
        <v>0</v>
      </c>
      <c r="S58" s="36">
        <v>0</v>
      </c>
      <c r="T58" s="36">
        <v>0</v>
      </c>
      <c r="U58" s="36">
        <v>0</v>
      </c>
      <c r="V58" s="36">
        <v>0</v>
      </c>
      <c r="W58" s="36">
        <v>19.5928995475963</v>
      </c>
      <c r="X58" s="36">
        <v>0</v>
      </c>
      <c r="Y58" s="36">
        <v>0</v>
      </c>
    </row>
    <row r="59" spans="1:25" ht="16.2" customHeight="1" x14ac:dyDescent="0.3">
      <c r="A59" s="99" t="s">
        <v>96</v>
      </c>
      <c r="B59" s="99" t="s">
        <v>92</v>
      </c>
      <c r="C59" s="100" t="s">
        <v>2748</v>
      </c>
      <c r="D59" s="111" t="s">
        <v>2713</v>
      </c>
      <c r="E59" s="105" t="s">
        <v>2737</v>
      </c>
      <c r="F59" s="40">
        <v>190.263579207031</v>
      </c>
      <c r="G59" s="72">
        <v>10.6805838393859</v>
      </c>
      <c r="H59" s="36">
        <v>0</v>
      </c>
      <c r="I59" s="17">
        <v>0</v>
      </c>
      <c r="J59" s="36">
        <v>65.445726966219993</v>
      </c>
      <c r="K59" s="36">
        <v>88.895264996436893</v>
      </c>
      <c r="L59" s="36">
        <v>68.793069330622899</v>
      </c>
      <c r="M59" s="36">
        <v>158.46423277535601</v>
      </c>
      <c r="N59" s="36">
        <v>236.92530101915699</v>
      </c>
      <c r="O59" s="36">
        <v>317.10519443929502</v>
      </c>
      <c r="P59" s="36">
        <v>454.79616297128001</v>
      </c>
      <c r="Q59" s="36">
        <v>512.01998914367095</v>
      </c>
      <c r="R59" s="36">
        <v>714.26890151917905</v>
      </c>
      <c r="S59" s="36">
        <v>1131.19705241989</v>
      </c>
      <c r="T59" s="36">
        <v>1703.7594819158601</v>
      </c>
      <c r="U59" s="36">
        <v>2757.8134666505298</v>
      </c>
      <c r="V59" s="36">
        <v>4371.6930583318299</v>
      </c>
      <c r="W59" s="36">
        <v>6622.4000470875499</v>
      </c>
      <c r="X59" s="36">
        <v>10708.8327092607</v>
      </c>
      <c r="Y59" s="36">
        <v>18108.512086933399</v>
      </c>
    </row>
    <row r="60" spans="1:25" ht="16.2" customHeight="1" x14ac:dyDescent="0.3">
      <c r="A60" s="8" t="s">
        <v>97</v>
      </c>
      <c r="B60" s="8" t="s">
        <v>92</v>
      </c>
      <c r="C60" s="11" t="s">
        <v>2747</v>
      </c>
      <c r="D60" s="45" t="s">
        <v>2714</v>
      </c>
      <c r="E60" s="12" t="s">
        <v>2737</v>
      </c>
      <c r="F60" s="54">
        <v>0</v>
      </c>
      <c r="G60" s="122">
        <v>0</v>
      </c>
      <c r="H60" s="50">
        <v>0</v>
      </c>
      <c r="I60" s="48">
        <v>0</v>
      </c>
      <c r="J60" s="50">
        <v>0</v>
      </c>
      <c r="K60" s="50">
        <v>0</v>
      </c>
      <c r="L60" s="50">
        <v>0</v>
      </c>
      <c r="M60" s="50">
        <v>0</v>
      </c>
      <c r="N60" s="50">
        <v>0</v>
      </c>
      <c r="O60" s="50">
        <v>0</v>
      </c>
      <c r="P60" s="50">
        <v>0</v>
      </c>
      <c r="Q60" s="50">
        <v>0</v>
      </c>
      <c r="R60" s="50">
        <v>0</v>
      </c>
      <c r="S60" s="50">
        <v>10.3312768547662</v>
      </c>
      <c r="T60" s="50">
        <v>0</v>
      </c>
      <c r="U60" s="50">
        <v>21.273650380029</v>
      </c>
      <c r="V60" s="50">
        <v>48.924508194782497</v>
      </c>
      <c r="W60" s="50">
        <v>102.259378743128</v>
      </c>
      <c r="X60" s="50">
        <v>115.010244532638</v>
      </c>
      <c r="Y60" s="50">
        <v>221.417007857968</v>
      </c>
    </row>
    <row r="61" spans="1:25" ht="16.2" customHeight="1" x14ac:dyDescent="0.3">
      <c r="A61" s="8" t="s">
        <v>97</v>
      </c>
      <c r="B61" s="8" t="s">
        <v>92</v>
      </c>
      <c r="C61" s="11" t="s">
        <v>2747</v>
      </c>
      <c r="D61" s="45" t="s">
        <v>2750</v>
      </c>
      <c r="E61" s="12" t="s">
        <v>2737</v>
      </c>
      <c r="F61" s="54">
        <v>0</v>
      </c>
      <c r="G61" s="122">
        <v>0</v>
      </c>
      <c r="H61" s="50">
        <v>0</v>
      </c>
      <c r="I61" s="48">
        <v>0</v>
      </c>
      <c r="J61" s="50">
        <v>0</v>
      </c>
      <c r="K61" s="50">
        <v>0</v>
      </c>
      <c r="L61" s="50">
        <v>0</v>
      </c>
      <c r="M61" s="50">
        <v>0</v>
      </c>
      <c r="N61" s="50">
        <v>0</v>
      </c>
      <c r="O61" s="50">
        <v>0</v>
      </c>
      <c r="P61" s="50">
        <v>0</v>
      </c>
      <c r="Q61" s="50">
        <v>0</v>
      </c>
      <c r="R61" s="50">
        <v>0</v>
      </c>
      <c r="S61" s="50">
        <v>6.8875179031774501</v>
      </c>
      <c r="T61" s="50">
        <v>0</v>
      </c>
      <c r="U61" s="50">
        <v>12.7641902280174</v>
      </c>
      <c r="V61" s="50">
        <v>48.924508194782497</v>
      </c>
      <c r="W61" s="50">
        <v>85.216148952606801</v>
      </c>
      <c r="X61" s="50">
        <v>86.257683399478495</v>
      </c>
      <c r="Y61" s="50">
        <v>166.06275589347601</v>
      </c>
    </row>
    <row r="62" spans="1:25" ht="16.2" customHeight="1" x14ac:dyDescent="0.3">
      <c r="A62" s="8" t="s">
        <v>97</v>
      </c>
      <c r="B62" s="8" t="s">
        <v>92</v>
      </c>
      <c r="C62" s="11" t="s">
        <v>2747</v>
      </c>
      <c r="D62" s="45" t="s">
        <v>2713</v>
      </c>
      <c r="E62" s="12" t="s">
        <v>2737</v>
      </c>
      <c r="F62" s="54">
        <v>531.03771158793995</v>
      </c>
      <c r="G62" s="122">
        <v>11.4125272038565</v>
      </c>
      <c r="H62" s="50">
        <v>0</v>
      </c>
      <c r="I62" s="48">
        <v>4.07419944585887</v>
      </c>
      <c r="J62" s="50">
        <v>30.236759035481398</v>
      </c>
      <c r="K62" s="50">
        <v>46.688516830772102</v>
      </c>
      <c r="L62" s="50">
        <v>68.167403356342405</v>
      </c>
      <c r="M62" s="50">
        <v>120.047449770998</v>
      </c>
      <c r="N62" s="50">
        <v>119.751300543168</v>
      </c>
      <c r="O62" s="50">
        <v>246.927224315681</v>
      </c>
      <c r="P62" s="50">
        <v>305.45810561851499</v>
      </c>
      <c r="Q62" s="50">
        <v>435.25448233550298</v>
      </c>
      <c r="R62" s="50">
        <v>558.45903688807698</v>
      </c>
      <c r="S62" s="50">
        <v>964.25250644484299</v>
      </c>
      <c r="T62" s="50">
        <v>1307.07195762732</v>
      </c>
      <c r="U62" s="50">
        <v>2165.65760868695</v>
      </c>
      <c r="V62" s="50">
        <v>3626.5291699382601</v>
      </c>
      <c r="W62" s="50">
        <v>5973.6520415777404</v>
      </c>
      <c r="X62" s="50">
        <v>10451.555971903501</v>
      </c>
      <c r="Y62" s="50">
        <v>20481.0732268621</v>
      </c>
    </row>
    <row r="63" spans="1:25" ht="16.2" customHeight="1" x14ac:dyDescent="0.3">
      <c r="A63" s="8" t="s">
        <v>97</v>
      </c>
      <c r="B63" s="8" t="s">
        <v>92</v>
      </c>
      <c r="C63" s="11" t="s">
        <v>2749</v>
      </c>
      <c r="D63" s="45" t="s">
        <v>2714</v>
      </c>
      <c r="E63" s="12" t="s">
        <v>2737</v>
      </c>
      <c r="F63" s="54">
        <v>0</v>
      </c>
      <c r="G63" s="71">
        <v>0</v>
      </c>
      <c r="H63" s="50">
        <v>0</v>
      </c>
      <c r="I63" s="48">
        <v>0</v>
      </c>
      <c r="J63" s="50">
        <v>0</v>
      </c>
      <c r="K63" s="50">
        <v>0</v>
      </c>
      <c r="L63" s="50">
        <v>0</v>
      </c>
      <c r="M63" s="50">
        <v>0</v>
      </c>
      <c r="N63" s="50">
        <v>0</v>
      </c>
      <c r="O63" s="50">
        <v>0</v>
      </c>
      <c r="P63" s="50">
        <v>0</v>
      </c>
      <c r="Q63" s="50">
        <v>0</v>
      </c>
      <c r="R63" s="50">
        <v>0</v>
      </c>
      <c r="S63" s="50">
        <v>0</v>
      </c>
      <c r="T63" s="50">
        <v>0</v>
      </c>
      <c r="U63" s="50">
        <v>8.1087366843573303</v>
      </c>
      <c r="V63" s="50">
        <v>22.275341974165901</v>
      </c>
      <c r="W63" s="50">
        <v>58.8564085925453</v>
      </c>
      <c r="X63" s="50">
        <v>92.934239066836298</v>
      </c>
      <c r="Y63" s="50">
        <v>201.58352226709701</v>
      </c>
    </row>
    <row r="64" spans="1:25" ht="16.2" customHeight="1" x14ac:dyDescent="0.3">
      <c r="A64" s="8" t="s">
        <v>97</v>
      </c>
      <c r="B64" s="8" t="s">
        <v>92</v>
      </c>
      <c r="C64" s="11" t="s">
        <v>2749</v>
      </c>
      <c r="D64" s="45" t="s">
        <v>2750</v>
      </c>
      <c r="E64" s="12" t="s">
        <v>2737</v>
      </c>
      <c r="F64" s="54">
        <v>0</v>
      </c>
      <c r="G64" s="71">
        <v>0</v>
      </c>
      <c r="H64" s="50">
        <v>0</v>
      </c>
      <c r="I64" s="48">
        <v>0</v>
      </c>
      <c r="J64" s="50">
        <v>0</v>
      </c>
      <c r="K64" s="50">
        <v>0</v>
      </c>
      <c r="L64" s="50">
        <v>0</v>
      </c>
      <c r="M64" s="50">
        <v>0</v>
      </c>
      <c r="N64" s="50">
        <v>0</v>
      </c>
      <c r="O64" s="50">
        <v>0</v>
      </c>
      <c r="P64" s="50">
        <v>0</v>
      </c>
      <c r="Q64" s="50">
        <v>0</v>
      </c>
      <c r="R64" s="50">
        <v>0</v>
      </c>
      <c r="S64" s="50">
        <v>0</v>
      </c>
      <c r="T64" s="50">
        <v>0</v>
      </c>
      <c r="U64" s="50">
        <v>0</v>
      </c>
      <c r="V64" s="50">
        <v>22.275341974165901</v>
      </c>
      <c r="W64" s="50">
        <v>58.8564085925453</v>
      </c>
      <c r="X64" s="50">
        <v>69.700679300127206</v>
      </c>
      <c r="Y64" s="50">
        <v>120.950113360258</v>
      </c>
    </row>
    <row r="65" spans="1:25" ht="16.2" customHeight="1" x14ac:dyDescent="0.3">
      <c r="A65" s="8" t="s">
        <v>97</v>
      </c>
      <c r="B65" s="8" t="s">
        <v>92</v>
      </c>
      <c r="C65" s="11" t="s">
        <v>2749</v>
      </c>
      <c r="D65" s="45" t="s">
        <v>2713</v>
      </c>
      <c r="E65" s="12" t="s">
        <v>2737</v>
      </c>
      <c r="F65" s="54">
        <v>519.04272582287501</v>
      </c>
      <c r="G65" s="71">
        <v>11.780755113370599</v>
      </c>
      <c r="H65" s="50">
        <v>0</v>
      </c>
      <c r="I65" s="48">
        <v>0</v>
      </c>
      <c r="J65" s="50">
        <v>8.8377170932991493</v>
      </c>
      <c r="K65" s="50">
        <v>14.571266618739701</v>
      </c>
      <c r="L65" s="50">
        <v>26.057173208992801</v>
      </c>
      <c r="M65" s="50">
        <v>70.872426976460702</v>
      </c>
      <c r="N65" s="50">
        <v>67.052118741535693</v>
      </c>
      <c r="O65" s="50">
        <v>169.378956032449</v>
      </c>
      <c r="P65" s="50">
        <v>292.834791854569</v>
      </c>
      <c r="Q65" s="50">
        <v>377.67349664399899</v>
      </c>
      <c r="R65" s="50">
        <v>437.49867098568001</v>
      </c>
      <c r="S65" s="50">
        <v>700.77959611343999</v>
      </c>
      <c r="T65" s="50">
        <v>1060.45247880753</v>
      </c>
      <c r="U65" s="50">
        <v>1856.90070071783</v>
      </c>
      <c r="V65" s="50">
        <v>2873.5191146674001</v>
      </c>
      <c r="W65" s="50">
        <v>5311.7908754772197</v>
      </c>
      <c r="X65" s="50">
        <v>9758.09510201782</v>
      </c>
      <c r="Y65" s="50">
        <v>20279.302340069898</v>
      </c>
    </row>
    <row r="66" spans="1:25" ht="16.2" customHeight="1" x14ac:dyDescent="0.3">
      <c r="A66" s="8" t="s">
        <v>97</v>
      </c>
      <c r="B66" s="8" t="s">
        <v>92</v>
      </c>
      <c r="C66" s="11" t="s">
        <v>2748</v>
      </c>
      <c r="D66" s="45" t="s">
        <v>2714</v>
      </c>
      <c r="E66" s="12" t="s">
        <v>2737</v>
      </c>
      <c r="F66" s="54">
        <v>0</v>
      </c>
      <c r="G66" s="71">
        <v>0</v>
      </c>
      <c r="H66" s="50">
        <v>0</v>
      </c>
      <c r="I66" s="48">
        <v>0</v>
      </c>
      <c r="J66" s="50">
        <v>0</v>
      </c>
      <c r="K66" s="50">
        <v>0</v>
      </c>
      <c r="L66" s="50">
        <v>0</v>
      </c>
      <c r="M66" s="50">
        <v>0</v>
      </c>
      <c r="N66" s="50">
        <v>0</v>
      </c>
      <c r="O66" s="50">
        <v>0</v>
      </c>
      <c r="P66" s="50">
        <v>0</v>
      </c>
      <c r="Q66" s="50">
        <v>0</v>
      </c>
      <c r="R66" s="50">
        <v>0</v>
      </c>
      <c r="S66" s="50">
        <v>21.345136205507298</v>
      </c>
      <c r="T66" s="50">
        <v>0</v>
      </c>
      <c r="U66" s="50">
        <v>35.807396670867199</v>
      </c>
      <c r="V66" s="50">
        <v>81.375958129373501</v>
      </c>
      <c r="W66" s="50">
        <v>161.98713946835301</v>
      </c>
      <c r="X66" s="50">
        <v>150.84188551343399</v>
      </c>
      <c r="Y66" s="50">
        <v>264.84676942933299</v>
      </c>
    </row>
    <row r="67" spans="1:25" ht="16.2" customHeight="1" x14ac:dyDescent="0.3">
      <c r="A67" s="8" t="s">
        <v>97</v>
      </c>
      <c r="B67" s="8" t="s">
        <v>92</v>
      </c>
      <c r="C67" s="11" t="s">
        <v>2748</v>
      </c>
      <c r="D67" s="45" t="s">
        <v>2750</v>
      </c>
      <c r="E67" s="12" t="s">
        <v>2737</v>
      </c>
      <c r="F67" s="54">
        <v>0</v>
      </c>
      <c r="G67" s="71">
        <v>0</v>
      </c>
      <c r="H67" s="50">
        <v>0</v>
      </c>
      <c r="I67" s="48">
        <v>0</v>
      </c>
      <c r="J67" s="50">
        <v>0</v>
      </c>
      <c r="K67" s="50">
        <v>0</v>
      </c>
      <c r="L67" s="50">
        <v>0</v>
      </c>
      <c r="M67" s="50">
        <v>0</v>
      </c>
      <c r="N67" s="50">
        <v>0</v>
      </c>
      <c r="O67" s="50">
        <v>0</v>
      </c>
      <c r="P67" s="50">
        <v>0</v>
      </c>
      <c r="Q67" s="50">
        <v>0</v>
      </c>
      <c r="R67" s="50">
        <v>0</v>
      </c>
      <c r="S67" s="50">
        <v>14.230090803671599</v>
      </c>
      <c r="T67" s="50">
        <v>0</v>
      </c>
      <c r="U67" s="50">
        <v>26.855547503150401</v>
      </c>
      <c r="V67" s="50">
        <v>81.375958129373501</v>
      </c>
      <c r="W67" s="50">
        <v>121.490354601265</v>
      </c>
      <c r="X67" s="50">
        <v>113.131414135076</v>
      </c>
      <c r="Y67" s="50">
        <v>264.84676942933299</v>
      </c>
    </row>
    <row r="68" spans="1:25" ht="16.2" customHeight="1" x14ac:dyDescent="0.3">
      <c r="A68" s="8" t="s">
        <v>97</v>
      </c>
      <c r="B68" s="8" t="s">
        <v>92</v>
      </c>
      <c r="C68" s="11" t="s">
        <v>2748</v>
      </c>
      <c r="D68" s="45" t="s">
        <v>2713</v>
      </c>
      <c r="E68" s="12" t="s">
        <v>2737</v>
      </c>
      <c r="F68" s="54">
        <v>542.43366266632199</v>
      </c>
      <c r="G68" s="71">
        <v>11.0666207994575</v>
      </c>
      <c r="H68" s="50">
        <v>0</v>
      </c>
      <c r="I68" s="48">
        <v>7.9951775392450699</v>
      </c>
      <c r="J68" s="50">
        <v>50.6949859625268</v>
      </c>
      <c r="K68" s="50">
        <v>77.912163652915694</v>
      </c>
      <c r="L68" s="50">
        <v>109.992112308212</v>
      </c>
      <c r="M68" s="50">
        <v>169.93130246736101</v>
      </c>
      <c r="N68" s="50">
        <v>174.66067434885699</v>
      </c>
      <c r="O68" s="50">
        <v>327.00852234653399</v>
      </c>
      <c r="P68" s="50">
        <v>318.89226405687299</v>
      </c>
      <c r="Q68" s="50">
        <v>497.28701768679002</v>
      </c>
      <c r="R68" s="50">
        <v>687.50610229066399</v>
      </c>
      <c r="S68" s="50">
        <v>1245.13294532126</v>
      </c>
      <c r="T68" s="50">
        <v>1573.14599148108</v>
      </c>
      <c r="U68" s="50">
        <v>2506.5177669607001</v>
      </c>
      <c r="V68" s="50">
        <v>4543.49099555669</v>
      </c>
      <c r="W68" s="50">
        <v>6884.4534274050102</v>
      </c>
      <c r="X68" s="50">
        <v>11577.114713156099</v>
      </c>
      <c r="Y68" s="50">
        <v>20922.894784917298</v>
      </c>
    </row>
    <row r="69" spans="1:25" ht="16.2" customHeight="1" x14ac:dyDescent="0.3">
      <c r="A69" s="99" t="s">
        <v>98</v>
      </c>
      <c r="B69" s="99" t="s">
        <v>92</v>
      </c>
      <c r="C69" s="100" t="s">
        <v>2747</v>
      </c>
      <c r="D69" s="45" t="s">
        <v>2714</v>
      </c>
      <c r="E69" s="105" t="s">
        <v>2737</v>
      </c>
      <c r="F69" s="101">
        <v>0</v>
      </c>
      <c r="G69" s="106">
        <v>0</v>
      </c>
      <c r="H69" s="102">
        <v>0</v>
      </c>
      <c r="I69" s="103">
        <v>0</v>
      </c>
      <c r="J69" s="102">
        <v>0</v>
      </c>
      <c r="K69" s="102">
        <v>3.4840653300857198</v>
      </c>
      <c r="L69" s="102">
        <v>0</v>
      </c>
      <c r="M69" s="102">
        <v>6.2666501664901402</v>
      </c>
      <c r="N69" s="102">
        <v>3.30771104247611</v>
      </c>
      <c r="O69" s="102">
        <v>3.6129526283943898</v>
      </c>
      <c r="P69" s="102">
        <v>10.2222314147385</v>
      </c>
      <c r="Q69" s="102">
        <v>39.140794993566502</v>
      </c>
      <c r="R69" s="102">
        <v>44.279325594812597</v>
      </c>
      <c r="S69" s="102">
        <v>76.504038188640394</v>
      </c>
      <c r="T69" s="102">
        <v>125.14052696386</v>
      </c>
      <c r="U69" s="102">
        <v>263.18261401871399</v>
      </c>
      <c r="V69" s="102">
        <v>407.30882562580399</v>
      </c>
      <c r="W69" s="102">
        <v>989.97060218311901</v>
      </c>
      <c r="X69" s="102">
        <v>1194.7770553591399</v>
      </c>
      <c r="Y69" s="102">
        <v>1522.10828974075</v>
      </c>
    </row>
    <row r="70" spans="1:25" ht="16.2" customHeight="1" x14ac:dyDescent="0.3">
      <c r="A70" s="99" t="s">
        <v>98</v>
      </c>
      <c r="B70" s="99" t="s">
        <v>92</v>
      </c>
      <c r="C70" s="100" t="s">
        <v>2747</v>
      </c>
      <c r="D70" s="45" t="s">
        <v>2750</v>
      </c>
      <c r="E70" s="105" t="s">
        <v>2737</v>
      </c>
      <c r="F70" s="101">
        <v>0</v>
      </c>
      <c r="G70" s="106">
        <v>0</v>
      </c>
      <c r="H70" s="102">
        <v>0</v>
      </c>
      <c r="I70" s="103">
        <v>0</v>
      </c>
      <c r="J70" s="102">
        <v>0</v>
      </c>
      <c r="K70" s="102">
        <v>0</v>
      </c>
      <c r="L70" s="102">
        <v>0</v>
      </c>
      <c r="M70" s="102">
        <v>6.2666501664901402</v>
      </c>
      <c r="N70" s="102">
        <v>3.30771104247611</v>
      </c>
      <c r="O70" s="102">
        <v>0</v>
      </c>
      <c r="P70" s="102">
        <v>6.8148209431590097</v>
      </c>
      <c r="Q70" s="102">
        <v>36.129964609445999</v>
      </c>
      <c r="R70" s="102">
        <v>38.375415515504301</v>
      </c>
      <c r="S70" s="102">
        <v>66.525250598817806</v>
      </c>
      <c r="T70" s="102">
        <v>117.319244028619</v>
      </c>
      <c r="U70" s="102">
        <v>246.73370064254499</v>
      </c>
      <c r="V70" s="102">
        <v>383.69671979242401</v>
      </c>
      <c r="W70" s="102">
        <v>857.97452189203602</v>
      </c>
      <c r="X70" s="102">
        <v>1083.6350036978299</v>
      </c>
      <c r="Y70" s="102">
        <v>1415.29367291684</v>
      </c>
    </row>
    <row r="71" spans="1:25" ht="16.2" customHeight="1" x14ac:dyDescent="0.3">
      <c r="A71" s="99" t="s">
        <v>98</v>
      </c>
      <c r="B71" s="8" t="s">
        <v>92</v>
      </c>
      <c r="C71" s="100" t="s">
        <v>2747</v>
      </c>
      <c r="D71" s="45" t="s">
        <v>2713</v>
      </c>
      <c r="E71" s="105" t="s">
        <v>2737</v>
      </c>
      <c r="F71" s="101">
        <v>245.51653821549201</v>
      </c>
      <c r="G71" s="106">
        <v>11.072964809613399</v>
      </c>
      <c r="H71" s="102">
        <v>3.9796481797427701</v>
      </c>
      <c r="I71" s="103">
        <v>7.8711092498558797</v>
      </c>
      <c r="J71" s="102">
        <v>29.248135286802299</v>
      </c>
      <c r="K71" s="102">
        <v>48.776914621200099</v>
      </c>
      <c r="L71" s="102">
        <v>56.627161217568002</v>
      </c>
      <c r="M71" s="102">
        <v>97.133077580597103</v>
      </c>
      <c r="N71" s="102">
        <v>168.69326316628201</v>
      </c>
      <c r="O71" s="102">
        <v>234.841920845636</v>
      </c>
      <c r="P71" s="102">
        <v>303.25953197057601</v>
      </c>
      <c r="Q71" s="102">
        <v>463.667879154557</v>
      </c>
      <c r="R71" s="102">
        <v>587.43905289118004</v>
      </c>
      <c r="S71" s="102">
        <v>971.26865874273904</v>
      </c>
      <c r="T71" s="102">
        <v>1486.04375769583</v>
      </c>
      <c r="U71" s="102">
        <v>2364.5312978243901</v>
      </c>
      <c r="V71" s="102">
        <v>4415.46379084205</v>
      </c>
      <c r="W71" s="102">
        <v>7202.0361308821903</v>
      </c>
      <c r="X71" s="102">
        <v>12045.0198487951</v>
      </c>
      <c r="Y71" s="102">
        <v>22164.032990961801</v>
      </c>
    </row>
    <row r="72" spans="1:25" ht="16.2" customHeight="1" x14ac:dyDescent="0.3">
      <c r="A72" s="8" t="s">
        <v>98</v>
      </c>
      <c r="B72" s="8" t="s">
        <v>92</v>
      </c>
      <c r="C72" s="11" t="s">
        <v>2749</v>
      </c>
      <c r="D72" s="45" t="s">
        <v>2714</v>
      </c>
      <c r="E72" s="12" t="s">
        <v>2737</v>
      </c>
      <c r="F72" s="54">
        <v>0</v>
      </c>
      <c r="G72" s="71">
        <v>0</v>
      </c>
      <c r="H72" s="50">
        <v>0</v>
      </c>
      <c r="I72" s="48">
        <v>0</v>
      </c>
      <c r="J72" s="50">
        <v>0</v>
      </c>
      <c r="K72" s="50">
        <v>0</v>
      </c>
      <c r="L72" s="50">
        <v>0</v>
      </c>
      <c r="M72" s="50">
        <v>6.22290780187073</v>
      </c>
      <c r="N72" s="50">
        <v>0</v>
      </c>
      <c r="O72" s="50">
        <v>0</v>
      </c>
      <c r="P72" s="50">
        <v>13.2225401418782</v>
      </c>
      <c r="Q72" s="50">
        <v>40.630057958914698</v>
      </c>
      <c r="R72" s="50">
        <v>34.304557932468803</v>
      </c>
      <c r="S72" s="50">
        <v>38.673709449140603</v>
      </c>
      <c r="T72" s="50">
        <v>128.09677917510101</v>
      </c>
      <c r="U72" s="50">
        <v>188.06271904877099</v>
      </c>
      <c r="V72" s="50">
        <v>279.68907080153502</v>
      </c>
      <c r="W72" s="50">
        <v>797.84463203326902</v>
      </c>
      <c r="X72" s="50">
        <v>808.34112748670304</v>
      </c>
      <c r="Y72" s="50">
        <v>1362.4767816108799</v>
      </c>
    </row>
    <row r="73" spans="1:25" ht="16.2" customHeight="1" x14ac:dyDescent="0.3">
      <c r="A73" s="8" t="s">
        <v>98</v>
      </c>
      <c r="B73" s="8" t="s">
        <v>92</v>
      </c>
      <c r="C73" s="11" t="s">
        <v>2749</v>
      </c>
      <c r="D73" s="45" t="s">
        <v>2750</v>
      </c>
      <c r="E73" s="12" t="s">
        <v>2737</v>
      </c>
      <c r="F73" s="54">
        <v>0</v>
      </c>
      <c r="G73" s="71">
        <v>0</v>
      </c>
      <c r="H73" s="50">
        <v>0</v>
      </c>
      <c r="I73" s="48">
        <v>0</v>
      </c>
      <c r="J73" s="50">
        <v>0</v>
      </c>
      <c r="K73" s="50">
        <v>0</v>
      </c>
      <c r="L73" s="50">
        <v>0</v>
      </c>
      <c r="M73" s="50">
        <v>6.22290780187073</v>
      </c>
      <c r="N73" s="50">
        <v>0</v>
      </c>
      <c r="O73" s="50">
        <v>0</v>
      </c>
      <c r="P73" s="50">
        <v>6.6112700709391099</v>
      </c>
      <c r="Q73" s="50">
        <v>34.825763964784002</v>
      </c>
      <c r="R73" s="50">
        <v>28.587131610390699</v>
      </c>
      <c r="S73" s="50">
        <v>38.673709449140603</v>
      </c>
      <c r="T73" s="50">
        <v>113.02656986038301</v>
      </c>
      <c r="U73" s="50">
        <v>164.55487916767399</v>
      </c>
      <c r="V73" s="50">
        <v>247.417254939819</v>
      </c>
      <c r="W73" s="50">
        <v>641.12515074101998</v>
      </c>
      <c r="X73" s="50">
        <v>740.97936686281105</v>
      </c>
      <c r="Y73" s="50">
        <v>1245.6930574728001</v>
      </c>
    </row>
    <row r="74" spans="1:25" ht="16.2" customHeight="1" x14ac:dyDescent="0.3">
      <c r="A74" s="8" t="s">
        <v>98</v>
      </c>
      <c r="B74" s="8" t="s">
        <v>92</v>
      </c>
      <c r="C74" s="11" t="s">
        <v>2749</v>
      </c>
      <c r="D74" s="45" t="s">
        <v>2713</v>
      </c>
      <c r="E74" s="12" t="s">
        <v>2737</v>
      </c>
      <c r="F74" s="54">
        <v>100.774361550794</v>
      </c>
      <c r="G74" s="71">
        <v>11.4274426795974</v>
      </c>
      <c r="H74" s="50">
        <v>8.1784673899382891</v>
      </c>
      <c r="I74" s="48">
        <v>0</v>
      </c>
      <c r="J74" s="50">
        <v>8.5493457102554995</v>
      </c>
      <c r="K74" s="50">
        <v>21.2028234684885</v>
      </c>
      <c r="L74" s="50">
        <v>31.574022912331898</v>
      </c>
      <c r="M74" s="50">
        <v>68.451985820578003</v>
      </c>
      <c r="N74" s="50">
        <v>136.15844255832599</v>
      </c>
      <c r="O74" s="50">
        <v>149.340791350052</v>
      </c>
      <c r="P74" s="50">
        <v>198.33810212817301</v>
      </c>
      <c r="Q74" s="50">
        <v>307.62758168892498</v>
      </c>
      <c r="R74" s="50">
        <v>440.24182680001701</v>
      </c>
      <c r="S74" s="50">
        <v>721.90924305062504</v>
      </c>
      <c r="T74" s="50">
        <v>1273.43268709365</v>
      </c>
      <c r="U74" s="50">
        <v>1888.46313711474</v>
      </c>
      <c r="V74" s="50">
        <v>3689.7442801894799</v>
      </c>
      <c r="W74" s="50">
        <v>6567.9709887024501</v>
      </c>
      <c r="X74" s="50">
        <v>10620.704258367001</v>
      </c>
      <c r="Y74" s="50">
        <v>21566.0610574979</v>
      </c>
    </row>
    <row r="75" spans="1:25" ht="16.2" customHeight="1" x14ac:dyDescent="0.3">
      <c r="A75" s="8" t="s">
        <v>98</v>
      </c>
      <c r="B75" s="8" t="s">
        <v>92</v>
      </c>
      <c r="C75" s="11" t="s">
        <v>2748</v>
      </c>
      <c r="D75" s="45" t="s">
        <v>2714</v>
      </c>
      <c r="E75" s="12" t="s">
        <v>2737</v>
      </c>
      <c r="F75" s="54">
        <v>0</v>
      </c>
      <c r="G75" s="71">
        <v>0</v>
      </c>
      <c r="H75" s="50">
        <v>0</v>
      </c>
      <c r="I75" s="48">
        <v>0</v>
      </c>
      <c r="J75" s="50">
        <v>0</v>
      </c>
      <c r="K75" s="50">
        <v>6.8714149286700001</v>
      </c>
      <c r="L75" s="50">
        <v>0</v>
      </c>
      <c r="M75" s="50">
        <v>6.3110118362509704</v>
      </c>
      <c r="N75" s="50">
        <v>6.75256890468635</v>
      </c>
      <c r="O75" s="50">
        <v>7.3440876443143202</v>
      </c>
      <c r="P75" s="50">
        <v>7.0313040167742997</v>
      </c>
      <c r="Q75" s="50">
        <v>37.5356485474314</v>
      </c>
      <c r="R75" s="50">
        <v>54.9267207991577</v>
      </c>
      <c r="S75" s="50">
        <v>116.843652075671</v>
      </c>
      <c r="T75" s="50">
        <v>121.950856692478</v>
      </c>
      <c r="U75" s="50">
        <v>346.14006080195298</v>
      </c>
      <c r="V75" s="50">
        <v>562.50138645203106</v>
      </c>
      <c r="W75" s="50">
        <v>1254.2473788913701</v>
      </c>
      <c r="X75" s="50">
        <v>1821.87173419128</v>
      </c>
      <c r="Y75" s="50">
        <v>1870.8203378752401</v>
      </c>
    </row>
    <row r="76" spans="1:25" ht="16.2" customHeight="1" x14ac:dyDescent="0.3">
      <c r="A76" s="8" t="s">
        <v>98</v>
      </c>
      <c r="B76" s="8" t="s">
        <v>92</v>
      </c>
      <c r="C76" s="11" t="s">
        <v>2748</v>
      </c>
      <c r="D76" s="45" t="s">
        <v>2750</v>
      </c>
      <c r="E76" s="12" t="s">
        <v>2737</v>
      </c>
      <c r="F76" s="54">
        <v>0</v>
      </c>
      <c r="G76" s="71">
        <v>0</v>
      </c>
      <c r="H76" s="50">
        <v>0</v>
      </c>
      <c r="I76" s="48">
        <v>0</v>
      </c>
      <c r="J76" s="50">
        <v>0</v>
      </c>
      <c r="K76" s="50">
        <v>0</v>
      </c>
      <c r="L76" s="50">
        <v>0</v>
      </c>
      <c r="M76" s="50">
        <v>6.3110118362509704</v>
      </c>
      <c r="N76" s="50">
        <v>6.75256890468635</v>
      </c>
      <c r="O76" s="50">
        <v>0</v>
      </c>
      <c r="P76" s="50">
        <v>7.0313040167742997</v>
      </c>
      <c r="Q76" s="50">
        <v>37.5356485474314</v>
      </c>
      <c r="R76" s="50">
        <v>48.8237518214735</v>
      </c>
      <c r="S76" s="50">
        <v>96.224184062317406</v>
      </c>
      <c r="T76" s="50">
        <v>121.950856692478</v>
      </c>
      <c r="U76" s="50">
        <v>337.48655928190402</v>
      </c>
      <c r="V76" s="50">
        <v>549.41995886012296</v>
      </c>
      <c r="W76" s="50">
        <v>1156.2593024154801</v>
      </c>
      <c r="X76" s="50">
        <v>1639.68456077215</v>
      </c>
      <c r="Y76" s="50">
        <v>1785.78304979001</v>
      </c>
    </row>
    <row r="77" spans="1:25" ht="16.2" customHeight="1" x14ac:dyDescent="0.3">
      <c r="A77" s="8" t="s">
        <v>98</v>
      </c>
      <c r="B77" s="8" t="s">
        <v>92</v>
      </c>
      <c r="C77" s="11" t="s">
        <v>2748</v>
      </c>
      <c r="D77" s="45" t="s">
        <v>2713</v>
      </c>
      <c r="E77" s="12" t="s">
        <v>2737</v>
      </c>
      <c r="F77" s="54">
        <v>383.06588339422001</v>
      </c>
      <c r="G77" s="71">
        <v>10.7398170037357</v>
      </c>
      <c r="H77" s="50">
        <v>0</v>
      </c>
      <c r="I77" s="48">
        <v>15.445319516642</v>
      </c>
      <c r="J77" s="50">
        <v>49.034237355688099</v>
      </c>
      <c r="K77" s="50">
        <v>75.585564215369999</v>
      </c>
      <c r="L77" s="50">
        <v>81.499268218632807</v>
      </c>
      <c r="M77" s="50">
        <v>126.22023672501901</v>
      </c>
      <c r="N77" s="50">
        <v>202.577067140591</v>
      </c>
      <c r="O77" s="50">
        <v>323.13985634982998</v>
      </c>
      <c r="P77" s="50">
        <v>414.84693698968402</v>
      </c>
      <c r="Q77" s="50">
        <v>631.85008388176198</v>
      </c>
      <c r="R77" s="50">
        <v>744.56221527747095</v>
      </c>
      <c r="S77" s="50">
        <v>1237.16808080122</v>
      </c>
      <c r="T77" s="50">
        <v>1715.44205080753</v>
      </c>
      <c r="U77" s="50">
        <v>2890.26950769631</v>
      </c>
      <c r="V77" s="50">
        <v>5297.9781747226198</v>
      </c>
      <c r="W77" s="50">
        <v>8074.2175016132096</v>
      </c>
      <c r="X77" s="50">
        <v>14356.3492654273</v>
      </c>
      <c r="Y77" s="50">
        <v>23470.2915115258</v>
      </c>
    </row>
    <row r="78" spans="1:25" ht="16.2" customHeight="1" x14ac:dyDescent="0.3">
      <c r="A78" s="8" t="s">
        <v>99</v>
      </c>
      <c r="B78" s="8" t="s">
        <v>92</v>
      </c>
      <c r="C78" s="11" t="s">
        <v>2747</v>
      </c>
      <c r="D78" s="45" t="s">
        <v>2714</v>
      </c>
      <c r="E78" s="12" t="s">
        <v>2737</v>
      </c>
      <c r="F78" s="40">
        <v>0</v>
      </c>
      <c r="G78" s="72">
        <v>0</v>
      </c>
      <c r="H78" s="36">
        <v>0</v>
      </c>
      <c r="I78" s="17">
        <v>0</v>
      </c>
      <c r="J78" s="36">
        <v>4.3156914993867499</v>
      </c>
      <c r="K78" s="36">
        <v>0</v>
      </c>
      <c r="L78" s="36">
        <v>0</v>
      </c>
      <c r="M78" s="36">
        <v>0</v>
      </c>
      <c r="N78" s="36">
        <v>6.8291801083840999</v>
      </c>
      <c r="O78" s="36">
        <v>14.902940892727599</v>
      </c>
      <c r="P78" s="36">
        <v>38.837713278406497</v>
      </c>
      <c r="Q78" s="36">
        <v>80.947185655381602</v>
      </c>
      <c r="R78" s="36">
        <v>70.128438379314701</v>
      </c>
      <c r="S78" s="36">
        <v>216.137547356125</v>
      </c>
      <c r="T78" s="36">
        <v>282.48694797943301</v>
      </c>
      <c r="U78" s="36">
        <v>458.35884884940901</v>
      </c>
      <c r="V78" s="36">
        <v>918.77617406531704</v>
      </c>
      <c r="W78" s="36">
        <v>1697.0282142093099</v>
      </c>
      <c r="X78" s="36">
        <v>2996.2512617798202</v>
      </c>
      <c r="Y78" s="36">
        <v>5750.34059252933</v>
      </c>
    </row>
    <row r="79" spans="1:25" ht="16.2" customHeight="1" x14ac:dyDescent="0.3">
      <c r="A79" s="8" t="s">
        <v>99</v>
      </c>
      <c r="B79" s="8" t="s">
        <v>92</v>
      </c>
      <c r="C79" s="11" t="s">
        <v>2747</v>
      </c>
      <c r="D79" s="45" t="s">
        <v>2750</v>
      </c>
      <c r="E79" s="12" t="s">
        <v>2737</v>
      </c>
      <c r="F79" s="40">
        <v>0</v>
      </c>
      <c r="G79" s="72">
        <v>0</v>
      </c>
      <c r="H79" s="36">
        <v>0</v>
      </c>
      <c r="I79" s="17">
        <v>0</v>
      </c>
      <c r="J79" s="36">
        <v>0</v>
      </c>
      <c r="K79" s="36">
        <v>0</v>
      </c>
      <c r="L79" s="36">
        <v>0</v>
      </c>
      <c r="M79" s="36">
        <v>0</v>
      </c>
      <c r="N79" s="36">
        <v>6.8291801083840999</v>
      </c>
      <c r="O79" s="36">
        <v>11.1772056695457</v>
      </c>
      <c r="P79" s="36">
        <v>28.2456096570229</v>
      </c>
      <c r="Q79" s="36">
        <v>74.720479066506101</v>
      </c>
      <c r="R79" s="36">
        <v>57.932188226390402</v>
      </c>
      <c r="S79" s="36">
        <v>185.26075487667799</v>
      </c>
      <c r="T79" s="36">
        <v>234.060614040101</v>
      </c>
      <c r="U79" s="36">
        <v>394.69789762032502</v>
      </c>
      <c r="V79" s="36">
        <v>772.74552388275004</v>
      </c>
      <c r="W79" s="36">
        <v>1517.94483482039</v>
      </c>
      <c r="X79" s="36">
        <v>2537.49508772741</v>
      </c>
      <c r="Y79" s="36">
        <v>5255.0959481966602</v>
      </c>
    </row>
    <row r="80" spans="1:25" ht="16.2" customHeight="1" x14ac:dyDescent="0.3">
      <c r="A80" s="8" t="s">
        <v>99</v>
      </c>
      <c r="B80" s="8" t="s">
        <v>92</v>
      </c>
      <c r="C80" s="11" t="s">
        <v>2747</v>
      </c>
      <c r="D80" s="45" t="s">
        <v>2713</v>
      </c>
      <c r="E80" s="12" t="s">
        <v>2737</v>
      </c>
      <c r="F80" s="40">
        <v>356.30597418159903</v>
      </c>
      <c r="G80" s="72">
        <v>22.941586426731501</v>
      </c>
      <c r="H80" s="36">
        <v>8.2341066500479805</v>
      </c>
      <c r="I80" s="17">
        <v>4.0595467097706699</v>
      </c>
      <c r="J80" s="36">
        <v>38.841223494480701</v>
      </c>
      <c r="K80" s="36">
        <v>54.131027053196703</v>
      </c>
      <c r="L80" s="36">
        <v>78.130324467790501</v>
      </c>
      <c r="M80" s="36">
        <v>90.475210649377303</v>
      </c>
      <c r="N80" s="36">
        <v>136.58360216768199</v>
      </c>
      <c r="O80" s="36">
        <v>242.17278950682399</v>
      </c>
      <c r="P80" s="36">
        <v>342.47801709140299</v>
      </c>
      <c r="Q80" s="36">
        <v>569.74365288210902</v>
      </c>
      <c r="R80" s="36">
        <v>658.59750825791195</v>
      </c>
      <c r="S80" s="36">
        <v>1080.6877367806201</v>
      </c>
      <c r="T80" s="36">
        <v>1674.7440487352101</v>
      </c>
      <c r="U80" s="36">
        <v>2682.2480784520999</v>
      </c>
      <c r="V80" s="36">
        <v>4393.0887263255599</v>
      </c>
      <c r="W80" s="36">
        <v>7640.8908539273298</v>
      </c>
      <c r="X80" s="36">
        <v>14078.0800912334</v>
      </c>
      <c r="Y80" s="36">
        <v>27568.618534518599</v>
      </c>
    </row>
    <row r="81" spans="1:25" ht="16.2" customHeight="1" x14ac:dyDescent="0.3">
      <c r="A81" s="8" t="s">
        <v>99</v>
      </c>
      <c r="B81" s="8" t="s">
        <v>92</v>
      </c>
      <c r="C81" s="11" t="s">
        <v>2749</v>
      </c>
      <c r="D81" s="74" t="s">
        <v>2714</v>
      </c>
      <c r="E81" s="12" t="s">
        <v>2737</v>
      </c>
      <c r="F81" s="40">
        <v>0</v>
      </c>
      <c r="G81" s="64">
        <v>0</v>
      </c>
      <c r="H81" s="36">
        <v>0</v>
      </c>
      <c r="I81" s="17">
        <v>0</v>
      </c>
      <c r="J81" s="36">
        <v>0</v>
      </c>
      <c r="K81" s="36">
        <v>0</v>
      </c>
      <c r="L81" s="36">
        <v>0</v>
      </c>
      <c r="M81" s="36">
        <v>0</v>
      </c>
      <c r="N81" s="36">
        <v>6.6946886434529604</v>
      </c>
      <c r="O81" s="36">
        <v>14.6666028131419</v>
      </c>
      <c r="P81" s="36">
        <v>41.115692719588701</v>
      </c>
      <c r="Q81" s="36">
        <v>36.003786154668703</v>
      </c>
      <c r="R81" s="36">
        <v>41.328064099038798</v>
      </c>
      <c r="S81" s="36">
        <v>132.946902432748</v>
      </c>
      <c r="T81" s="36">
        <v>186.61189619493899</v>
      </c>
      <c r="U81" s="36">
        <v>420.46983960313798</v>
      </c>
      <c r="V81" s="36">
        <v>687.87819741694602</v>
      </c>
      <c r="W81" s="36">
        <v>1178.3930658171</v>
      </c>
      <c r="X81" s="36">
        <v>2479.4354454517002</v>
      </c>
      <c r="Y81" s="36">
        <v>5217.8931245011099</v>
      </c>
    </row>
    <row r="82" spans="1:25" ht="16.2" customHeight="1" x14ac:dyDescent="0.3">
      <c r="A82" s="8" t="s">
        <v>99</v>
      </c>
      <c r="B82" s="8" t="s">
        <v>92</v>
      </c>
      <c r="C82" s="11" t="s">
        <v>2749</v>
      </c>
      <c r="D82" s="74" t="s">
        <v>2750</v>
      </c>
      <c r="E82" s="12" t="s">
        <v>2737</v>
      </c>
      <c r="F82" s="40">
        <v>0</v>
      </c>
      <c r="G82" s="64">
        <v>0</v>
      </c>
      <c r="H82" s="36">
        <v>0</v>
      </c>
      <c r="I82" s="17">
        <v>0</v>
      </c>
      <c r="J82" s="36">
        <v>0</v>
      </c>
      <c r="K82" s="36">
        <v>0</v>
      </c>
      <c r="L82" s="36">
        <v>0</v>
      </c>
      <c r="M82" s="36">
        <v>0</v>
      </c>
      <c r="N82" s="36">
        <v>6.6946886434529604</v>
      </c>
      <c r="O82" s="36">
        <v>14.6666028131419</v>
      </c>
      <c r="P82" s="36">
        <v>41.115692719588701</v>
      </c>
      <c r="Q82" s="36">
        <v>30.003155128890601</v>
      </c>
      <c r="R82" s="36">
        <v>29.520045785027801</v>
      </c>
      <c r="S82" s="36">
        <v>113.004867067836</v>
      </c>
      <c r="T82" s="36">
        <v>163.285409170571</v>
      </c>
      <c r="U82" s="36">
        <v>315.35237970235403</v>
      </c>
      <c r="V82" s="36">
        <v>588.02491069513098</v>
      </c>
      <c r="W82" s="36">
        <v>1001.63410594454</v>
      </c>
      <c r="X82" s="36">
        <v>2085.50644944535</v>
      </c>
      <c r="Y82" s="36">
        <v>4816.5167303087201</v>
      </c>
    </row>
    <row r="83" spans="1:25" ht="16.2" customHeight="1" x14ac:dyDescent="0.3">
      <c r="A83" s="8" t="s">
        <v>99</v>
      </c>
      <c r="B83" s="8" t="s">
        <v>92</v>
      </c>
      <c r="C83" s="11" t="s">
        <v>2749</v>
      </c>
      <c r="D83" s="74" t="s">
        <v>2713</v>
      </c>
      <c r="E83" s="12" t="s">
        <v>2737</v>
      </c>
      <c r="F83" s="40">
        <v>365.57475180510198</v>
      </c>
      <c r="G83" s="64">
        <v>11.835192793414</v>
      </c>
      <c r="H83" s="36">
        <v>16.924825981541002</v>
      </c>
      <c r="I83" s="17">
        <v>0</v>
      </c>
      <c r="J83" s="36">
        <v>17.662085291353801</v>
      </c>
      <c r="K83" s="36">
        <v>51.241893429963802</v>
      </c>
      <c r="L83" s="36">
        <v>19.607949905666501</v>
      </c>
      <c r="M83" s="36">
        <v>70.600000827929904</v>
      </c>
      <c r="N83" s="36">
        <v>93.725641008341398</v>
      </c>
      <c r="O83" s="36">
        <v>161.332630944561</v>
      </c>
      <c r="P83" s="36">
        <v>267.25200267732703</v>
      </c>
      <c r="Q83" s="36">
        <v>426.04480283024702</v>
      </c>
      <c r="R83" s="36">
        <v>454.60870508942702</v>
      </c>
      <c r="S83" s="36">
        <v>904.03893654268597</v>
      </c>
      <c r="T83" s="36">
        <v>1384.03823011246</v>
      </c>
      <c r="U83" s="36">
        <v>2369.1858269946101</v>
      </c>
      <c r="V83" s="36">
        <v>3483.7702256277598</v>
      </c>
      <c r="W83" s="36">
        <v>6142.37385557164</v>
      </c>
      <c r="X83" s="36">
        <v>12304.4880517276</v>
      </c>
      <c r="Y83" s="36">
        <v>26049.327983086299</v>
      </c>
    </row>
    <row r="84" spans="1:25" ht="16.2" customHeight="1" x14ac:dyDescent="0.3">
      <c r="A84" s="8" t="s">
        <v>99</v>
      </c>
      <c r="B84" s="8" t="s">
        <v>92</v>
      </c>
      <c r="C84" s="11" t="s">
        <v>2748</v>
      </c>
      <c r="D84" s="74" t="s">
        <v>2714</v>
      </c>
      <c r="E84" s="12" t="s">
        <v>2737</v>
      </c>
      <c r="F84" s="40">
        <v>0</v>
      </c>
      <c r="G84" s="64">
        <v>0</v>
      </c>
      <c r="H84" s="36">
        <v>0</v>
      </c>
      <c r="I84" s="17">
        <v>0</v>
      </c>
      <c r="J84" s="36">
        <v>8.4405518955004801</v>
      </c>
      <c r="K84" s="36">
        <v>0</v>
      </c>
      <c r="L84" s="36">
        <v>0</v>
      </c>
      <c r="M84" s="36">
        <v>0</v>
      </c>
      <c r="N84" s="36">
        <v>6.9691860277278499</v>
      </c>
      <c r="O84" s="36">
        <v>15.147020436367299</v>
      </c>
      <c r="P84" s="36">
        <v>36.416559640214999</v>
      </c>
      <c r="Q84" s="36">
        <v>129.40968005969299</v>
      </c>
      <c r="R84" s="36">
        <v>100.887031807138</v>
      </c>
      <c r="S84" s="36">
        <v>304.86712186920403</v>
      </c>
      <c r="T84" s="36">
        <v>385.93875703035098</v>
      </c>
      <c r="U84" s="36">
        <v>500.21406778849303</v>
      </c>
      <c r="V84" s="36">
        <v>1199.1890232067699</v>
      </c>
      <c r="W84" s="36">
        <v>2410.1387166417799</v>
      </c>
      <c r="X84" s="36">
        <v>3834.7530621585602</v>
      </c>
      <c r="Y84" s="36">
        <v>6910.7878574157403</v>
      </c>
    </row>
    <row r="85" spans="1:25" ht="16.2" customHeight="1" x14ac:dyDescent="0.3">
      <c r="A85" s="8" t="s">
        <v>99</v>
      </c>
      <c r="B85" s="8" t="s">
        <v>92</v>
      </c>
      <c r="C85" s="11" t="s">
        <v>2748</v>
      </c>
      <c r="D85" s="74" t="s">
        <v>2750</v>
      </c>
      <c r="E85" s="12" t="s">
        <v>2737</v>
      </c>
      <c r="F85" s="40">
        <v>0</v>
      </c>
      <c r="G85" s="64">
        <v>0</v>
      </c>
      <c r="H85" s="36">
        <v>0</v>
      </c>
      <c r="I85" s="17">
        <v>0</v>
      </c>
      <c r="J85" s="36">
        <v>0</v>
      </c>
      <c r="K85" s="36">
        <v>0</v>
      </c>
      <c r="L85" s="36">
        <v>0</v>
      </c>
      <c r="M85" s="36">
        <v>0</v>
      </c>
      <c r="N85" s="36">
        <v>6.9691860277278499</v>
      </c>
      <c r="O85" s="36">
        <v>7.5735102181836496</v>
      </c>
      <c r="P85" s="36">
        <v>14.566623856086</v>
      </c>
      <c r="Q85" s="36">
        <v>122.93919605670899</v>
      </c>
      <c r="R85" s="36">
        <v>88.276152831245696</v>
      </c>
      <c r="S85" s="36">
        <v>262.32752346885002</v>
      </c>
      <c r="T85" s="36">
        <v>310.42900022006501</v>
      </c>
      <c r="U85" s="36">
        <v>482.34927965319002</v>
      </c>
      <c r="V85" s="36">
        <v>997.07851367753904</v>
      </c>
      <c r="W85" s="36">
        <v>2227.85931790417</v>
      </c>
      <c r="X85" s="36">
        <v>3270.8187883117098</v>
      </c>
      <c r="Y85" s="36">
        <v>6210.9612389432596</v>
      </c>
    </row>
    <row r="86" spans="1:25" ht="16.2" customHeight="1" x14ac:dyDescent="0.3">
      <c r="A86" s="8" t="s">
        <v>99</v>
      </c>
      <c r="B86" s="8" t="s">
        <v>92</v>
      </c>
      <c r="C86" s="11" t="s">
        <v>2748</v>
      </c>
      <c r="D86" s="74" t="s">
        <v>2713</v>
      </c>
      <c r="E86" s="12" t="s">
        <v>2737</v>
      </c>
      <c r="F86" s="40">
        <v>347.49557575842499</v>
      </c>
      <c r="G86" s="64">
        <v>33.384488190495198</v>
      </c>
      <c r="H86" s="36">
        <v>0</v>
      </c>
      <c r="I86" s="17">
        <v>7.9655270996501102</v>
      </c>
      <c r="J86" s="36">
        <v>59.0838632685034</v>
      </c>
      <c r="K86" s="36">
        <v>56.940138924528</v>
      </c>
      <c r="L86" s="36">
        <v>136.20452658987199</v>
      </c>
      <c r="M86" s="36">
        <v>110.626903566838</v>
      </c>
      <c r="N86" s="36">
        <v>181.19883672092399</v>
      </c>
      <c r="O86" s="36">
        <v>325.66093938189698</v>
      </c>
      <c r="P86" s="36">
        <v>422.432091826494</v>
      </c>
      <c r="Q86" s="36">
        <v>724.69420833428296</v>
      </c>
      <c r="R86" s="36">
        <v>876.45608882451097</v>
      </c>
      <c r="S86" s="36">
        <v>1269.0980189438999</v>
      </c>
      <c r="T86" s="36">
        <v>1988.4235960041999</v>
      </c>
      <c r="U86" s="36">
        <v>3028.0815889339101</v>
      </c>
      <c r="V86" s="36">
        <v>5497.4058591950798</v>
      </c>
      <c r="W86" s="36">
        <v>9701.3146661463197</v>
      </c>
      <c r="X86" s="36">
        <v>16955.623833661899</v>
      </c>
      <c r="Y86" s="36">
        <v>30879.849540098199</v>
      </c>
    </row>
    <row r="87" spans="1:25" ht="16.2" customHeight="1" x14ac:dyDescent="0.3">
      <c r="A87" s="8" t="s">
        <v>100</v>
      </c>
      <c r="B87" s="8" t="s">
        <v>92</v>
      </c>
      <c r="C87" s="11" t="s">
        <v>2747</v>
      </c>
      <c r="D87" s="74" t="s">
        <v>2714</v>
      </c>
      <c r="E87" s="12" t="s">
        <v>2737</v>
      </c>
      <c r="F87" s="40">
        <v>24.710349248807599</v>
      </c>
      <c r="G87" s="72">
        <v>0</v>
      </c>
      <c r="H87" s="36">
        <v>0</v>
      </c>
      <c r="I87" s="17">
        <v>0</v>
      </c>
      <c r="J87" s="36">
        <v>0</v>
      </c>
      <c r="K87" s="36">
        <v>3.50089985835664</v>
      </c>
      <c r="L87" s="36">
        <v>0</v>
      </c>
      <c r="M87" s="36">
        <v>0</v>
      </c>
      <c r="N87" s="36">
        <v>6.6021414926867603</v>
      </c>
      <c r="O87" s="36">
        <v>0</v>
      </c>
      <c r="P87" s="36">
        <v>47.972016599912301</v>
      </c>
      <c r="Q87" s="36">
        <v>51.256487454036701</v>
      </c>
      <c r="R87" s="36">
        <v>67.836563168278204</v>
      </c>
      <c r="S87" s="36">
        <v>132.54904172736599</v>
      </c>
      <c r="T87" s="36">
        <v>218.39418617675199</v>
      </c>
      <c r="U87" s="36">
        <v>496.33377864897699</v>
      </c>
      <c r="V87" s="36">
        <v>734.15321730775497</v>
      </c>
      <c r="W87" s="36">
        <v>1659.4008472775799</v>
      </c>
      <c r="X87" s="36">
        <v>3200.2767046050699</v>
      </c>
      <c r="Y87" s="36">
        <v>4884.5272686039198</v>
      </c>
    </row>
    <row r="88" spans="1:25" ht="16.2" customHeight="1" x14ac:dyDescent="0.3">
      <c r="A88" s="8" t="s">
        <v>100</v>
      </c>
      <c r="B88" s="8" t="s">
        <v>92</v>
      </c>
      <c r="C88" s="11" t="s">
        <v>2747</v>
      </c>
      <c r="D88" s="74" t="s">
        <v>2750</v>
      </c>
      <c r="E88" s="12" t="s">
        <v>2737</v>
      </c>
      <c r="F88" s="40">
        <v>0</v>
      </c>
      <c r="G88" s="72">
        <v>0</v>
      </c>
      <c r="H88" s="36">
        <v>0</v>
      </c>
      <c r="I88" s="17">
        <v>0</v>
      </c>
      <c r="J88" s="36">
        <v>0</v>
      </c>
      <c r="K88" s="36">
        <v>3.50089985835664</v>
      </c>
      <c r="L88" s="36">
        <v>0</v>
      </c>
      <c r="M88" s="36">
        <v>0</v>
      </c>
      <c r="N88" s="36">
        <v>6.6021414926867603</v>
      </c>
      <c r="O88" s="36">
        <v>0</v>
      </c>
      <c r="P88" s="36">
        <v>37.6922987570739</v>
      </c>
      <c r="Q88" s="36">
        <v>42.211224962147902</v>
      </c>
      <c r="R88" s="36">
        <v>56.038900008577599</v>
      </c>
      <c r="S88" s="36">
        <v>109.352959425077</v>
      </c>
      <c r="T88" s="36">
        <v>148.196054905653</v>
      </c>
      <c r="U88" s="36">
        <v>406.09127344007197</v>
      </c>
      <c r="V88" s="36">
        <v>640.181605492362</v>
      </c>
      <c r="W88" s="36">
        <v>1444.7519814605801</v>
      </c>
      <c r="X88" s="36">
        <v>2646.1162362751902</v>
      </c>
      <c r="Y88" s="36">
        <v>4141.22964077289</v>
      </c>
    </row>
    <row r="89" spans="1:25" ht="16.2" customHeight="1" x14ac:dyDescent="0.3">
      <c r="A89" s="8" t="s">
        <v>100</v>
      </c>
      <c r="B89" s="8" t="s">
        <v>92</v>
      </c>
      <c r="C89" s="11" t="s">
        <v>2747</v>
      </c>
      <c r="D89" s="74" t="s">
        <v>2713</v>
      </c>
      <c r="E89" s="12" t="s">
        <v>2737</v>
      </c>
      <c r="F89" s="40">
        <v>222.393143239268</v>
      </c>
      <c r="G89" s="72">
        <v>22.2592885227597</v>
      </c>
      <c r="H89" s="36">
        <v>3.9890065295620101</v>
      </c>
      <c r="I89" s="17">
        <v>3.9214263432410599</v>
      </c>
      <c r="J89" s="36">
        <v>58.444217306254501</v>
      </c>
      <c r="K89" s="36">
        <v>56.014397733706303</v>
      </c>
      <c r="L89" s="36">
        <v>85.186115181293204</v>
      </c>
      <c r="M89" s="36">
        <v>102.977762377134</v>
      </c>
      <c r="N89" s="36">
        <v>194.76317403426</v>
      </c>
      <c r="O89" s="36">
        <v>251.855299891231</v>
      </c>
      <c r="P89" s="36">
        <v>431.748149399211</v>
      </c>
      <c r="Q89" s="36">
        <v>609.047674453848</v>
      </c>
      <c r="R89" s="36">
        <v>734.40453169136003</v>
      </c>
      <c r="S89" s="36">
        <v>1163.11784115764</v>
      </c>
      <c r="T89" s="36">
        <v>1665.25566959773</v>
      </c>
      <c r="U89" s="36">
        <v>2772.9060691463501</v>
      </c>
      <c r="V89" s="36">
        <v>4581.1160760003904</v>
      </c>
      <c r="W89" s="36">
        <v>8470.3744741631908</v>
      </c>
      <c r="X89" s="36">
        <v>14241.924036078</v>
      </c>
      <c r="Y89" s="36">
        <v>26387.065788001601</v>
      </c>
    </row>
    <row r="90" spans="1:25" ht="16.2" customHeight="1" x14ac:dyDescent="0.3">
      <c r="A90" s="8" t="s">
        <v>100</v>
      </c>
      <c r="B90" s="8" t="s">
        <v>92</v>
      </c>
      <c r="C90" s="11" t="s">
        <v>2749</v>
      </c>
      <c r="D90" s="74" t="s">
        <v>2714</v>
      </c>
      <c r="E90" s="12" t="s">
        <v>2737</v>
      </c>
      <c r="F90" s="40">
        <v>50.699479934063604</v>
      </c>
      <c r="G90" s="64">
        <v>0</v>
      </c>
      <c r="H90" s="36">
        <v>0</v>
      </c>
      <c r="I90" s="17">
        <v>0</v>
      </c>
      <c r="J90" s="36">
        <v>0</v>
      </c>
      <c r="K90" s="36">
        <v>7.1012898496702404</v>
      </c>
      <c r="L90" s="36">
        <v>0</v>
      </c>
      <c r="M90" s="36">
        <v>0</v>
      </c>
      <c r="N90" s="36">
        <v>0</v>
      </c>
      <c r="O90" s="36">
        <v>0</v>
      </c>
      <c r="P90" s="36">
        <v>53.2213148006567</v>
      </c>
      <c r="Q90" s="36">
        <v>40.669479365601902</v>
      </c>
      <c r="R90" s="36">
        <v>62.805211740240203</v>
      </c>
      <c r="S90" s="36">
        <v>77.038080864637394</v>
      </c>
      <c r="T90" s="36">
        <v>157.79241228863901</v>
      </c>
      <c r="U90" s="36">
        <v>375.070371325091</v>
      </c>
      <c r="V90" s="36">
        <v>632.24136293390495</v>
      </c>
      <c r="W90" s="36">
        <v>1212.3161911202501</v>
      </c>
      <c r="X90" s="36">
        <v>2620.1903645039201</v>
      </c>
      <c r="Y90" s="36">
        <v>4534.3818781787904</v>
      </c>
    </row>
    <row r="91" spans="1:25" ht="16.2" customHeight="1" x14ac:dyDescent="0.3">
      <c r="A91" s="8" t="s">
        <v>100</v>
      </c>
      <c r="B91" s="8" t="s">
        <v>92</v>
      </c>
      <c r="C91" s="11" t="s">
        <v>2749</v>
      </c>
      <c r="D91" s="74" t="s">
        <v>2750</v>
      </c>
      <c r="E91" s="12" t="s">
        <v>2737</v>
      </c>
      <c r="F91" s="40">
        <v>0</v>
      </c>
      <c r="G91" s="64">
        <v>0</v>
      </c>
      <c r="H91" s="36">
        <v>0</v>
      </c>
      <c r="I91" s="17">
        <v>0</v>
      </c>
      <c r="J91" s="36">
        <v>0</v>
      </c>
      <c r="K91" s="36">
        <v>7.1012898496702404</v>
      </c>
      <c r="L91" s="36">
        <v>0</v>
      </c>
      <c r="M91" s="36">
        <v>0</v>
      </c>
      <c r="N91" s="36">
        <v>0</v>
      </c>
      <c r="O91" s="36">
        <v>0</v>
      </c>
      <c r="P91" s="36">
        <v>46.568650450574701</v>
      </c>
      <c r="Q91" s="36">
        <v>40.669479365601902</v>
      </c>
      <c r="R91" s="36">
        <v>51.386082332923799</v>
      </c>
      <c r="S91" s="36">
        <v>57.778560648477999</v>
      </c>
      <c r="T91" s="36">
        <v>97.681017131062205</v>
      </c>
      <c r="U91" s="36">
        <v>312.55864277091001</v>
      </c>
      <c r="V91" s="36">
        <v>557.22967580615398</v>
      </c>
      <c r="W91" s="36">
        <v>998.37803974609096</v>
      </c>
      <c r="X91" s="36">
        <v>2127.5049968194198</v>
      </c>
      <c r="Y91" s="36">
        <v>3836.7846661512799</v>
      </c>
    </row>
    <row r="92" spans="1:25" ht="16.2" customHeight="1" x14ac:dyDescent="0.3">
      <c r="A92" s="8" t="s">
        <v>100</v>
      </c>
      <c r="B92" s="8" t="s">
        <v>92</v>
      </c>
      <c r="C92" s="11" t="s">
        <v>2749</v>
      </c>
      <c r="D92" s="74" t="s">
        <v>2713</v>
      </c>
      <c r="E92" s="12" t="s">
        <v>2737</v>
      </c>
      <c r="F92" s="40">
        <v>101.39895986812699</v>
      </c>
      <c r="G92" s="64">
        <v>22.9607440678373</v>
      </c>
      <c r="H92" s="36">
        <v>8.2007928762813194</v>
      </c>
      <c r="I92" s="17">
        <v>0</v>
      </c>
      <c r="J92" s="36">
        <v>25.628674573428398</v>
      </c>
      <c r="K92" s="36">
        <v>35.506449248351203</v>
      </c>
      <c r="L92" s="36">
        <v>25.343464008280399</v>
      </c>
      <c r="M92" s="36">
        <v>68.189376588288496</v>
      </c>
      <c r="N92" s="36">
        <v>116.524220870259</v>
      </c>
      <c r="O92" s="36">
        <v>177.039837021045</v>
      </c>
      <c r="P92" s="36">
        <v>312.67522445385799</v>
      </c>
      <c r="Q92" s="36">
        <v>470.60397551625101</v>
      </c>
      <c r="R92" s="36">
        <v>610.92342329142696</v>
      </c>
      <c r="S92" s="36">
        <v>924.45697037564901</v>
      </c>
      <c r="T92" s="36">
        <v>1307.42284467729</v>
      </c>
      <c r="U92" s="36">
        <v>2234.7942958120002</v>
      </c>
      <c r="V92" s="36">
        <v>3932.75559655497</v>
      </c>
      <c r="W92" s="36">
        <v>7259.6346032965803</v>
      </c>
      <c r="X92" s="36">
        <v>13257.715348600999</v>
      </c>
      <c r="Y92" s="36">
        <v>25346.032036999401</v>
      </c>
    </row>
    <row r="93" spans="1:25" ht="16.2" customHeight="1" x14ac:dyDescent="0.3">
      <c r="A93" s="8" t="s">
        <v>100</v>
      </c>
      <c r="B93" s="8" t="s">
        <v>92</v>
      </c>
      <c r="C93" s="11" t="s">
        <v>2748</v>
      </c>
      <c r="D93" s="74" t="s">
        <v>2714</v>
      </c>
      <c r="E93" s="12" t="s">
        <v>2737</v>
      </c>
      <c r="F93" s="40">
        <v>0</v>
      </c>
      <c r="G93" s="64">
        <v>0</v>
      </c>
      <c r="H93" s="36">
        <v>0</v>
      </c>
      <c r="I93" s="17">
        <v>0</v>
      </c>
      <c r="J93" s="36">
        <v>0</v>
      </c>
      <c r="K93" s="36">
        <v>0</v>
      </c>
      <c r="L93" s="36">
        <v>0</v>
      </c>
      <c r="M93" s="36">
        <v>0</v>
      </c>
      <c r="N93" s="36">
        <v>13.4718518806392</v>
      </c>
      <c r="O93" s="36">
        <v>0</v>
      </c>
      <c r="P93" s="36">
        <v>42.396508235026303</v>
      </c>
      <c r="Q93" s="36">
        <v>62.677812868247699</v>
      </c>
      <c r="R93" s="36">
        <v>73.212920680252907</v>
      </c>
      <c r="S93" s="36">
        <v>191.77034364459999</v>
      </c>
      <c r="T93" s="36">
        <v>283.78953249531202</v>
      </c>
      <c r="U93" s="36">
        <v>630.33423653139698</v>
      </c>
      <c r="V93" s="36">
        <v>857.75114241732797</v>
      </c>
      <c r="W93" s="36">
        <v>2273.8706643474102</v>
      </c>
      <c r="X93" s="36">
        <v>4141.2358537332602</v>
      </c>
      <c r="Y93" s="36">
        <v>5645.8538863241201</v>
      </c>
    </row>
    <row r="94" spans="1:25" ht="16.2" customHeight="1" x14ac:dyDescent="0.3">
      <c r="A94" s="8" t="s">
        <v>100</v>
      </c>
      <c r="B94" s="8" t="s">
        <v>92</v>
      </c>
      <c r="C94" s="11" t="s">
        <v>2748</v>
      </c>
      <c r="D94" s="74" t="s">
        <v>2750</v>
      </c>
      <c r="E94" s="12" t="s">
        <v>2737</v>
      </c>
      <c r="F94" s="40">
        <v>0</v>
      </c>
      <c r="G94" s="64">
        <v>0</v>
      </c>
      <c r="H94" s="36">
        <v>0</v>
      </c>
      <c r="I94" s="17">
        <v>0</v>
      </c>
      <c r="J94" s="36">
        <v>0</v>
      </c>
      <c r="K94" s="36">
        <v>0</v>
      </c>
      <c r="L94" s="36">
        <v>0</v>
      </c>
      <c r="M94" s="36">
        <v>0</v>
      </c>
      <c r="N94" s="36">
        <v>13.4718518806392</v>
      </c>
      <c r="O94" s="36">
        <v>0</v>
      </c>
      <c r="P94" s="36">
        <v>28.264338823350801</v>
      </c>
      <c r="Q94" s="36">
        <v>43.874469007773399</v>
      </c>
      <c r="R94" s="36">
        <v>61.010767233544101</v>
      </c>
      <c r="S94" s="36">
        <v>164.3745802668</v>
      </c>
      <c r="T94" s="36">
        <v>202.70680892522299</v>
      </c>
      <c r="U94" s="36">
        <v>509.44821856647201</v>
      </c>
      <c r="V94" s="36">
        <v>740.78507754223801</v>
      </c>
      <c r="W94" s="36">
        <v>2058.2449979006701</v>
      </c>
      <c r="X94" s="36">
        <v>3487.3565084069601</v>
      </c>
      <c r="Y94" s="36">
        <v>4803.1891271712702</v>
      </c>
    </row>
    <row r="95" spans="1:25" ht="16.2" customHeight="1" x14ac:dyDescent="0.3">
      <c r="A95" s="8" t="s">
        <v>100</v>
      </c>
      <c r="B95" s="8" t="s">
        <v>92</v>
      </c>
      <c r="C95" s="11" t="s">
        <v>2748</v>
      </c>
      <c r="D95" s="74" t="s">
        <v>2713</v>
      </c>
      <c r="E95" s="12" t="s">
        <v>2737</v>
      </c>
      <c r="F95" s="40">
        <v>337.43387178011602</v>
      </c>
      <c r="G95" s="64">
        <v>21.599421662569402</v>
      </c>
      <c r="H95" s="36">
        <v>0</v>
      </c>
      <c r="I95" s="17">
        <v>7.6940738369243098</v>
      </c>
      <c r="J95" s="36">
        <v>89.804516054361599</v>
      </c>
      <c r="K95" s="36">
        <v>75.955646909707397</v>
      </c>
      <c r="L95" s="36">
        <v>144.54368876539201</v>
      </c>
      <c r="M95" s="36">
        <v>138.24124470686101</v>
      </c>
      <c r="N95" s="36">
        <v>276.17296355310401</v>
      </c>
      <c r="O95" s="36">
        <v>329.12488522783701</v>
      </c>
      <c r="P95" s="36">
        <v>558.22069176117895</v>
      </c>
      <c r="Q95" s="36">
        <v>758.40153570579696</v>
      </c>
      <c r="R95" s="36">
        <v>866.35289471632598</v>
      </c>
      <c r="S95" s="36">
        <v>1417.7307548011499</v>
      </c>
      <c r="T95" s="36">
        <v>2051.3929063232499</v>
      </c>
      <c r="U95" s="36">
        <v>3367.53907188007</v>
      </c>
      <c r="V95" s="36">
        <v>5367.4427548235899</v>
      </c>
      <c r="W95" s="36">
        <v>10134.4063229966</v>
      </c>
      <c r="X95" s="36">
        <v>15838.4108090149</v>
      </c>
      <c r="Y95" s="36">
        <v>28650.601811197001</v>
      </c>
    </row>
    <row r="96" spans="1:25" ht="16.2" customHeight="1" x14ac:dyDescent="0.3">
      <c r="A96" s="8" t="s">
        <v>101</v>
      </c>
      <c r="B96" s="8" t="s">
        <v>103</v>
      </c>
      <c r="C96" s="11" t="s">
        <v>2747</v>
      </c>
      <c r="D96" s="45" t="s">
        <v>2714</v>
      </c>
      <c r="E96" s="12" t="s">
        <v>2737</v>
      </c>
      <c r="F96" s="54">
        <v>0</v>
      </c>
      <c r="G96" s="122">
        <v>0</v>
      </c>
      <c r="H96" s="50">
        <v>0</v>
      </c>
      <c r="I96" s="48">
        <v>0</v>
      </c>
      <c r="J96" s="50">
        <v>0</v>
      </c>
      <c r="K96" s="50">
        <v>3.5000810522616401</v>
      </c>
      <c r="L96" s="50">
        <v>3.1511287796237499</v>
      </c>
      <c r="M96" s="50">
        <v>9.3163737700811708</v>
      </c>
      <c r="N96" s="50">
        <v>16.4431850318947</v>
      </c>
      <c r="O96" s="50">
        <v>25.062831496645199</v>
      </c>
      <c r="P96" s="50">
        <v>68.543563065374798</v>
      </c>
      <c r="Q96" s="50">
        <v>99.298648109694</v>
      </c>
      <c r="R96" s="50">
        <v>161.70271291090199</v>
      </c>
      <c r="S96" s="50">
        <v>316.63134237319002</v>
      </c>
      <c r="T96" s="50">
        <v>427.20939154201602</v>
      </c>
      <c r="U96" s="50">
        <v>862.02662838364097</v>
      </c>
      <c r="V96" s="50">
        <v>1279.3817683545799</v>
      </c>
      <c r="W96" s="50">
        <v>2396.7492718158101</v>
      </c>
      <c r="X96" s="50">
        <v>5146.0051326748799</v>
      </c>
      <c r="Y96" s="50">
        <v>9237.6901482544399</v>
      </c>
    </row>
    <row r="97" spans="1:25" ht="16.2" customHeight="1" x14ac:dyDescent="0.3">
      <c r="A97" s="8" t="s">
        <v>101</v>
      </c>
      <c r="B97" s="8" t="s">
        <v>103</v>
      </c>
      <c r="C97" s="11" t="s">
        <v>2747</v>
      </c>
      <c r="D97" s="45" t="s">
        <v>2750</v>
      </c>
      <c r="E97" s="12" t="s">
        <v>2737</v>
      </c>
      <c r="F97" s="54">
        <v>0</v>
      </c>
      <c r="G97" s="122">
        <v>0</v>
      </c>
      <c r="H97" s="50">
        <v>0</v>
      </c>
      <c r="I97" s="48">
        <v>0</v>
      </c>
      <c r="J97" s="50">
        <v>0</v>
      </c>
      <c r="K97" s="50">
        <v>0</v>
      </c>
      <c r="L97" s="50">
        <v>3.1511287796237499</v>
      </c>
      <c r="M97" s="50">
        <v>3.1054579233603898</v>
      </c>
      <c r="N97" s="50">
        <v>13.154548025515799</v>
      </c>
      <c r="O97" s="50">
        <v>21.482426997124399</v>
      </c>
      <c r="P97" s="50">
        <v>65.116384912106</v>
      </c>
      <c r="Q97" s="50">
        <v>87.262448338821997</v>
      </c>
      <c r="R97" s="50">
        <v>126.42212100306899</v>
      </c>
      <c r="S97" s="50">
        <v>267.15769512737899</v>
      </c>
      <c r="T97" s="50">
        <v>361.18612194006801</v>
      </c>
      <c r="U97" s="50">
        <v>776.23250897105095</v>
      </c>
      <c r="V97" s="50">
        <v>1086.59821421896</v>
      </c>
      <c r="W97" s="50">
        <v>2157.8979698135499</v>
      </c>
      <c r="X97" s="50">
        <v>4497.5808934370198</v>
      </c>
      <c r="Y97" s="50">
        <v>8181.9541313110803</v>
      </c>
    </row>
    <row r="98" spans="1:25" ht="16.2" customHeight="1" x14ac:dyDescent="0.3">
      <c r="A98" s="8" t="s">
        <v>101</v>
      </c>
      <c r="B98" s="8" t="s">
        <v>103</v>
      </c>
      <c r="C98" s="11" t="s">
        <v>2747</v>
      </c>
      <c r="D98" s="45" t="s">
        <v>2713</v>
      </c>
      <c r="E98" s="12" t="s">
        <v>2737</v>
      </c>
      <c r="F98" s="54">
        <v>321.43136690757001</v>
      </c>
      <c r="G98" s="122">
        <v>0</v>
      </c>
      <c r="H98" s="50">
        <v>7.9659031362711401</v>
      </c>
      <c r="I98" s="48">
        <v>7.8069295716197704</v>
      </c>
      <c r="J98" s="50">
        <v>41.612658969103002</v>
      </c>
      <c r="K98" s="50">
        <v>56.001296836186199</v>
      </c>
      <c r="L98" s="50">
        <v>59.871446812851197</v>
      </c>
      <c r="M98" s="50">
        <v>124.21831693441599</v>
      </c>
      <c r="N98" s="50">
        <v>190.74094636997901</v>
      </c>
      <c r="O98" s="50">
        <v>354.460045452553</v>
      </c>
      <c r="P98" s="50">
        <v>414.68855654551697</v>
      </c>
      <c r="Q98" s="50">
        <v>529.592789918368</v>
      </c>
      <c r="R98" s="50">
        <v>767.35287399537197</v>
      </c>
      <c r="S98" s="50">
        <v>1230.2446948458301</v>
      </c>
      <c r="T98" s="50">
        <v>1716.6050096506401</v>
      </c>
      <c r="U98" s="50">
        <v>3059.9902590490401</v>
      </c>
      <c r="V98" s="50">
        <v>5164.2624804815096</v>
      </c>
      <c r="W98" s="50">
        <v>8755.1356561519005</v>
      </c>
      <c r="X98" s="50">
        <v>15934.680772760001</v>
      </c>
      <c r="Y98" s="50">
        <v>31619.293707453799</v>
      </c>
    </row>
    <row r="99" spans="1:25" ht="16.2" customHeight="1" x14ac:dyDescent="0.3">
      <c r="A99" s="8" t="s">
        <v>101</v>
      </c>
      <c r="B99" s="8" t="s">
        <v>103</v>
      </c>
      <c r="C99" s="11" t="s">
        <v>2749</v>
      </c>
      <c r="D99" s="45" t="s">
        <v>2714</v>
      </c>
      <c r="E99" s="12" t="s">
        <v>2737</v>
      </c>
      <c r="F99" s="54">
        <v>0</v>
      </c>
      <c r="G99" s="71">
        <v>0</v>
      </c>
      <c r="H99" s="50">
        <v>0</v>
      </c>
      <c r="I99" s="48">
        <v>0</v>
      </c>
      <c r="J99" s="50">
        <v>0</v>
      </c>
      <c r="K99" s="50">
        <v>7.0993853925246997</v>
      </c>
      <c r="L99" s="50">
        <v>0</v>
      </c>
      <c r="M99" s="50">
        <v>6.1698553275558004</v>
      </c>
      <c r="N99" s="50">
        <v>12.9012977536216</v>
      </c>
      <c r="O99" s="50">
        <v>21.140806419082502</v>
      </c>
      <c r="P99" s="50">
        <v>86.528531905645295</v>
      </c>
      <c r="Q99" s="50">
        <v>81.157445500837994</v>
      </c>
      <c r="R99" s="50">
        <v>147.93788085884299</v>
      </c>
      <c r="S99" s="50">
        <v>249.174296249474</v>
      </c>
      <c r="T99" s="50">
        <v>329.23074794009898</v>
      </c>
      <c r="U99" s="50">
        <v>653.63153355558495</v>
      </c>
      <c r="V99" s="50">
        <v>1141.2075293906801</v>
      </c>
      <c r="W99" s="50">
        <v>1821.63047100836</v>
      </c>
      <c r="X99" s="50">
        <v>4059.1870434540401</v>
      </c>
      <c r="Y99" s="50">
        <v>9100.4278411828309</v>
      </c>
    </row>
    <row r="100" spans="1:25" ht="16.2" customHeight="1" x14ac:dyDescent="0.3">
      <c r="A100" s="8" t="s">
        <v>101</v>
      </c>
      <c r="B100" s="8" t="s">
        <v>103</v>
      </c>
      <c r="C100" s="11" t="s">
        <v>2749</v>
      </c>
      <c r="D100" s="45" t="s">
        <v>2750</v>
      </c>
      <c r="E100" s="12" t="s">
        <v>2737</v>
      </c>
      <c r="F100" s="54">
        <v>0</v>
      </c>
      <c r="G100" s="71">
        <v>0</v>
      </c>
      <c r="H100" s="50">
        <v>0</v>
      </c>
      <c r="I100" s="48">
        <v>0</v>
      </c>
      <c r="J100" s="50">
        <v>0</v>
      </c>
      <c r="K100" s="50">
        <v>0</v>
      </c>
      <c r="L100" s="50">
        <v>0</v>
      </c>
      <c r="M100" s="50">
        <v>6.1698553275558004</v>
      </c>
      <c r="N100" s="50">
        <v>6.4506488768108197</v>
      </c>
      <c r="O100" s="50">
        <v>14.093870946055</v>
      </c>
      <c r="P100" s="50">
        <v>79.872490989826503</v>
      </c>
      <c r="Q100" s="50">
        <v>75.360485107920994</v>
      </c>
      <c r="R100" s="50">
        <v>102.418532902276</v>
      </c>
      <c r="S100" s="50">
        <v>217.22887365338701</v>
      </c>
      <c r="T100" s="50">
        <v>261.88809495235199</v>
      </c>
      <c r="U100" s="50">
        <v>575.81825575134906</v>
      </c>
      <c r="V100" s="50">
        <v>927.897710812985</v>
      </c>
      <c r="W100" s="50">
        <v>1622.38963824182</v>
      </c>
      <c r="X100" s="50">
        <v>3501.6064056169498</v>
      </c>
      <c r="Y100" s="50">
        <v>7982.1549284951097</v>
      </c>
    </row>
    <row r="101" spans="1:25" ht="16.2" customHeight="1" x14ac:dyDescent="0.3">
      <c r="A101" s="8" t="s">
        <v>101</v>
      </c>
      <c r="B101" s="8" t="s">
        <v>103</v>
      </c>
      <c r="C101" s="11" t="s">
        <v>2749</v>
      </c>
      <c r="D101" s="45" t="s">
        <v>2713</v>
      </c>
      <c r="E101" s="12" t="s">
        <v>2737</v>
      </c>
      <c r="F101" s="54">
        <v>405.78839749391199</v>
      </c>
      <c r="G101" s="71">
        <v>0</v>
      </c>
      <c r="H101" s="50">
        <v>8.1899488300480598</v>
      </c>
      <c r="I101" s="48">
        <v>7.9613443372169304</v>
      </c>
      <c r="J101" s="50">
        <v>25.548675750305701</v>
      </c>
      <c r="K101" s="50">
        <v>49.695697747672902</v>
      </c>
      <c r="L101" s="50">
        <v>25.317890908514801</v>
      </c>
      <c r="M101" s="50">
        <v>86.377974585781203</v>
      </c>
      <c r="N101" s="50">
        <v>148.36492416664899</v>
      </c>
      <c r="O101" s="50">
        <v>246.642741555962</v>
      </c>
      <c r="P101" s="50">
        <v>332.80204579094402</v>
      </c>
      <c r="Q101" s="50">
        <v>353.61458396793699</v>
      </c>
      <c r="R101" s="50">
        <v>648.65070838107897</v>
      </c>
      <c r="S101" s="50">
        <v>1054.19894567085</v>
      </c>
      <c r="T101" s="50">
        <v>1406.7131957440599</v>
      </c>
      <c r="U101" s="50">
        <v>2318.8356785662399</v>
      </c>
      <c r="V101" s="50">
        <v>4415.5132445583404</v>
      </c>
      <c r="W101" s="50">
        <v>7827.31843011406</v>
      </c>
      <c r="X101" s="50">
        <v>13627.2707887386</v>
      </c>
      <c r="Y101" s="50">
        <v>30617.541126691402</v>
      </c>
    </row>
    <row r="102" spans="1:25" ht="16.2" customHeight="1" x14ac:dyDescent="0.3">
      <c r="A102" s="8" t="s">
        <v>101</v>
      </c>
      <c r="B102" s="8" t="s">
        <v>103</v>
      </c>
      <c r="C102" s="11" t="s">
        <v>2748</v>
      </c>
      <c r="D102" s="45" t="s">
        <v>2714</v>
      </c>
      <c r="E102" s="12" t="s">
        <v>2737</v>
      </c>
      <c r="F102" s="54">
        <v>0</v>
      </c>
      <c r="G102" s="71">
        <v>0</v>
      </c>
      <c r="H102" s="50">
        <v>0</v>
      </c>
      <c r="I102" s="48">
        <v>0</v>
      </c>
      <c r="J102" s="50">
        <v>0</v>
      </c>
      <c r="K102" s="50">
        <v>0</v>
      </c>
      <c r="L102" s="50">
        <v>6.2752754263603396</v>
      </c>
      <c r="M102" s="50">
        <v>12.5050530892068</v>
      </c>
      <c r="N102" s="50">
        <v>20.126909841618801</v>
      </c>
      <c r="O102" s="50">
        <v>29.113692816581199</v>
      </c>
      <c r="P102" s="50">
        <v>49.453965015096102</v>
      </c>
      <c r="Q102" s="50">
        <v>118.878826758229</v>
      </c>
      <c r="R102" s="50">
        <v>176.41951676826599</v>
      </c>
      <c r="S102" s="50">
        <v>388.61489431917101</v>
      </c>
      <c r="T102" s="50">
        <v>532.94527289344001</v>
      </c>
      <c r="U102" s="50">
        <v>1092.3862029577399</v>
      </c>
      <c r="V102" s="50">
        <v>1446.7276329292499</v>
      </c>
      <c r="W102" s="50">
        <v>3186.8471174678798</v>
      </c>
      <c r="X102" s="50">
        <v>6908.5638352020596</v>
      </c>
      <c r="Y102" s="50">
        <v>9535.4299645360807</v>
      </c>
    </row>
    <row r="103" spans="1:25" ht="16.2" customHeight="1" x14ac:dyDescent="0.3">
      <c r="A103" s="8" t="s">
        <v>101</v>
      </c>
      <c r="B103" s="8" t="s">
        <v>103</v>
      </c>
      <c r="C103" s="11" t="s">
        <v>2748</v>
      </c>
      <c r="D103" s="45" t="s">
        <v>2750</v>
      </c>
      <c r="E103" s="12" t="s">
        <v>2737</v>
      </c>
      <c r="F103" s="54">
        <v>0</v>
      </c>
      <c r="G103" s="71">
        <v>0</v>
      </c>
      <c r="H103" s="50">
        <v>0</v>
      </c>
      <c r="I103" s="48">
        <v>0</v>
      </c>
      <c r="J103" s="50">
        <v>0</v>
      </c>
      <c r="K103" s="50">
        <v>0</v>
      </c>
      <c r="L103" s="50">
        <v>6.2752754263603396</v>
      </c>
      <c r="M103" s="50">
        <v>0</v>
      </c>
      <c r="N103" s="50">
        <v>20.126909841618801</v>
      </c>
      <c r="O103" s="50">
        <v>29.113692816581199</v>
      </c>
      <c r="P103" s="50">
        <v>49.453965015096102</v>
      </c>
      <c r="Q103" s="50">
        <v>100.10848569114</v>
      </c>
      <c r="R103" s="50">
        <v>152.08579031747101</v>
      </c>
      <c r="S103" s="50">
        <v>320.43684268422902</v>
      </c>
      <c r="T103" s="50">
        <v>468.34584587605298</v>
      </c>
      <c r="U103" s="50">
        <v>997.77007514249897</v>
      </c>
      <c r="V103" s="50">
        <v>1278.8038898213899</v>
      </c>
      <c r="W103" s="50">
        <v>2893.5789778235899</v>
      </c>
      <c r="X103" s="50">
        <v>6112.8130269588901</v>
      </c>
      <c r="Y103" s="50">
        <v>8615.3446170808493</v>
      </c>
    </row>
    <row r="104" spans="1:25" ht="16.2" customHeight="1" x14ac:dyDescent="0.3">
      <c r="A104" s="8" t="s">
        <v>101</v>
      </c>
      <c r="B104" s="8" t="s">
        <v>103</v>
      </c>
      <c r="C104" s="11" t="s">
        <v>2748</v>
      </c>
      <c r="D104" s="45" t="s">
        <v>2713</v>
      </c>
      <c r="E104" s="12" t="s">
        <v>2737</v>
      </c>
      <c r="F104" s="54">
        <v>241.20349982159399</v>
      </c>
      <c r="G104" s="71">
        <v>0</v>
      </c>
      <c r="H104" s="50">
        <v>7.7537891053347003</v>
      </c>
      <c r="I104" s="48">
        <v>7.6583907615635098</v>
      </c>
      <c r="J104" s="50">
        <v>56.962172045024403</v>
      </c>
      <c r="K104" s="50">
        <v>62.133067258036803</v>
      </c>
      <c r="L104" s="50">
        <v>94.129131395404997</v>
      </c>
      <c r="M104" s="50">
        <v>162.56569015968799</v>
      </c>
      <c r="N104" s="50">
        <v>234.81394815221901</v>
      </c>
      <c r="O104" s="50">
        <v>465.81908506529902</v>
      </c>
      <c r="P104" s="50">
        <v>501.60450229597501</v>
      </c>
      <c r="Q104" s="50">
        <v>719.52974090506996</v>
      </c>
      <c r="R104" s="50">
        <v>894.26444706672896</v>
      </c>
      <c r="S104" s="50">
        <v>1418.1034740068001</v>
      </c>
      <c r="T104" s="50">
        <v>2051.03180780203</v>
      </c>
      <c r="U104" s="50">
        <v>3879.2612404247202</v>
      </c>
      <c r="V104" s="50">
        <v>6071.0891738995397</v>
      </c>
      <c r="W104" s="50">
        <v>10029.7703758345</v>
      </c>
      <c r="X104" s="50">
        <v>19676.747258376501</v>
      </c>
      <c r="Y104" s="50">
        <v>33792.225488356002</v>
      </c>
    </row>
    <row r="105" spans="1:25" ht="16.2" customHeight="1" x14ac:dyDescent="0.3">
      <c r="A105" s="8" t="s">
        <v>102</v>
      </c>
      <c r="B105" s="8" t="s">
        <v>103</v>
      </c>
      <c r="C105" s="11" t="s">
        <v>2747</v>
      </c>
      <c r="D105" s="45" t="s">
        <v>2714</v>
      </c>
      <c r="E105" s="12" t="s">
        <v>2737</v>
      </c>
      <c r="F105" s="54">
        <v>27.459545457820798</v>
      </c>
      <c r="G105" s="122">
        <v>0</v>
      </c>
      <c r="H105" s="50">
        <v>4.4146512902915802</v>
      </c>
      <c r="I105" s="48">
        <v>0</v>
      </c>
      <c r="J105" s="50">
        <v>0</v>
      </c>
      <c r="K105" s="50">
        <v>3.8840587249317999</v>
      </c>
      <c r="L105" s="50">
        <v>0</v>
      </c>
      <c r="M105" s="50">
        <v>3.4315238563190902</v>
      </c>
      <c r="N105" s="50">
        <v>3.6375134467998498</v>
      </c>
      <c r="O105" s="50">
        <v>35.6057616748962</v>
      </c>
      <c r="P105" s="50">
        <v>26.632236553896</v>
      </c>
      <c r="Q105" s="50">
        <v>70.007633603992005</v>
      </c>
      <c r="R105" s="50">
        <v>126.895117780562</v>
      </c>
      <c r="S105" s="50">
        <v>244.22102664937799</v>
      </c>
      <c r="T105" s="50">
        <v>334.94899802901199</v>
      </c>
      <c r="U105" s="50">
        <v>551.16841607034905</v>
      </c>
      <c r="V105" s="50">
        <v>1045.28208415514</v>
      </c>
      <c r="W105" s="50">
        <v>1696.6651525493201</v>
      </c>
      <c r="X105" s="50">
        <v>3020.3276983332198</v>
      </c>
      <c r="Y105" s="50">
        <v>5216.0027998940404</v>
      </c>
    </row>
    <row r="106" spans="1:25" ht="16.2" customHeight="1" x14ac:dyDescent="0.3">
      <c r="A106" s="8" t="s">
        <v>102</v>
      </c>
      <c r="B106" s="8" t="s">
        <v>103</v>
      </c>
      <c r="C106" s="11" t="s">
        <v>2747</v>
      </c>
      <c r="D106" s="45" t="s">
        <v>2750</v>
      </c>
      <c r="E106" s="12" t="s">
        <v>2737</v>
      </c>
      <c r="F106" s="54">
        <v>0</v>
      </c>
      <c r="G106" s="122">
        <v>0</v>
      </c>
      <c r="H106" s="50">
        <v>0</v>
      </c>
      <c r="I106" s="48">
        <v>0</v>
      </c>
      <c r="J106" s="50">
        <v>0</v>
      </c>
      <c r="K106" s="50">
        <v>3.8840587249317999</v>
      </c>
      <c r="L106" s="50">
        <v>0</v>
      </c>
      <c r="M106" s="50">
        <v>3.4315238563190902</v>
      </c>
      <c r="N106" s="50">
        <v>3.6375134467998498</v>
      </c>
      <c r="O106" s="50">
        <v>35.6057616748962</v>
      </c>
      <c r="P106" s="50">
        <v>19.023026109925699</v>
      </c>
      <c r="Q106" s="50">
        <v>66.673936765706699</v>
      </c>
      <c r="R106" s="50">
        <v>104.119070999435</v>
      </c>
      <c r="S106" s="50">
        <v>215.06030704945201</v>
      </c>
      <c r="T106" s="50">
        <v>283.41838294762499</v>
      </c>
      <c r="U106" s="50">
        <v>456.29516412381298</v>
      </c>
      <c r="V106" s="50">
        <v>883.97312055094903</v>
      </c>
      <c r="W106" s="50">
        <v>1386.52206014783</v>
      </c>
      <c r="X106" s="50">
        <v>2486.4313880217901</v>
      </c>
      <c r="Y106" s="50">
        <v>4225.2536647186398</v>
      </c>
    </row>
    <row r="107" spans="1:25" ht="16.2" customHeight="1" x14ac:dyDescent="0.3">
      <c r="A107" s="8" t="s">
        <v>102</v>
      </c>
      <c r="B107" s="8" t="s">
        <v>103</v>
      </c>
      <c r="C107" s="11" t="s">
        <v>2747</v>
      </c>
      <c r="D107" s="45" t="s">
        <v>2713</v>
      </c>
      <c r="E107" s="12" t="s">
        <v>2737</v>
      </c>
      <c r="F107" s="54">
        <v>302.05500003602901</v>
      </c>
      <c r="G107" s="122">
        <v>18.526913674221301</v>
      </c>
      <c r="H107" s="50">
        <v>8.8293025805831604</v>
      </c>
      <c r="I107" s="48">
        <v>4.3143235048127</v>
      </c>
      <c r="J107" s="50">
        <v>55.261958135362903</v>
      </c>
      <c r="K107" s="50">
        <v>54.376822149045097</v>
      </c>
      <c r="L107" s="50">
        <v>52.403519042280898</v>
      </c>
      <c r="M107" s="50">
        <v>113.24028725853</v>
      </c>
      <c r="N107" s="50">
        <v>130.95048408479499</v>
      </c>
      <c r="O107" s="50">
        <v>237.37174449930799</v>
      </c>
      <c r="P107" s="50">
        <v>365.24210131057401</v>
      </c>
      <c r="Q107" s="50">
        <v>540.05888780222404</v>
      </c>
      <c r="R107" s="50">
        <v>741.84838087097705</v>
      </c>
      <c r="S107" s="50">
        <v>1221.1051332468901</v>
      </c>
      <c r="T107" s="50">
        <v>1803.57152784853</v>
      </c>
      <c r="U107" s="50">
        <v>2715.1821152317998</v>
      </c>
      <c r="V107" s="50">
        <v>4916.6972106556404</v>
      </c>
      <c r="W107" s="50">
        <v>8008.9892684855004</v>
      </c>
      <c r="X107" s="50">
        <v>13301.645216901899</v>
      </c>
      <c r="Y107" s="50">
        <v>26109.153679916501</v>
      </c>
    </row>
    <row r="108" spans="1:25" ht="16.2" customHeight="1" x14ac:dyDescent="0.3">
      <c r="A108" s="8" t="s">
        <v>102</v>
      </c>
      <c r="B108" s="8" t="s">
        <v>103</v>
      </c>
      <c r="C108" s="11" t="s">
        <v>2749</v>
      </c>
      <c r="D108" s="45" t="s">
        <v>2714</v>
      </c>
      <c r="E108" s="12" t="s">
        <v>2737</v>
      </c>
      <c r="F108" s="54">
        <v>56.325172490529503</v>
      </c>
      <c r="G108" s="71">
        <v>0</v>
      </c>
      <c r="H108" s="50">
        <v>0</v>
      </c>
      <c r="I108" s="48">
        <v>0</v>
      </c>
      <c r="J108" s="50">
        <v>0</v>
      </c>
      <c r="K108" s="50">
        <v>0</v>
      </c>
      <c r="L108" s="50">
        <v>0</v>
      </c>
      <c r="M108" s="50">
        <v>0</v>
      </c>
      <c r="N108" s="50">
        <v>0</v>
      </c>
      <c r="O108" s="50">
        <v>46.718434725083704</v>
      </c>
      <c r="P108" s="50">
        <v>7.3913212687396896</v>
      </c>
      <c r="Q108" s="50">
        <v>51.368277698146898</v>
      </c>
      <c r="R108" s="50">
        <v>144.79486572666801</v>
      </c>
      <c r="S108" s="50">
        <v>169.44471813765199</v>
      </c>
      <c r="T108" s="50">
        <v>223.37492818555799</v>
      </c>
      <c r="U108" s="50">
        <v>447.384770242564</v>
      </c>
      <c r="V108" s="50">
        <v>825.06787387034899</v>
      </c>
      <c r="W108" s="50">
        <v>1481.85121650777</v>
      </c>
      <c r="X108" s="50">
        <v>2712.81325077069</v>
      </c>
      <c r="Y108" s="50">
        <v>4899.3324625043397</v>
      </c>
    </row>
    <row r="109" spans="1:25" ht="16.2" customHeight="1" x14ac:dyDescent="0.3">
      <c r="A109" s="8" t="s">
        <v>102</v>
      </c>
      <c r="B109" s="8" t="s">
        <v>103</v>
      </c>
      <c r="C109" s="11" t="s">
        <v>2749</v>
      </c>
      <c r="D109" s="45" t="s">
        <v>2750</v>
      </c>
      <c r="E109" s="12" t="s">
        <v>2737</v>
      </c>
      <c r="F109" s="54">
        <v>0</v>
      </c>
      <c r="G109" s="71">
        <v>0</v>
      </c>
      <c r="H109" s="50">
        <v>0</v>
      </c>
      <c r="I109" s="48">
        <v>0</v>
      </c>
      <c r="J109" s="50">
        <v>0</v>
      </c>
      <c r="K109" s="50">
        <v>0</v>
      </c>
      <c r="L109" s="50">
        <v>0</v>
      </c>
      <c r="M109" s="50">
        <v>0</v>
      </c>
      <c r="N109" s="50">
        <v>0</v>
      </c>
      <c r="O109" s="50">
        <v>46.718434725083704</v>
      </c>
      <c r="P109" s="50">
        <v>7.3913212687396896</v>
      </c>
      <c r="Q109" s="50">
        <v>51.368277698146898</v>
      </c>
      <c r="R109" s="50">
        <v>119.613149948117</v>
      </c>
      <c r="S109" s="50">
        <v>148.26412837044501</v>
      </c>
      <c r="T109" s="50">
        <v>190.282346232142</v>
      </c>
      <c r="U109" s="50">
        <v>387.15989732529499</v>
      </c>
      <c r="V109" s="50">
        <v>718.98771865844697</v>
      </c>
      <c r="W109" s="50">
        <v>1261.14997149598</v>
      </c>
      <c r="X109" s="50">
        <v>2219.5744779032898</v>
      </c>
      <c r="Y109" s="50">
        <v>4004.6717519600702</v>
      </c>
    </row>
    <row r="110" spans="1:25" ht="16.2" customHeight="1" x14ac:dyDescent="0.3">
      <c r="A110" s="8" t="s">
        <v>102</v>
      </c>
      <c r="B110" s="8" t="s">
        <v>103</v>
      </c>
      <c r="C110" s="11" t="s">
        <v>2749</v>
      </c>
      <c r="D110" s="45" t="s">
        <v>2713</v>
      </c>
      <c r="E110" s="12" t="s">
        <v>2737</v>
      </c>
      <c r="F110" s="54">
        <v>281.62586245264799</v>
      </c>
      <c r="G110" s="71">
        <v>0</v>
      </c>
      <c r="H110" s="50">
        <v>0</v>
      </c>
      <c r="I110" s="48">
        <v>0</v>
      </c>
      <c r="J110" s="50">
        <v>37.701149001129799</v>
      </c>
      <c r="K110" s="50">
        <v>23.633927194667699</v>
      </c>
      <c r="L110" s="50">
        <v>14.037618748824199</v>
      </c>
      <c r="M110" s="50">
        <v>75.0031252603019</v>
      </c>
      <c r="N110" s="50">
        <v>107.04688817134701</v>
      </c>
      <c r="O110" s="50">
        <v>202.44655047536301</v>
      </c>
      <c r="P110" s="50">
        <v>317.826814555807</v>
      </c>
      <c r="Q110" s="50">
        <v>436.63036043424898</v>
      </c>
      <c r="R110" s="50">
        <v>610.65660762986295</v>
      </c>
      <c r="S110" s="50">
        <v>1023.72850541498</v>
      </c>
      <c r="T110" s="50">
        <v>1398.16158753182</v>
      </c>
      <c r="U110" s="50">
        <v>2288.54517085619</v>
      </c>
      <c r="V110" s="50">
        <v>4054.6192658771402</v>
      </c>
      <c r="W110" s="50">
        <v>6889.0317192967696</v>
      </c>
      <c r="X110" s="50">
        <v>12256.983505754801</v>
      </c>
      <c r="Y110" s="50">
        <v>24880.088331326398</v>
      </c>
    </row>
    <row r="111" spans="1:25" ht="16.2" customHeight="1" x14ac:dyDescent="0.3">
      <c r="A111" s="10" t="s">
        <v>102</v>
      </c>
      <c r="B111" s="10" t="s">
        <v>103</v>
      </c>
      <c r="C111" s="11" t="s">
        <v>2748</v>
      </c>
      <c r="D111" s="45" t="s">
        <v>2714</v>
      </c>
      <c r="E111" s="12" t="s">
        <v>2737</v>
      </c>
      <c r="F111" s="53">
        <v>0</v>
      </c>
      <c r="G111" s="70">
        <v>0</v>
      </c>
      <c r="H111" s="49">
        <v>8.5927258124678492</v>
      </c>
      <c r="I111" s="48">
        <v>0</v>
      </c>
      <c r="J111" s="49">
        <v>0</v>
      </c>
      <c r="K111" s="50">
        <v>7.6612809740917402</v>
      </c>
      <c r="L111" s="50">
        <v>0</v>
      </c>
      <c r="M111" s="50">
        <v>6.9082163153998302</v>
      </c>
      <c r="N111" s="50">
        <v>7.4190822294398</v>
      </c>
      <c r="O111" s="50">
        <v>24.1275635413263</v>
      </c>
      <c r="P111" s="50">
        <v>47.042016925531101</v>
      </c>
      <c r="Q111" s="50">
        <v>90.134346126980503</v>
      </c>
      <c r="R111" s="50">
        <v>107.747722406443</v>
      </c>
      <c r="S111" s="50">
        <v>324.03299138705302</v>
      </c>
      <c r="T111" s="50">
        <v>455.36420104498399</v>
      </c>
      <c r="U111" s="50">
        <v>665.92523574777999</v>
      </c>
      <c r="V111" s="50">
        <v>1311.65148294193</v>
      </c>
      <c r="W111" s="50">
        <v>1991.6589226173501</v>
      </c>
      <c r="X111" s="50">
        <v>3518.9460357118001</v>
      </c>
      <c r="Y111" s="50">
        <v>5901.4019041018901</v>
      </c>
    </row>
    <row r="112" spans="1:25" ht="16.2" customHeight="1" x14ac:dyDescent="0.3">
      <c r="A112" s="10" t="s">
        <v>102</v>
      </c>
      <c r="B112" s="10" t="s">
        <v>103</v>
      </c>
      <c r="C112" s="11" t="s">
        <v>2748</v>
      </c>
      <c r="D112" s="45" t="s">
        <v>2750</v>
      </c>
      <c r="E112" s="12" t="s">
        <v>2737</v>
      </c>
      <c r="F112" s="53">
        <v>0</v>
      </c>
      <c r="G112" s="70">
        <v>0</v>
      </c>
      <c r="H112" s="49">
        <v>0</v>
      </c>
      <c r="I112" s="48">
        <v>0</v>
      </c>
      <c r="J112" s="49">
        <v>0</v>
      </c>
      <c r="K112" s="50">
        <v>7.6612809740917402</v>
      </c>
      <c r="L112" s="50">
        <v>0</v>
      </c>
      <c r="M112" s="50">
        <v>6.9082163153998302</v>
      </c>
      <c r="N112" s="50">
        <v>7.4190822294398</v>
      </c>
      <c r="O112" s="50">
        <v>24.1275635413263</v>
      </c>
      <c r="P112" s="50">
        <v>31.361344617020801</v>
      </c>
      <c r="Q112" s="50">
        <v>83.200934886443505</v>
      </c>
      <c r="R112" s="50">
        <v>87.545024455235094</v>
      </c>
      <c r="S112" s="50">
        <v>286.354736574605</v>
      </c>
      <c r="T112" s="50">
        <v>383.934522449692</v>
      </c>
      <c r="U112" s="50">
        <v>532.74018859822399</v>
      </c>
      <c r="V112" s="50">
        <v>1083.53818156072</v>
      </c>
      <c r="W112" s="50">
        <v>1558.68959161358</v>
      </c>
      <c r="X112" s="50">
        <v>2919.12568871547</v>
      </c>
      <c r="Y112" s="50">
        <v>4702.6796423311898</v>
      </c>
    </row>
    <row r="113" spans="1:25" ht="16.2" customHeight="1" x14ac:dyDescent="0.3">
      <c r="A113" s="10" t="s">
        <v>102</v>
      </c>
      <c r="B113" s="10" t="s">
        <v>103</v>
      </c>
      <c r="C113" s="11" t="s">
        <v>2748</v>
      </c>
      <c r="D113" s="45" t="s">
        <v>2713</v>
      </c>
      <c r="E113" s="12" t="s">
        <v>2737</v>
      </c>
      <c r="F113" s="52">
        <v>321.48900822505101</v>
      </c>
      <c r="G113" s="69">
        <v>35.971843846216402</v>
      </c>
      <c r="H113" s="49">
        <v>17.185451624935698</v>
      </c>
      <c r="I113" s="48">
        <v>8.4640257046256799</v>
      </c>
      <c r="J113" s="49">
        <v>72.039615802738794</v>
      </c>
      <c r="K113" s="50">
        <v>84.274090715009095</v>
      </c>
      <c r="L113" s="50">
        <v>90.4247103434313</v>
      </c>
      <c r="M113" s="50">
        <v>151.98075893879599</v>
      </c>
      <c r="N113" s="50">
        <v>155.800726818236</v>
      </c>
      <c r="O113" s="50">
        <v>273.44572013503102</v>
      </c>
      <c r="P113" s="50">
        <v>415.53781617552499</v>
      </c>
      <c r="Q113" s="50">
        <v>651.74065661047496</v>
      </c>
      <c r="R113" s="50">
        <v>882.18447720275299</v>
      </c>
      <c r="S113" s="50">
        <v>1431.7736828730201</v>
      </c>
      <c r="T113" s="50">
        <v>2241.10616592727</v>
      </c>
      <c r="U113" s="50">
        <v>3186.92791393581</v>
      </c>
      <c r="V113" s="50">
        <v>5959.4599985839805</v>
      </c>
      <c r="W113" s="50">
        <v>9546.9737486331596</v>
      </c>
      <c r="X113" s="50">
        <v>14995.5086749082</v>
      </c>
      <c r="Y113" s="50">
        <v>28769.3342824967</v>
      </c>
    </row>
    <row r="114" spans="1:25" ht="16.2" customHeight="1" x14ac:dyDescent="0.3">
      <c r="A114" s="8" t="s">
        <v>90</v>
      </c>
      <c r="B114" s="8" t="s">
        <v>103</v>
      </c>
      <c r="C114" s="11" t="s">
        <v>2747</v>
      </c>
      <c r="D114" s="74" t="s">
        <v>2714</v>
      </c>
      <c r="E114" s="12" t="s">
        <v>2737</v>
      </c>
      <c r="F114" s="40">
        <v>0</v>
      </c>
      <c r="G114" s="72">
        <v>0</v>
      </c>
      <c r="H114" s="36">
        <v>0</v>
      </c>
      <c r="I114" s="17">
        <v>3.8899461827661002</v>
      </c>
      <c r="J114" s="36">
        <v>0</v>
      </c>
      <c r="K114" s="36">
        <v>0</v>
      </c>
      <c r="L114" s="36">
        <v>0</v>
      </c>
      <c r="M114" s="36">
        <v>6.1864817713157603</v>
      </c>
      <c r="N114" s="36">
        <v>6.5645060483456801</v>
      </c>
      <c r="O114" s="36">
        <v>21.396343813058699</v>
      </c>
      <c r="P114" s="36">
        <v>10.338084779608099</v>
      </c>
      <c r="Q114" s="36">
        <v>30.131850120835999</v>
      </c>
      <c r="R114" s="36">
        <v>73.439991682208301</v>
      </c>
      <c r="S114" s="36">
        <v>78.870098143232795</v>
      </c>
      <c r="T114" s="36">
        <v>120.075838358282</v>
      </c>
      <c r="U114" s="36">
        <v>179.32420594182199</v>
      </c>
      <c r="V114" s="36">
        <v>220.914351293273</v>
      </c>
      <c r="W114" s="36">
        <v>403.85992070588497</v>
      </c>
      <c r="X114" s="36">
        <v>605.40033082397895</v>
      </c>
      <c r="Y114" s="36">
        <v>1207.2200011897</v>
      </c>
    </row>
    <row r="115" spans="1:25" ht="16.2" customHeight="1" x14ac:dyDescent="0.3">
      <c r="A115" s="8" t="s">
        <v>90</v>
      </c>
      <c r="B115" s="8" t="s">
        <v>103</v>
      </c>
      <c r="C115" s="11" t="s">
        <v>2747</v>
      </c>
      <c r="D115" s="74" t="s">
        <v>2750</v>
      </c>
      <c r="E115" s="12" t="s">
        <v>2737</v>
      </c>
      <c r="F115" s="40">
        <v>0</v>
      </c>
      <c r="G115" s="72">
        <v>0</v>
      </c>
      <c r="H115" s="36">
        <v>0</v>
      </c>
      <c r="I115" s="17">
        <v>3.8899461827661002</v>
      </c>
      <c r="J115" s="36">
        <v>0</v>
      </c>
      <c r="K115" s="36">
        <v>0</v>
      </c>
      <c r="L115" s="36">
        <v>0</v>
      </c>
      <c r="M115" s="36">
        <v>6.1864817713157603</v>
      </c>
      <c r="N115" s="36">
        <v>6.5645060483456801</v>
      </c>
      <c r="O115" s="36">
        <v>17.830286510882299</v>
      </c>
      <c r="P115" s="36">
        <v>10.338084779608099</v>
      </c>
      <c r="Q115" s="36">
        <v>30.131850120835999</v>
      </c>
      <c r="R115" s="36">
        <v>49.939194343901697</v>
      </c>
      <c r="S115" s="36">
        <v>72.297589964630106</v>
      </c>
      <c r="T115" s="36">
        <v>89.088525233564198</v>
      </c>
      <c r="U115" s="36">
        <v>138.56870459140799</v>
      </c>
      <c r="V115" s="36">
        <v>145.33838900873201</v>
      </c>
      <c r="W115" s="36">
        <v>222.53505834814101</v>
      </c>
      <c r="X115" s="36">
        <v>454.05024811798501</v>
      </c>
      <c r="Y115" s="36">
        <v>971.02478356562699</v>
      </c>
    </row>
    <row r="116" spans="1:25" ht="16.2" customHeight="1" x14ac:dyDescent="0.3">
      <c r="A116" s="8" t="s">
        <v>90</v>
      </c>
      <c r="B116" s="8" t="s">
        <v>103</v>
      </c>
      <c r="C116" s="11" t="s">
        <v>2747</v>
      </c>
      <c r="D116" s="74" t="s">
        <v>2713</v>
      </c>
      <c r="E116" s="12" t="s">
        <v>2737</v>
      </c>
      <c r="F116" s="40">
        <v>298.58396010626899</v>
      </c>
      <c r="G116" s="72">
        <v>22.3687362460002</v>
      </c>
      <c r="H116" s="36">
        <v>3.9920672958801799</v>
      </c>
      <c r="I116" s="17">
        <v>7.7798923655322003</v>
      </c>
      <c r="J116" s="36">
        <v>24.946075858996</v>
      </c>
      <c r="K116" s="36">
        <v>38.682621980941697</v>
      </c>
      <c r="L116" s="36">
        <v>88.479870861162894</v>
      </c>
      <c r="M116" s="36">
        <v>95.890467455394401</v>
      </c>
      <c r="N116" s="36">
        <v>144.41913306360499</v>
      </c>
      <c r="O116" s="36">
        <v>260.32218305888102</v>
      </c>
      <c r="P116" s="36">
        <v>344.60282598693601</v>
      </c>
      <c r="Q116" s="36">
        <v>476.08323190920902</v>
      </c>
      <c r="R116" s="36">
        <v>734.39991682208301</v>
      </c>
      <c r="S116" s="36">
        <v>956.29993998669795</v>
      </c>
      <c r="T116" s="36">
        <v>1464.15054514293</v>
      </c>
      <c r="U116" s="36">
        <v>2237.47702413774</v>
      </c>
      <c r="V116" s="36">
        <v>3970.6447877185701</v>
      </c>
      <c r="W116" s="36">
        <v>6247.4657121440996</v>
      </c>
      <c r="X116" s="36">
        <v>10264.287427152</v>
      </c>
      <c r="Y116" s="36">
        <v>21388.789151513101</v>
      </c>
    </row>
    <row r="117" spans="1:25" ht="16.2" customHeight="1" x14ac:dyDescent="0.3">
      <c r="A117" s="10" t="s">
        <v>90</v>
      </c>
      <c r="B117" s="10" t="s">
        <v>103</v>
      </c>
      <c r="C117" s="11" t="s">
        <v>2749</v>
      </c>
      <c r="D117" s="74" t="s">
        <v>2714</v>
      </c>
      <c r="E117" s="12" t="s">
        <v>2737</v>
      </c>
      <c r="F117" s="39">
        <v>0</v>
      </c>
      <c r="G117" s="123">
        <v>0</v>
      </c>
      <c r="H117" s="14">
        <v>0</v>
      </c>
      <c r="I117" s="17">
        <v>7.9346591559850301</v>
      </c>
      <c r="J117" s="14">
        <v>0</v>
      </c>
      <c r="K117" s="36">
        <v>0</v>
      </c>
      <c r="L117" s="36">
        <v>0</v>
      </c>
      <c r="M117" s="36">
        <v>0</v>
      </c>
      <c r="N117" s="36">
        <v>6.4408609078481804</v>
      </c>
      <c r="O117" s="36">
        <v>14.0368081976991</v>
      </c>
      <c r="P117" s="36">
        <v>6.6968394256151704</v>
      </c>
      <c r="Q117" s="36">
        <v>17.407269848966699</v>
      </c>
      <c r="R117" s="36">
        <v>68.188151633767106</v>
      </c>
      <c r="S117" s="36">
        <v>57.2800411890994</v>
      </c>
      <c r="T117" s="36">
        <v>126.857456390108</v>
      </c>
      <c r="U117" s="36">
        <v>147.44467744961801</v>
      </c>
      <c r="V117" s="36">
        <v>223.145726014969</v>
      </c>
      <c r="W117" s="36">
        <v>356.15879068108899</v>
      </c>
      <c r="X117" s="36">
        <v>578.40858020657402</v>
      </c>
      <c r="Y117" s="36">
        <v>1036.70516892668</v>
      </c>
    </row>
    <row r="118" spans="1:25" ht="16.2" customHeight="1" x14ac:dyDescent="0.3">
      <c r="A118" s="10" t="s">
        <v>90</v>
      </c>
      <c r="B118" s="8" t="s">
        <v>103</v>
      </c>
      <c r="C118" s="11" t="s">
        <v>2749</v>
      </c>
      <c r="D118" s="74" t="s">
        <v>2750</v>
      </c>
      <c r="E118" s="12" t="s">
        <v>2737</v>
      </c>
      <c r="F118" s="39">
        <v>0</v>
      </c>
      <c r="G118" s="123">
        <v>0</v>
      </c>
      <c r="H118" s="14">
        <v>0</v>
      </c>
      <c r="I118" s="17">
        <v>7.9346591559850301</v>
      </c>
      <c r="J118" s="14">
        <v>0</v>
      </c>
      <c r="K118" s="36">
        <v>0</v>
      </c>
      <c r="L118" s="36">
        <v>0</v>
      </c>
      <c r="M118" s="36">
        <v>0</v>
      </c>
      <c r="N118" s="36">
        <v>6.4408609078481804</v>
      </c>
      <c r="O118" s="36">
        <v>14.0368081976991</v>
      </c>
      <c r="P118" s="36">
        <v>6.6968394256151704</v>
      </c>
      <c r="Q118" s="36">
        <v>17.407269848966699</v>
      </c>
      <c r="R118" s="36">
        <v>51.141113725325297</v>
      </c>
      <c r="S118" s="36">
        <v>57.2800411890994</v>
      </c>
      <c r="T118" s="36">
        <v>82.084236487717007</v>
      </c>
      <c r="U118" s="36">
        <v>124.163938904942</v>
      </c>
      <c r="V118" s="36">
        <v>138.13783039021899</v>
      </c>
      <c r="W118" s="36">
        <v>227.941626035897</v>
      </c>
      <c r="X118" s="36">
        <v>511.66912864427701</v>
      </c>
      <c r="Y118" s="36">
        <v>844.72273023655202</v>
      </c>
    </row>
    <row r="119" spans="1:25" ht="16.2" customHeight="1" x14ac:dyDescent="0.3">
      <c r="A119" s="10" t="s">
        <v>90</v>
      </c>
      <c r="B119" s="10" t="s">
        <v>103</v>
      </c>
      <c r="C119" s="11" t="s">
        <v>2749</v>
      </c>
      <c r="D119" s="74" t="s">
        <v>2713</v>
      </c>
      <c r="E119" s="12" t="s">
        <v>2737</v>
      </c>
      <c r="F119" s="39">
        <v>255.15647731203001</v>
      </c>
      <c r="G119" s="123">
        <v>23.056817021267999</v>
      </c>
      <c r="H119" s="14">
        <v>0</v>
      </c>
      <c r="I119" s="17">
        <v>15.869318311970099</v>
      </c>
      <c r="J119" s="14">
        <v>25.529990449148599</v>
      </c>
      <c r="K119" s="36">
        <v>28.529733707475501</v>
      </c>
      <c r="L119" s="36">
        <v>44.450342420614597</v>
      </c>
      <c r="M119" s="36">
        <v>43.029202003081402</v>
      </c>
      <c r="N119" s="36">
        <v>128.817218156964</v>
      </c>
      <c r="O119" s="36">
        <v>231.607335262036</v>
      </c>
      <c r="P119" s="36">
        <v>207.60202219407</v>
      </c>
      <c r="Q119" s="36">
        <v>336.54055041335602</v>
      </c>
      <c r="R119" s="36">
        <v>494.364099344811</v>
      </c>
      <c r="S119" s="36">
        <v>789.19167860536902</v>
      </c>
      <c r="T119" s="36">
        <v>1238.7257506328201</v>
      </c>
      <c r="U119" s="36">
        <v>1854.6988373925701</v>
      </c>
      <c r="V119" s="36">
        <v>3209.0480598343202</v>
      </c>
      <c r="W119" s="36">
        <v>5883.7432220516002</v>
      </c>
      <c r="X119" s="36">
        <v>9232.2907994510806</v>
      </c>
      <c r="Y119" s="36">
        <v>20158.1560624632</v>
      </c>
    </row>
    <row r="120" spans="1:25" ht="16.2" customHeight="1" x14ac:dyDescent="0.3">
      <c r="A120" s="8" t="s">
        <v>90</v>
      </c>
      <c r="B120" s="8" t="s">
        <v>103</v>
      </c>
      <c r="C120" s="11" t="s">
        <v>2748</v>
      </c>
      <c r="D120" s="74" t="s">
        <v>2714</v>
      </c>
      <c r="E120" s="12" t="s">
        <v>2737</v>
      </c>
      <c r="F120" s="40">
        <v>0</v>
      </c>
      <c r="G120" s="64">
        <v>0</v>
      </c>
      <c r="H120" s="36">
        <v>0</v>
      </c>
      <c r="I120" s="17">
        <v>0</v>
      </c>
      <c r="J120" s="36">
        <v>0</v>
      </c>
      <c r="K120" s="36">
        <v>0</v>
      </c>
      <c r="L120" s="36">
        <v>0</v>
      </c>
      <c r="M120" s="36">
        <v>12.4528887810163</v>
      </c>
      <c r="N120" s="36">
        <v>6.6929913340373997</v>
      </c>
      <c r="O120" s="36">
        <v>28.9982816447597</v>
      </c>
      <c r="P120" s="36">
        <v>14.1979935073729</v>
      </c>
      <c r="Q120" s="36">
        <v>43.8780814701596</v>
      </c>
      <c r="R120" s="36">
        <v>79.060840343751295</v>
      </c>
      <c r="S120" s="36">
        <v>101.919454836951</v>
      </c>
      <c r="T120" s="36">
        <v>112.756373801061</v>
      </c>
      <c r="U120" s="36">
        <v>214.58535503287399</v>
      </c>
      <c r="V120" s="36">
        <v>218.21880691591099</v>
      </c>
      <c r="W120" s="36">
        <v>469.33862257146501</v>
      </c>
      <c r="X120" s="36">
        <v>649.15728715755301</v>
      </c>
      <c r="Y120" s="36">
        <v>1575.4527878168501</v>
      </c>
    </row>
    <row r="121" spans="1:25" ht="16.2" customHeight="1" x14ac:dyDescent="0.3">
      <c r="A121" s="8" t="s">
        <v>90</v>
      </c>
      <c r="B121" s="8" t="s">
        <v>103</v>
      </c>
      <c r="C121" s="11" t="s">
        <v>2748</v>
      </c>
      <c r="D121" s="74" t="s">
        <v>2750</v>
      </c>
      <c r="E121" s="12" t="s">
        <v>2737</v>
      </c>
      <c r="F121" s="40">
        <v>0</v>
      </c>
      <c r="G121" s="64">
        <v>0</v>
      </c>
      <c r="H121" s="36">
        <v>0</v>
      </c>
      <c r="I121" s="17">
        <v>0</v>
      </c>
      <c r="J121" s="36">
        <v>0</v>
      </c>
      <c r="K121" s="36">
        <v>0</v>
      </c>
      <c r="L121" s="36">
        <v>0</v>
      </c>
      <c r="M121" s="36">
        <v>12.4528887810163</v>
      </c>
      <c r="N121" s="36">
        <v>6.6929913340373997</v>
      </c>
      <c r="O121" s="36">
        <v>21.7487112335698</v>
      </c>
      <c r="P121" s="36">
        <v>14.1979935073729</v>
      </c>
      <c r="Q121" s="36">
        <v>43.8780814701596</v>
      </c>
      <c r="R121" s="36">
        <v>48.652824826923897</v>
      </c>
      <c r="S121" s="36">
        <v>88.330194192023896</v>
      </c>
      <c r="T121" s="36">
        <v>96.6483204009091</v>
      </c>
      <c r="U121" s="36">
        <v>154.50145562366899</v>
      </c>
      <c r="V121" s="36">
        <v>154.03680488181899</v>
      </c>
      <c r="W121" s="36">
        <v>215.113535345255</v>
      </c>
      <c r="X121" s="36">
        <v>360.64293730975203</v>
      </c>
      <c r="Y121" s="36">
        <v>1243.77851669752</v>
      </c>
    </row>
    <row r="122" spans="1:25" ht="16.2" customHeight="1" x14ac:dyDescent="0.3">
      <c r="A122" s="8" t="s">
        <v>90</v>
      </c>
      <c r="B122" s="8" t="s">
        <v>103</v>
      </c>
      <c r="C122" s="11" t="s">
        <v>2748</v>
      </c>
      <c r="D122" s="74" t="s">
        <v>2713</v>
      </c>
      <c r="E122" s="12" t="s">
        <v>2737</v>
      </c>
      <c r="F122" s="40">
        <v>339.90676923087102</v>
      </c>
      <c r="G122" s="64">
        <v>21.720533945455699</v>
      </c>
      <c r="H122" s="36">
        <v>7.7688236785637796</v>
      </c>
      <c r="I122" s="17">
        <v>0</v>
      </c>
      <c r="J122" s="36">
        <v>24.388274272477201</v>
      </c>
      <c r="K122" s="36">
        <v>48.556884068559803</v>
      </c>
      <c r="L122" s="36">
        <v>132.09453297394001</v>
      </c>
      <c r="M122" s="36">
        <v>149.43466537219601</v>
      </c>
      <c r="N122" s="36">
        <v>160.631792016898</v>
      </c>
      <c r="O122" s="36">
        <v>289.98281644759697</v>
      </c>
      <c r="P122" s="36">
        <v>489.83077600436599</v>
      </c>
      <c r="Q122" s="36">
        <v>626.82973528799403</v>
      </c>
      <c r="R122" s="36">
        <v>991.30130584857397</v>
      </c>
      <c r="S122" s="36">
        <v>1134.7032638513799</v>
      </c>
      <c r="T122" s="36">
        <v>1707.4536604160601</v>
      </c>
      <c r="U122" s="36">
        <v>2660.8584024076299</v>
      </c>
      <c r="V122" s="36">
        <v>4890.6685549977601</v>
      </c>
      <c r="W122" s="36">
        <v>6746.7426994648104</v>
      </c>
      <c r="X122" s="36">
        <v>11937.2812249528</v>
      </c>
      <c r="Y122" s="36">
        <v>24046.384656152</v>
      </c>
    </row>
    <row r="123" spans="1:25" ht="16.2" customHeight="1" x14ac:dyDescent="0.3">
      <c r="A123" s="8" t="s">
        <v>91</v>
      </c>
      <c r="B123" s="8" t="s">
        <v>103</v>
      </c>
      <c r="C123" s="11" t="s">
        <v>2747</v>
      </c>
      <c r="D123" s="74" t="s">
        <v>2714</v>
      </c>
      <c r="E123" s="12" t="s">
        <v>2737</v>
      </c>
      <c r="F123" s="40">
        <v>0</v>
      </c>
      <c r="G123" s="72">
        <v>0</v>
      </c>
      <c r="H123" s="36">
        <v>0</v>
      </c>
      <c r="I123" s="17">
        <v>0</v>
      </c>
      <c r="J123" s="36">
        <v>0</v>
      </c>
      <c r="K123" s="36">
        <v>0</v>
      </c>
      <c r="L123" s="36">
        <v>0</v>
      </c>
      <c r="M123" s="36">
        <v>3.18996781138706</v>
      </c>
      <c r="N123" s="36">
        <v>0</v>
      </c>
      <c r="O123" s="36">
        <v>3.6774329952593101</v>
      </c>
      <c r="P123" s="36">
        <v>17.854412835430601</v>
      </c>
      <c r="Q123" s="36">
        <v>3.1158016830502402</v>
      </c>
      <c r="R123" s="36">
        <v>15.1711708230174</v>
      </c>
      <c r="S123" s="36">
        <v>37.284841360305101</v>
      </c>
      <c r="T123" s="36">
        <v>35.974203667448897</v>
      </c>
      <c r="U123" s="36">
        <v>29.4435916855812</v>
      </c>
      <c r="V123" s="36">
        <v>53.932609923646098</v>
      </c>
      <c r="W123" s="36">
        <v>102.237814826617</v>
      </c>
      <c r="X123" s="36">
        <v>198.776038792506</v>
      </c>
      <c r="Y123" s="36">
        <v>432.653361621832</v>
      </c>
    </row>
    <row r="124" spans="1:25" ht="16.2" customHeight="1" x14ac:dyDescent="0.3">
      <c r="A124" s="8" t="s">
        <v>91</v>
      </c>
      <c r="B124" s="8" t="s">
        <v>103</v>
      </c>
      <c r="C124" s="11" t="s">
        <v>2747</v>
      </c>
      <c r="D124" s="74" t="s">
        <v>2750</v>
      </c>
      <c r="E124" s="12" t="s">
        <v>2737</v>
      </c>
      <c r="F124" s="40">
        <v>0</v>
      </c>
      <c r="G124" s="72">
        <v>0</v>
      </c>
      <c r="H124" s="36">
        <v>0</v>
      </c>
      <c r="I124" s="17">
        <v>0</v>
      </c>
      <c r="J124" s="36">
        <v>0</v>
      </c>
      <c r="K124" s="36">
        <v>0</v>
      </c>
      <c r="L124" s="36">
        <v>0</v>
      </c>
      <c r="M124" s="36">
        <v>3.18996781138706</v>
      </c>
      <c r="N124" s="36">
        <v>0</v>
      </c>
      <c r="O124" s="36">
        <v>3.6774329952593101</v>
      </c>
      <c r="P124" s="36">
        <v>17.854412835430601</v>
      </c>
      <c r="Q124" s="36">
        <v>3.1158016830502402</v>
      </c>
      <c r="R124" s="36">
        <v>12.136936658413999</v>
      </c>
      <c r="S124" s="36">
        <v>30.505779294795101</v>
      </c>
      <c r="T124" s="36">
        <v>23.982802444965898</v>
      </c>
      <c r="U124" s="36">
        <v>25.2373643019267</v>
      </c>
      <c r="V124" s="36">
        <v>17.977536641215401</v>
      </c>
      <c r="W124" s="36">
        <v>42.599089511090199</v>
      </c>
      <c r="X124" s="36">
        <v>99.388019396252901</v>
      </c>
      <c r="Y124" s="36">
        <v>189.28584570955201</v>
      </c>
    </row>
    <row r="125" spans="1:25" ht="16.2" customHeight="1" x14ac:dyDescent="0.3">
      <c r="A125" s="8" t="s">
        <v>91</v>
      </c>
      <c r="B125" s="8" t="s">
        <v>103</v>
      </c>
      <c r="C125" s="11" t="s">
        <v>2747</v>
      </c>
      <c r="D125" s="74" t="s">
        <v>2713</v>
      </c>
      <c r="E125" s="12" t="s">
        <v>2737</v>
      </c>
      <c r="F125" s="40">
        <v>335.32741745234802</v>
      </c>
      <c r="G125" s="72">
        <v>11.586652946365</v>
      </c>
      <c r="H125" s="36">
        <v>8.2598847609521897</v>
      </c>
      <c r="I125" s="17">
        <v>4.0125451029194901</v>
      </c>
      <c r="J125" s="36">
        <v>8.5887731824752205</v>
      </c>
      <c r="K125" s="36">
        <v>43.710774214517997</v>
      </c>
      <c r="L125" s="36">
        <v>71.9401561186436</v>
      </c>
      <c r="M125" s="36">
        <v>73.369259661902504</v>
      </c>
      <c r="N125" s="36">
        <v>152.474263885498</v>
      </c>
      <c r="O125" s="36">
        <v>264.77517565866998</v>
      </c>
      <c r="P125" s="36">
        <v>346.37560900735502</v>
      </c>
      <c r="Q125" s="36">
        <v>517.22307938634003</v>
      </c>
      <c r="R125" s="36">
        <v>591.67566209768097</v>
      </c>
      <c r="S125" s="36">
        <v>857.55135128701704</v>
      </c>
      <c r="T125" s="36">
        <v>1227.12005843409</v>
      </c>
      <c r="U125" s="36">
        <v>2187.2382395003201</v>
      </c>
      <c r="V125" s="36">
        <v>3463.6720595408301</v>
      </c>
      <c r="W125" s="36">
        <v>6006.4716210637198</v>
      </c>
      <c r="X125" s="36">
        <v>10506.7334790324</v>
      </c>
      <c r="Y125" s="36">
        <v>19036.747911360599</v>
      </c>
    </row>
    <row r="126" spans="1:25" ht="16.2" customHeight="1" x14ac:dyDescent="0.3">
      <c r="A126" s="10" t="s">
        <v>91</v>
      </c>
      <c r="B126" s="10" t="s">
        <v>103</v>
      </c>
      <c r="C126" s="11" t="s">
        <v>2749</v>
      </c>
      <c r="D126" s="74" t="s">
        <v>2714</v>
      </c>
      <c r="E126" s="12" t="s">
        <v>2737</v>
      </c>
      <c r="F126" s="39">
        <v>0</v>
      </c>
      <c r="G126" s="123">
        <v>0</v>
      </c>
      <c r="H126" s="14">
        <v>0</v>
      </c>
      <c r="I126" s="17">
        <v>0</v>
      </c>
      <c r="J126" s="14">
        <v>0</v>
      </c>
      <c r="K126" s="36">
        <v>0</v>
      </c>
      <c r="L126" s="36">
        <v>0</v>
      </c>
      <c r="M126" s="36">
        <v>0</v>
      </c>
      <c r="N126" s="36">
        <v>0</v>
      </c>
      <c r="O126" s="36">
        <v>0</v>
      </c>
      <c r="P126" s="36">
        <v>20.8251082167037</v>
      </c>
      <c r="Q126" s="36">
        <v>5.9987118067512597</v>
      </c>
      <c r="R126" s="36">
        <v>11.7355733994997</v>
      </c>
      <c r="S126" s="36">
        <v>45.946098716671699</v>
      </c>
      <c r="T126" s="36">
        <v>23.1009413601092</v>
      </c>
      <c r="U126" s="36">
        <v>16.015778977465501</v>
      </c>
      <c r="V126" s="36">
        <v>32.878637834024197</v>
      </c>
      <c r="W126" s="36">
        <v>73.645259994826802</v>
      </c>
      <c r="X126" s="36">
        <v>183.66667335297501</v>
      </c>
      <c r="Y126" s="36">
        <v>395.90417113164</v>
      </c>
    </row>
    <row r="127" spans="1:25" ht="16.2" customHeight="1" x14ac:dyDescent="0.3">
      <c r="A127" s="10" t="s">
        <v>91</v>
      </c>
      <c r="B127" s="10" t="s">
        <v>103</v>
      </c>
      <c r="C127" s="11" t="s">
        <v>2749</v>
      </c>
      <c r="D127" s="74" t="s">
        <v>2750</v>
      </c>
      <c r="E127" s="12" t="s">
        <v>2737</v>
      </c>
      <c r="F127" s="39">
        <v>0</v>
      </c>
      <c r="G127" s="123">
        <v>0</v>
      </c>
      <c r="H127" s="14">
        <v>0</v>
      </c>
      <c r="I127" s="17">
        <v>0</v>
      </c>
      <c r="J127" s="14">
        <v>0</v>
      </c>
      <c r="K127" s="36">
        <v>0</v>
      </c>
      <c r="L127" s="36">
        <v>0</v>
      </c>
      <c r="M127" s="36">
        <v>0</v>
      </c>
      <c r="N127" s="36">
        <v>0</v>
      </c>
      <c r="O127" s="36">
        <v>0</v>
      </c>
      <c r="P127" s="36">
        <v>20.8251082167037</v>
      </c>
      <c r="Q127" s="36">
        <v>5.9987118067512597</v>
      </c>
      <c r="R127" s="36">
        <v>11.7355733994997</v>
      </c>
      <c r="S127" s="36">
        <v>39.382370328575803</v>
      </c>
      <c r="T127" s="36">
        <v>15.4006275734061</v>
      </c>
      <c r="U127" s="36">
        <v>16.015778977465501</v>
      </c>
      <c r="V127" s="36">
        <v>0</v>
      </c>
      <c r="W127" s="36">
        <v>44.187155996896102</v>
      </c>
      <c r="X127" s="36">
        <v>91.833336676487306</v>
      </c>
      <c r="Y127" s="36">
        <v>197.95208556582</v>
      </c>
    </row>
    <row r="128" spans="1:25" ht="16.2" customHeight="1" x14ac:dyDescent="0.3">
      <c r="A128" s="10" t="s">
        <v>91</v>
      </c>
      <c r="B128" s="10" t="s">
        <v>103</v>
      </c>
      <c r="C128" s="11" t="s">
        <v>2749</v>
      </c>
      <c r="D128" s="74" t="s">
        <v>2713</v>
      </c>
      <c r="E128" s="12" t="s">
        <v>2737</v>
      </c>
      <c r="F128" s="39">
        <v>264.47760011209198</v>
      </c>
      <c r="G128" s="123">
        <v>11.9401512031379</v>
      </c>
      <c r="H128" s="14">
        <v>0</v>
      </c>
      <c r="I128" s="17">
        <v>0</v>
      </c>
      <c r="J128" s="14">
        <v>8.7903944191417196</v>
      </c>
      <c r="K128" s="36">
        <v>36.938338253167899</v>
      </c>
      <c r="L128" s="36">
        <v>52.580652297279201</v>
      </c>
      <c r="M128" s="36">
        <v>31.700015296908099</v>
      </c>
      <c r="N128" s="36">
        <v>119.70765364777201</v>
      </c>
      <c r="O128" s="36">
        <v>231.598438729256</v>
      </c>
      <c r="P128" s="36">
        <v>284.60981229495098</v>
      </c>
      <c r="Q128" s="36">
        <v>419.90982647258801</v>
      </c>
      <c r="R128" s="36">
        <v>492.89408277898701</v>
      </c>
      <c r="S128" s="36">
        <v>735.13757946674798</v>
      </c>
      <c r="T128" s="36">
        <v>931.73796819107201</v>
      </c>
      <c r="U128" s="36">
        <v>1681.6567926338801</v>
      </c>
      <c r="V128" s="36">
        <v>2750.8460321133598</v>
      </c>
      <c r="W128" s="36">
        <v>5655.9559676027002</v>
      </c>
      <c r="X128" s="36">
        <v>9389.9586751708193</v>
      </c>
      <c r="Y128" s="36">
        <v>18449.1343747344</v>
      </c>
    </row>
    <row r="129" spans="1:25" ht="16.2" customHeight="1" x14ac:dyDescent="0.3">
      <c r="A129" s="8" t="s">
        <v>91</v>
      </c>
      <c r="B129" s="8" t="s">
        <v>103</v>
      </c>
      <c r="C129" s="11" t="s">
        <v>2748</v>
      </c>
      <c r="D129" s="74" t="s">
        <v>2714</v>
      </c>
      <c r="E129" s="12" t="s">
        <v>2737</v>
      </c>
      <c r="F129" s="40">
        <v>0</v>
      </c>
      <c r="G129" s="72">
        <v>0</v>
      </c>
      <c r="H129" s="36">
        <v>0</v>
      </c>
      <c r="I129" s="17">
        <v>0</v>
      </c>
      <c r="J129" s="36">
        <v>0</v>
      </c>
      <c r="K129" s="36">
        <v>0</v>
      </c>
      <c r="L129" s="36">
        <v>0</v>
      </c>
      <c r="M129" s="36">
        <v>6.4203744057780199</v>
      </c>
      <c r="N129" s="36">
        <v>0</v>
      </c>
      <c r="O129" s="36">
        <v>7.4761532876238901</v>
      </c>
      <c r="P129" s="36">
        <v>14.7074029659011</v>
      </c>
      <c r="Q129" s="36">
        <v>0</v>
      </c>
      <c r="R129" s="36">
        <v>18.850088700473702</v>
      </c>
      <c r="S129" s="36">
        <v>28.036014867936899</v>
      </c>
      <c r="T129" s="36">
        <v>49.869329069332601</v>
      </c>
      <c r="U129" s="36">
        <v>44.300365368863602</v>
      </c>
      <c r="V129" s="36">
        <v>79.333320232691193</v>
      </c>
      <c r="W129" s="36">
        <v>141.470247801505</v>
      </c>
      <c r="X129" s="36">
        <v>223.26530940575</v>
      </c>
      <c r="Y129" s="36">
        <v>511.837576619559</v>
      </c>
    </row>
    <row r="130" spans="1:25" ht="16.2" customHeight="1" x14ac:dyDescent="0.3">
      <c r="A130" s="8" t="s">
        <v>91</v>
      </c>
      <c r="B130" s="8" t="s">
        <v>103</v>
      </c>
      <c r="C130" s="11" t="s">
        <v>2748</v>
      </c>
      <c r="D130" s="74" t="s">
        <v>2750</v>
      </c>
      <c r="E130" s="12" t="s">
        <v>2737</v>
      </c>
      <c r="F130" s="40">
        <v>0</v>
      </c>
      <c r="G130" s="72">
        <v>0</v>
      </c>
      <c r="H130" s="36">
        <v>0</v>
      </c>
      <c r="I130" s="17">
        <v>0</v>
      </c>
      <c r="J130" s="36">
        <v>0</v>
      </c>
      <c r="K130" s="36">
        <v>0</v>
      </c>
      <c r="L130" s="36">
        <v>0</v>
      </c>
      <c r="M130" s="36">
        <v>6.4203744057780199</v>
      </c>
      <c r="N130" s="36">
        <v>0</v>
      </c>
      <c r="O130" s="36">
        <v>7.4761532876238901</v>
      </c>
      <c r="P130" s="36">
        <v>14.7074029659011</v>
      </c>
      <c r="Q130" s="36">
        <v>0</v>
      </c>
      <c r="R130" s="36">
        <v>12.566725800315799</v>
      </c>
      <c r="S130" s="36">
        <v>21.027011150952699</v>
      </c>
      <c r="T130" s="36">
        <v>33.2462193795551</v>
      </c>
      <c r="U130" s="36">
        <v>35.440292295090899</v>
      </c>
      <c r="V130" s="36">
        <v>39.666660116345597</v>
      </c>
      <c r="W130" s="36">
        <v>40.420070800430103</v>
      </c>
      <c r="X130" s="36">
        <v>111.632654702875</v>
      </c>
      <c r="Y130" s="36">
        <v>170.61252553985301</v>
      </c>
    </row>
    <row r="131" spans="1:25" ht="16.2" customHeight="1" x14ac:dyDescent="0.3">
      <c r="A131" s="8" t="s">
        <v>91</v>
      </c>
      <c r="B131" s="8" t="s">
        <v>103</v>
      </c>
      <c r="C131" s="11" t="s">
        <v>2748</v>
      </c>
      <c r="D131" s="74" t="s">
        <v>2713</v>
      </c>
      <c r="E131" s="12" t="s">
        <v>2737</v>
      </c>
      <c r="F131" s="40">
        <v>402.76119288206303</v>
      </c>
      <c r="G131" s="72">
        <v>11.2534840503646</v>
      </c>
      <c r="H131" s="36">
        <v>16.071414235415201</v>
      </c>
      <c r="I131" s="17">
        <v>7.8711262929170598</v>
      </c>
      <c r="J131" s="36">
        <v>8.3961935499675402</v>
      </c>
      <c r="K131" s="36">
        <v>50.2977850545224</v>
      </c>
      <c r="L131" s="36">
        <v>91.1087520156984</v>
      </c>
      <c r="M131" s="36">
        <v>115.566739304004</v>
      </c>
      <c r="N131" s="36">
        <v>186.50859197924299</v>
      </c>
      <c r="O131" s="36">
        <v>299.04613150495601</v>
      </c>
      <c r="P131" s="36">
        <v>411.80728304523097</v>
      </c>
      <c r="Q131" s="36">
        <v>622.39763710807404</v>
      </c>
      <c r="R131" s="36">
        <v>697.45328191752606</v>
      </c>
      <c r="S131" s="36">
        <v>988.26952409477701</v>
      </c>
      <c r="T131" s="36">
        <v>1545.9492011493101</v>
      </c>
      <c r="U131" s="36">
        <v>2746.6226528695502</v>
      </c>
      <c r="V131" s="36">
        <v>4323.6659526816702</v>
      </c>
      <c r="W131" s="36">
        <v>6487.4213634690304</v>
      </c>
      <c r="X131" s="36">
        <v>12316.8029022172</v>
      </c>
      <c r="Y131" s="36">
        <v>20302.8905392425</v>
      </c>
    </row>
    <row r="132" spans="1:25" ht="16.2" customHeight="1" x14ac:dyDescent="0.3">
      <c r="A132" s="8" t="s">
        <v>93</v>
      </c>
      <c r="B132" s="8" t="s">
        <v>103</v>
      </c>
      <c r="C132" s="11" t="s">
        <v>2747</v>
      </c>
      <c r="D132" s="74" t="s">
        <v>2714</v>
      </c>
      <c r="E132" s="12" t="s">
        <v>2737</v>
      </c>
      <c r="F132" s="54">
        <v>0</v>
      </c>
      <c r="G132" s="71">
        <v>0</v>
      </c>
      <c r="H132" s="50">
        <v>0</v>
      </c>
      <c r="I132" s="48">
        <v>0</v>
      </c>
      <c r="J132" s="50">
        <v>0</v>
      </c>
      <c r="K132" s="50">
        <v>0</v>
      </c>
      <c r="L132" s="50">
        <v>3.16921517557771</v>
      </c>
      <c r="M132" s="50">
        <v>0</v>
      </c>
      <c r="N132" s="50">
        <v>0</v>
      </c>
      <c r="O132" s="50">
        <v>0</v>
      </c>
      <c r="P132" s="50">
        <v>3.46573662086359</v>
      </c>
      <c r="Q132" s="50">
        <v>3.01747221961568</v>
      </c>
      <c r="R132" s="50">
        <v>5.8701425160007599</v>
      </c>
      <c r="S132" s="50">
        <v>9.8218497568838803</v>
      </c>
      <c r="T132" s="50">
        <v>3.86281449958866</v>
      </c>
      <c r="U132" s="50">
        <v>0</v>
      </c>
      <c r="V132" s="50">
        <v>23.137886131493602</v>
      </c>
      <c r="W132" s="50">
        <v>57.736219407774698</v>
      </c>
      <c r="X132" s="50">
        <v>54.883546517307302</v>
      </c>
      <c r="Y132" s="50">
        <v>104.36451357818299</v>
      </c>
    </row>
    <row r="133" spans="1:25" ht="16.2" customHeight="1" x14ac:dyDescent="0.3">
      <c r="A133" s="8" t="s">
        <v>93</v>
      </c>
      <c r="B133" s="8" t="s">
        <v>103</v>
      </c>
      <c r="C133" s="11" t="s">
        <v>2747</v>
      </c>
      <c r="D133" s="74" t="s">
        <v>2750</v>
      </c>
      <c r="E133" s="12" t="s">
        <v>2737</v>
      </c>
      <c r="F133" s="54">
        <v>0</v>
      </c>
      <c r="G133" s="71">
        <v>0</v>
      </c>
      <c r="H133" s="50">
        <v>0</v>
      </c>
      <c r="I133" s="48">
        <v>0</v>
      </c>
      <c r="J133" s="50">
        <v>0</v>
      </c>
      <c r="K133" s="50">
        <v>0</v>
      </c>
      <c r="L133" s="50">
        <v>3.16921517557771</v>
      </c>
      <c r="M133" s="50">
        <v>0</v>
      </c>
      <c r="N133" s="50">
        <v>0</v>
      </c>
      <c r="O133" s="50">
        <v>0</v>
      </c>
      <c r="P133" s="50">
        <v>3.46573662086359</v>
      </c>
      <c r="Q133" s="50">
        <v>3.01747221961568</v>
      </c>
      <c r="R133" s="50">
        <v>5.8701425160007599</v>
      </c>
      <c r="S133" s="50">
        <v>9.8218497568838803</v>
      </c>
      <c r="T133" s="50">
        <v>3.86281449958866</v>
      </c>
      <c r="U133" s="50">
        <v>0</v>
      </c>
      <c r="V133" s="50">
        <v>11.568943065746801</v>
      </c>
      <c r="W133" s="50">
        <v>24.744094031903401</v>
      </c>
      <c r="X133" s="50">
        <v>0</v>
      </c>
      <c r="Y133" s="50">
        <v>104.36451357818299</v>
      </c>
    </row>
    <row r="134" spans="1:25" ht="16.2" customHeight="1" x14ac:dyDescent="0.3">
      <c r="A134" s="8" t="s">
        <v>93</v>
      </c>
      <c r="B134" s="8" t="s">
        <v>103</v>
      </c>
      <c r="C134" s="11" t="s">
        <v>2747</v>
      </c>
      <c r="D134" s="74" t="s">
        <v>2713</v>
      </c>
      <c r="E134" s="12" t="s">
        <v>2737</v>
      </c>
      <c r="F134" s="54">
        <v>375.68858733787499</v>
      </c>
      <c r="G134" s="71">
        <v>5.6212578643470303</v>
      </c>
      <c r="H134" s="50">
        <v>12.0046080213894</v>
      </c>
      <c r="I134" s="48">
        <v>7.7521348435981601</v>
      </c>
      <c r="J134" s="50">
        <v>24.923865829250602</v>
      </c>
      <c r="K134" s="50">
        <v>56.541564216193599</v>
      </c>
      <c r="L134" s="50">
        <v>82.399594565020394</v>
      </c>
      <c r="M134" s="50">
        <v>89.340600717340394</v>
      </c>
      <c r="N134" s="50">
        <v>193.26503997207001</v>
      </c>
      <c r="O134" s="50">
        <v>198.87527271210899</v>
      </c>
      <c r="P134" s="50">
        <v>263.39598318563202</v>
      </c>
      <c r="Q134" s="50">
        <v>455.63830516196799</v>
      </c>
      <c r="R134" s="50">
        <v>578.20903782607502</v>
      </c>
      <c r="S134" s="50">
        <v>942.897576660852</v>
      </c>
      <c r="T134" s="50">
        <v>1518.08609833834</v>
      </c>
      <c r="U134" s="50">
        <v>2268.4826636388102</v>
      </c>
      <c r="V134" s="50">
        <v>3586.3723503815099</v>
      </c>
      <c r="W134" s="50">
        <v>6326.2400408233098</v>
      </c>
      <c r="X134" s="50">
        <v>9769.2712800807094</v>
      </c>
      <c r="Y134" s="50">
        <v>19437.890653936502</v>
      </c>
    </row>
    <row r="135" spans="1:25" ht="16.2" customHeight="1" x14ac:dyDescent="0.3">
      <c r="A135" s="8" t="s">
        <v>93</v>
      </c>
      <c r="B135" s="8" t="s">
        <v>103</v>
      </c>
      <c r="C135" s="11" t="s">
        <v>2749</v>
      </c>
      <c r="D135" s="74" t="s">
        <v>2714</v>
      </c>
      <c r="E135" s="12" t="s">
        <v>2737</v>
      </c>
      <c r="F135" s="54">
        <v>0</v>
      </c>
      <c r="G135" s="122">
        <v>0</v>
      </c>
      <c r="H135" s="50">
        <v>0</v>
      </c>
      <c r="I135" s="48">
        <v>0</v>
      </c>
      <c r="J135" s="50">
        <v>0</v>
      </c>
      <c r="K135" s="50">
        <v>0</v>
      </c>
      <c r="L135" s="50">
        <v>6.3714637392848799</v>
      </c>
      <c r="M135" s="50">
        <v>0</v>
      </c>
      <c r="N135" s="50">
        <v>0</v>
      </c>
      <c r="O135" s="50">
        <v>0</v>
      </c>
      <c r="P135" s="50">
        <v>6.7395501611679496</v>
      </c>
      <c r="Q135" s="50">
        <v>5.8080821919247496</v>
      </c>
      <c r="R135" s="50">
        <v>11.3490758240338</v>
      </c>
      <c r="S135" s="50">
        <v>6.3391773799993603</v>
      </c>
      <c r="T135" s="50">
        <v>0</v>
      </c>
      <c r="U135" s="50">
        <v>0</v>
      </c>
      <c r="V135" s="50">
        <v>10.5854503717617</v>
      </c>
      <c r="W135" s="50">
        <v>57.047006915683703</v>
      </c>
      <c r="X135" s="50">
        <v>66.564364534489897</v>
      </c>
      <c r="Y135" s="50">
        <v>114.683193327586</v>
      </c>
    </row>
    <row r="136" spans="1:25" ht="16.2" customHeight="1" x14ac:dyDescent="0.3">
      <c r="A136" s="8" t="s">
        <v>93</v>
      </c>
      <c r="B136" s="8" t="s">
        <v>103</v>
      </c>
      <c r="C136" s="11" t="s">
        <v>2749</v>
      </c>
      <c r="D136" s="74" t="s">
        <v>2750</v>
      </c>
      <c r="E136" s="12" t="s">
        <v>2737</v>
      </c>
      <c r="F136" s="54">
        <v>0</v>
      </c>
      <c r="G136" s="122">
        <v>0</v>
      </c>
      <c r="H136" s="50">
        <v>0</v>
      </c>
      <c r="I136" s="48">
        <v>0</v>
      </c>
      <c r="J136" s="50">
        <v>0</v>
      </c>
      <c r="K136" s="50">
        <v>0</v>
      </c>
      <c r="L136" s="50">
        <v>6.3714637392848799</v>
      </c>
      <c r="M136" s="50">
        <v>0</v>
      </c>
      <c r="N136" s="50">
        <v>0</v>
      </c>
      <c r="O136" s="50">
        <v>0</v>
      </c>
      <c r="P136" s="50">
        <v>6.7395501611679496</v>
      </c>
      <c r="Q136" s="50">
        <v>5.8080821919247496</v>
      </c>
      <c r="R136" s="50">
        <v>11.3490758240338</v>
      </c>
      <c r="S136" s="50">
        <v>6.3391773799993603</v>
      </c>
      <c r="T136" s="50">
        <v>0</v>
      </c>
      <c r="U136" s="50">
        <v>0</v>
      </c>
      <c r="V136" s="50">
        <v>10.5854503717617</v>
      </c>
      <c r="W136" s="50">
        <v>28.523503457841901</v>
      </c>
      <c r="X136" s="50">
        <v>0</v>
      </c>
      <c r="Y136" s="50">
        <v>114.683193327586</v>
      </c>
    </row>
    <row r="137" spans="1:25" ht="16.2" customHeight="1" x14ac:dyDescent="0.3">
      <c r="A137" s="8" t="s">
        <v>93</v>
      </c>
      <c r="B137" s="8" t="s">
        <v>103</v>
      </c>
      <c r="C137" s="11" t="s">
        <v>2749</v>
      </c>
      <c r="D137" s="74" t="s">
        <v>2713</v>
      </c>
      <c r="E137" s="12" t="s">
        <v>2737</v>
      </c>
      <c r="F137" s="54">
        <v>308.12054619382701</v>
      </c>
      <c r="G137" s="122">
        <v>0</v>
      </c>
      <c r="H137" s="50">
        <v>0</v>
      </c>
      <c r="I137" s="48">
        <v>7.9072568307229103</v>
      </c>
      <c r="J137" s="50">
        <v>17.0071336420466</v>
      </c>
      <c r="K137" s="50">
        <v>35.834634002558801</v>
      </c>
      <c r="L137" s="50">
        <v>63.7146373928488</v>
      </c>
      <c r="M137" s="50">
        <v>48.988844148992698</v>
      </c>
      <c r="N137" s="50">
        <v>147.90776348925101</v>
      </c>
      <c r="O137" s="50">
        <v>160.750391594234</v>
      </c>
      <c r="P137" s="50">
        <v>195.44695467387101</v>
      </c>
      <c r="Q137" s="50">
        <v>272.97986302046297</v>
      </c>
      <c r="R137" s="50">
        <v>482.33572252143802</v>
      </c>
      <c r="S137" s="50">
        <v>703.64868917992897</v>
      </c>
      <c r="T137" s="50">
        <v>1317.11305220295</v>
      </c>
      <c r="U137" s="50">
        <v>1717.9624781862101</v>
      </c>
      <c r="V137" s="50">
        <v>3154.46421078497</v>
      </c>
      <c r="W137" s="50">
        <v>5390.9421535321098</v>
      </c>
      <c r="X137" s="50">
        <v>8697.7436325066792</v>
      </c>
      <c r="Y137" s="50">
        <v>19190.321016816</v>
      </c>
    </row>
    <row r="138" spans="1:25" ht="16.2" customHeight="1" x14ac:dyDescent="0.3">
      <c r="A138" s="8" t="s">
        <v>93</v>
      </c>
      <c r="B138" s="8" t="s">
        <v>103</v>
      </c>
      <c r="C138" s="11" t="s">
        <v>2748</v>
      </c>
      <c r="D138" s="74" t="s">
        <v>2714</v>
      </c>
      <c r="E138" s="12" t="s">
        <v>2737</v>
      </c>
      <c r="F138" s="54">
        <v>0</v>
      </c>
      <c r="G138" s="122">
        <v>0</v>
      </c>
      <c r="H138" s="50">
        <v>0</v>
      </c>
      <c r="I138" s="48">
        <v>0</v>
      </c>
      <c r="J138" s="50">
        <v>0</v>
      </c>
      <c r="K138" s="50">
        <v>0</v>
      </c>
      <c r="L138" s="50">
        <v>0</v>
      </c>
      <c r="M138" s="50">
        <v>0</v>
      </c>
      <c r="N138" s="50">
        <v>0</v>
      </c>
      <c r="O138" s="50">
        <v>0</v>
      </c>
      <c r="P138" s="50">
        <v>0</v>
      </c>
      <c r="Q138" s="50">
        <v>0</v>
      </c>
      <c r="R138" s="50">
        <v>0</v>
      </c>
      <c r="S138" s="50">
        <v>13.5416699304277</v>
      </c>
      <c r="T138" s="50">
        <v>8.0325299586461707</v>
      </c>
      <c r="U138" s="50">
        <v>0</v>
      </c>
      <c r="V138" s="50">
        <v>38.2617201988826</v>
      </c>
      <c r="W138" s="50">
        <v>58.681498847710699</v>
      </c>
      <c r="X138" s="50">
        <v>35.955149941341602</v>
      </c>
      <c r="Y138" s="50">
        <v>82.181534985754297</v>
      </c>
    </row>
    <row r="139" spans="1:25" ht="16.2" customHeight="1" x14ac:dyDescent="0.3">
      <c r="A139" s="8" t="s">
        <v>93</v>
      </c>
      <c r="B139" s="8" t="s">
        <v>103</v>
      </c>
      <c r="C139" s="11" t="s">
        <v>2748</v>
      </c>
      <c r="D139" s="74" t="s">
        <v>2750</v>
      </c>
      <c r="E139" s="12" t="s">
        <v>2737</v>
      </c>
      <c r="F139" s="54">
        <v>0</v>
      </c>
      <c r="G139" s="122">
        <v>0</v>
      </c>
      <c r="H139" s="50">
        <v>0</v>
      </c>
      <c r="I139" s="48">
        <v>0</v>
      </c>
      <c r="J139" s="50">
        <v>0</v>
      </c>
      <c r="K139" s="50">
        <v>0</v>
      </c>
      <c r="L139" s="50">
        <v>0</v>
      </c>
      <c r="M139" s="50">
        <v>0</v>
      </c>
      <c r="N139" s="50">
        <v>0</v>
      </c>
      <c r="O139" s="50">
        <v>0</v>
      </c>
      <c r="P139" s="50">
        <v>0</v>
      </c>
      <c r="Q139" s="50">
        <v>0</v>
      </c>
      <c r="R139" s="50">
        <v>0</v>
      </c>
      <c r="S139" s="50">
        <v>13.5416699304277</v>
      </c>
      <c r="T139" s="50">
        <v>8.0325299586461707</v>
      </c>
      <c r="U139" s="50">
        <v>0</v>
      </c>
      <c r="V139" s="50">
        <v>12.7539067329609</v>
      </c>
      <c r="W139" s="50">
        <v>19.560499615903598</v>
      </c>
      <c r="X139" s="50">
        <v>0</v>
      </c>
      <c r="Y139" s="50">
        <v>82.181534985754297</v>
      </c>
    </row>
    <row r="140" spans="1:25" ht="16.2" customHeight="1" x14ac:dyDescent="0.3">
      <c r="A140" s="8" t="s">
        <v>93</v>
      </c>
      <c r="B140" s="8" t="s">
        <v>103</v>
      </c>
      <c r="C140" s="11" t="s">
        <v>2748</v>
      </c>
      <c r="D140" s="74" t="s">
        <v>2713</v>
      </c>
      <c r="E140" s="12" t="s">
        <v>2737</v>
      </c>
      <c r="F140" s="54">
        <v>440.01631145723502</v>
      </c>
      <c r="G140" s="122">
        <v>10.9218535903412</v>
      </c>
      <c r="H140" s="50">
        <v>23.353287970721802</v>
      </c>
      <c r="I140" s="48">
        <v>7.60298202052119</v>
      </c>
      <c r="J140" s="50">
        <v>32.484563424154899</v>
      </c>
      <c r="K140" s="50">
        <v>76.682920426568202</v>
      </c>
      <c r="L140" s="50">
        <v>100.89180360094601</v>
      </c>
      <c r="M140" s="50">
        <v>130.193823980253</v>
      </c>
      <c r="N140" s="50">
        <v>240.355832474626</v>
      </c>
      <c r="O140" s="50">
        <v>238.25931005397501</v>
      </c>
      <c r="P140" s="50">
        <v>335.32843552787</v>
      </c>
      <c r="Q140" s="50">
        <v>653.14593980437201</v>
      </c>
      <c r="R140" s="50">
        <v>680.92794179494501</v>
      </c>
      <c r="S140" s="50">
        <v>1198.4377888428501</v>
      </c>
      <c r="T140" s="50">
        <v>1735.0264710675699</v>
      </c>
      <c r="U140" s="50">
        <v>2877.7828134926799</v>
      </c>
      <c r="V140" s="50">
        <v>4106.7579680134004</v>
      </c>
      <c r="W140" s="50">
        <v>7609.0343505864903</v>
      </c>
      <c r="X140" s="50">
        <v>11505.6479812293</v>
      </c>
      <c r="Y140" s="50">
        <v>19970.113001538299</v>
      </c>
    </row>
    <row r="141" spans="1:25" ht="16.2" customHeight="1" x14ac:dyDescent="0.3">
      <c r="A141" s="10" t="s">
        <v>94</v>
      </c>
      <c r="B141" s="8" t="s">
        <v>103</v>
      </c>
      <c r="C141" s="11" t="s">
        <v>2747</v>
      </c>
      <c r="D141" s="74" t="s">
        <v>2714</v>
      </c>
      <c r="E141" s="12" t="s">
        <v>2737</v>
      </c>
      <c r="F141" s="54">
        <v>0</v>
      </c>
      <c r="G141" s="71">
        <v>0</v>
      </c>
      <c r="H141" s="50">
        <v>0</v>
      </c>
      <c r="I141" s="48">
        <v>0</v>
      </c>
      <c r="J141" s="50">
        <v>0</v>
      </c>
      <c r="K141" s="50">
        <v>0</v>
      </c>
      <c r="L141" s="50">
        <v>0</v>
      </c>
      <c r="M141" s="50">
        <v>0</v>
      </c>
      <c r="N141" s="50">
        <v>3.3815368266937602</v>
      </c>
      <c r="O141" s="50">
        <v>7.32458210022227</v>
      </c>
      <c r="P141" s="50">
        <v>3.5913625930249902</v>
      </c>
      <c r="Q141" s="50">
        <v>3.1202379995055201</v>
      </c>
      <c r="R141" s="50">
        <v>3.0316236864462098</v>
      </c>
      <c r="S141" s="50">
        <v>13.5074540222196</v>
      </c>
      <c r="T141" s="50">
        <v>27.9034716861708</v>
      </c>
      <c r="U141" s="50">
        <v>46.153196899573402</v>
      </c>
      <c r="V141" s="50">
        <v>53.663642051725503</v>
      </c>
      <c r="W141" s="50">
        <v>119.36419900872301</v>
      </c>
      <c r="X141" s="50">
        <v>127.430196755986</v>
      </c>
      <c r="Y141" s="50">
        <v>161.303162468214</v>
      </c>
    </row>
    <row r="142" spans="1:25" ht="16.2" customHeight="1" x14ac:dyDescent="0.3">
      <c r="A142" s="10" t="s">
        <v>94</v>
      </c>
      <c r="B142" s="10" t="s">
        <v>103</v>
      </c>
      <c r="C142" s="11" t="s">
        <v>2747</v>
      </c>
      <c r="D142" s="74" t="s">
        <v>2750</v>
      </c>
      <c r="E142" s="12" t="s">
        <v>2737</v>
      </c>
      <c r="F142" s="54">
        <v>0</v>
      </c>
      <c r="G142" s="71">
        <v>0</v>
      </c>
      <c r="H142" s="50">
        <v>0</v>
      </c>
      <c r="I142" s="48">
        <v>0</v>
      </c>
      <c r="J142" s="50">
        <v>0</v>
      </c>
      <c r="K142" s="50">
        <v>0</v>
      </c>
      <c r="L142" s="50">
        <v>0</v>
      </c>
      <c r="M142" s="50">
        <v>0</v>
      </c>
      <c r="N142" s="50">
        <v>3.3815368266937602</v>
      </c>
      <c r="O142" s="50">
        <v>7.32458210022227</v>
      </c>
      <c r="P142" s="50">
        <v>3.5913625930249902</v>
      </c>
      <c r="Q142" s="50">
        <v>3.1202379995055201</v>
      </c>
      <c r="R142" s="50">
        <v>3.0316236864462098</v>
      </c>
      <c r="S142" s="50">
        <v>13.5074540222196</v>
      </c>
      <c r="T142" s="50">
        <v>23.917261445289299</v>
      </c>
      <c r="U142" s="50">
        <v>33.565961381507996</v>
      </c>
      <c r="V142" s="50">
        <v>35.775761367816997</v>
      </c>
      <c r="W142" s="50">
        <v>102.31217057890601</v>
      </c>
      <c r="X142" s="50">
        <v>99.112375254655802</v>
      </c>
      <c r="Y142" s="50">
        <v>107.535441645476</v>
      </c>
    </row>
    <row r="143" spans="1:25" ht="16.2" customHeight="1" x14ac:dyDescent="0.3">
      <c r="A143" s="10" t="s">
        <v>94</v>
      </c>
      <c r="B143" s="10" t="s">
        <v>103</v>
      </c>
      <c r="C143" s="11" t="s">
        <v>2747</v>
      </c>
      <c r="D143" s="74" t="s">
        <v>2713</v>
      </c>
      <c r="E143" s="12" t="s">
        <v>2737</v>
      </c>
      <c r="F143" s="54">
        <v>467.36799638664598</v>
      </c>
      <c r="G143" s="71">
        <v>17.470569679575501</v>
      </c>
      <c r="H143" s="48">
        <v>0</v>
      </c>
      <c r="I143" s="48">
        <v>15.9930160128685</v>
      </c>
      <c r="J143" s="48">
        <v>30.0339541568963</v>
      </c>
      <c r="K143" s="50">
        <v>58.567539265577203</v>
      </c>
      <c r="L143" s="50">
        <v>68.870792979155993</v>
      </c>
      <c r="M143" s="50">
        <v>101.666276940374</v>
      </c>
      <c r="N143" s="50">
        <v>155.55069402791301</v>
      </c>
      <c r="O143" s="50">
        <v>227.06204510689099</v>
      </c>
      <c r="P143" s="50">
        <v>312.448545593174</v>
      </c>
      <c r="Q143" s="50">
        <v>464.915461926322</v>
      </c>
      <c r="R143" s="50">
        <v>654.83071627238201</v>
      </c>
      <c r="S143" s="50">
        <v>877.98451144427202</v>
      </c>
      <c r="T143" s="50">
        <v>1506.7874710532201</v>
      </c>
      <c r="U143" s="50">
        <v>2240.5279222156601</v>
      </c>
      <c r="V143" s="50">
        <v>3613.3518981495199</v>
      </c>
      <c r="W143" s="50">
        <v>6368.93261853688</v>
      </c>
      <c r="X143" s="50">
        <v>10463.4350447415</v>
      </c>
      <c r="Y143" s="50">
        <v>19947.824425235802</v>
      </c>
    </row>
    <row r="144" spans="1:25" ht="16.2" customHeight="1" x14ac:dyDescent="0.3">
      <c r="A144" s="8" t="s">
        <v>94</v>
      </c>
      <c r="B144" s="8" t="s">
        <v>103</v>
      </c>
      <c r="C144" s="11" t="s">
        <v>2749</v>
      </c>
      <c r="D144" s="74" t="s">
        <v>2714</v>
      </c>
      <c r="E144" s="12" t="s">
        <v>2737</v>
      </c>
      <c r="F144" s="54">
        <v>0</v>
      </c>
      <c r="G144" s="122">
        <v>0</v>
      </c>
      <c r="H144" s="50">
        <v>0</v>
      </c>
      <c r="I144" s="48">
        <v>0</v>
      </c>
      <c r="J144" s="50">
        <v>0</v>
      </c>
      <c r="K144" s="50">
        <v>0</v>
      </c>
      <c r="L144" s="50">
        <v>0</v>
      </c>
      <c r="M144" s="50">
        <v>0</v>
      </c>
      <c r="N144" s="50">
        <v>6.6400163895889603</v>
      </c>
      <c r="O144" s="50">
        <v>14.414686371697099</v>
      </c>
      <c r="P144" s="50">
        <v>6.9861144518782998</v>
      </c>
      <c r="Q144" s="50">
        <v>6.0045649567053898</v>
      </c>
      <c r="R144" s="50">
        <v>5.8597292750095296</v>
      </c>
      <c r="S144" s="50">
        <v>13.075432511212799</v>
      </c>
      <c r="T144" s="50">
        <v>15.357580615914801</v>
      </c>
      <c r="U144" s="50">
        <v>23.9566559403426</v>
      </c>
      <c r="V144" s="50">
        <v>21.835630356418601</v>
      </c>
      <c r="W144" s="50">
        <v>103.214876533392</v>
      </c>
      <c r="X144" s="50">
        <v>22.898181938495</v>
      </c>
      <c r="Y144" s="50">
        <v>118.25036502505201</v>
      </c>
    </row>
    <row r="145" spans="1:25" ht="16.2" customHeight="1" x14ac:dyDescent="0.3">
      <c r="A145" s="8" t="s">
        <v>94</v>
      </c>
      <c r="B145" s="8" t="s">
        <v>103</v>
      </c>
      <c r="C145" s="11" t="s">
        <v>2749</v>
      </c>
      <c r="D145" s="74" t="s">
        <v>2750</v>
      </c>
      <c r="E145" s="12" t="s">
        <v>2737</v>
      </c>
      <c r="F145" s="54">
        <v>0</v>
      </c>
      <c r="G145" s="122">
        <v>0</v>
      </c>
      <c r="H145" s="50">
        <v>0</v>
      </c>
      <c r="I145" s="48">
        <v>0</v>
      </c>
      <c r="J145" s="50">
        <v>0</v>
      </c>
      <c r="K145" s="50">
        <v>0</v>
      </c>
      <c r="L145" s="50">
        <v>0</v>
      </c>
      <c r="M145" s="50">
        <v>0</v>
      </c>
      <c r="N145" s="50">
        <v>6.6400163895889603</v>
      </c>
      <c r="O145" s="50">
        <v>14.414686371697099</v>
      </c>
      <c r="P145" s="50">
        <v>6.9861144518782998</v>
      </c>
      <c r="Q145" s="50">
        <v>6.0045649567053898</v>
      </c>
      <c r="R145" s="50">
        <v>5.8597292750095296</v>
      </c>
      <c r="S145" s="50">
        <v>13.075432511212799</v>
      </c>
      <c r="T145" s="50">
        <v>7.6787903079573896</v>
      </c>
      <c r="U145" s="50">
        <v>7.9855519801141899</v>
      </c>
      <c r="V145" s="50">
        <v>10.917815178209301</v>
      </c>
      <c r="W145" s="50">
        <v>88.469894171479197</v>
      </c>
      <c r="X145" s="50">
        <v>0</v>
      </c>
      <c r="Y145" s="50">
        <v>39.416788341684203</v>
      </c>
    </row>
    <row r="146" spans="1:25" ht="16.2" customHeight="1" x14ac:dyDescent="0.3">
      <c r="A146" s="8" t="s">
        <v>94</v>
      </c>
      <c r="B146" s="8" t="s">
        <v>103</v>
      </c>
      <c r="C146" s="11" t="s">
        <v>2749</v>
      </c>
      <c r="D146" s="74" t="s">
        <v>2713</v>
      </c>
      <c r="E146" s="12" t="s">
        <v>2737</v>
      </c>
      <c r="F146" s="54">
        <v>745.22638976041401</v>
      </c>
      <c r="G146" s="122">
        <v>23.992767502023799</v>
      </c>
      <c r="H146" s="50">
        <v>0</v>
      </c>
      <c r="I146" s="48">
        <v>8.1569779096364208</v>
      </c>
      <c r="J146" s="50">
        <v>8.7837550277478602</v>
      </c>
      <c r="K146" s="50">
        <v>22.270441645132401</v>
      </c>
      <c r="L146" s="50">
        <v>59.353052837842199</v>
      </c>
      <c r="M146" s="50">
        <v>44.211227051359202</v>
      </c>
      <c r="N146" s="50">
        <v>126.16031140219</v>
      </c>
      <c r="O146" s="50">
        <v>151.35420690282001</v>
      </c>
      <c r="P146" s="50">
        <v>230.54177691198399</v>
      </c>
      <c r="Q146" s="50">
        <v>390.29672218585</v>
      </c>
      <c r="R146" s="50">
        <v>498.07698837581</v>
      </c>
      <c r="S146" s="50">
        <v>745.29965313912703</v>
      </c>
      <c r="T146" s="50">
        <v>1251.64282019705</v>
      </c>
      <c r="U146" s="50">
        <v>1996.38799502855</v>
      </c>
      <c r="V146" s="50">
        <v>2947.8100981165098</v>
      </c>
      <c r="W146" s="50">
        <v>5558.85835044128</v>
      </c>
      <c r="X146" s="50">
        <v>9823.3200516143697</v>
      </c>
      <c r="Y146" s="50">
        <v>20339.062784309001</v>
      </c>
    </row>
    <row r="147" spans="1:25" ht="16.2" customHeight="1" x14ac:dyDescent="0.3">
      <c r="A147" s="8" t="s">
        <v>94</v>
      </c>
      <c r="B147" s="8" t="s">
        <v>103</v>
      </c>
      <c r="C147" s="11" t="s">
        <v>2748</v>
      </c>
      <c r="D147" s="74" t="s">
        <v>2714</v>
      </c>
      <c r="E147" s="12" t="s">
        <v>2737</v>
      </c>
      <c r="F147" s="54">
        <v>0</v>
      </c>
      <c r="G147" s="122">
        <v>0</v>
      </c>
      <c r="H147" s="50">
        <v>0</v>
      </c>
      <c r="I147" s="48">
        <v>0</v>
      </c>
      <c r="J147" s="50">
        <v>0</v>
      </c>
      <c r="K147" s="50">
        <v>0</v>
      </c>
      <c r="L147" s="50">
        <v>0</v>
      </c>
      <c r="M147" s="50">
        <v>0</v>
      </c>
      <c r="N147" s="50">
        <v>0</v>
      </c>
      <c r="O147" s="50">
        <v>0</v>
      </c>
      <c r="P147" s="50">
        <v>0</v>
      </c>
      <c r="Q147" s="50">
        <v>0</v>
      </c>
      <c r="R147" s="50">
        <v>0</v>
      </c>
      <c r="S147" s="50">
        <v>13.9689996206692</v>
      </c>
      <c r="T147" s="50">
        <v>41.446999126820799</v>
      </c>
      <c r="U147" s="50">
        <v>70.7272805699061</v>
      </c>
      <c r="V147" s="50">
        <v>91.962602187380199</v>
      </c>
      <c r="W147" s="50">
        <v>141.504423838809</v>
      </c>
      <c r="X147" s="50">
        <v>296.78750774653503</v>
      </c>
      <c r="Y147" s="50">
        <v>253.65392066425099</v>
      </c>
    </row>
    <row r="148" spans="1:25" ht="16.2" customHeight="1" x14ac:dyDescent="0.3">
      <c r="A148" s="8" t="s">
        <v>94</v>
      </c>
      <c r="B148" s="8" t="s">
        <v>103</v>
      </c>
      <c r="C148" s="11" t="s">
        <v>2748</v>
      </c>
      <c r="D148" s="74" t="s">
        <v>2750</v>
      </c>
      <c r="E148" s="12" t="s">
        <v>2737</v>
      </c>
      <c r="F148" s="54">
        <v>0</v>
      </c>
      <c r="G148" s="122">
        <v>0</v>
      </c>
      <c r="H148" s="50">
        <v>0</v>
      </c>
      <c r="I148" s="48">
        <v>0</v>
      </c>
      <c r="J148" s="50">
        <v>0</v>
      </c>
      <c r="K148" s="50">
        <v>0</v>
      </c>
      <c r="L148" s="50">
        <v>0</v>
      </c>
      <c r="M148" s="50">
        <v>0</v>
      </c>
      <c r="N148" s="50">
        <v>0</v>
      </c>
      <c r="O148" s="50">
        <v>0</v>
      </c>
      <c r="P148" s="50">
        <v>0</v>
      </c>
      <c r="Q148" s="50">
        <v>0</v>
      </c>
      <c r="R148" s="50">
        <v>0</v>
      </c>
      <c r="S148" s="50">
        <v>13.9689996206692</v>
      </c>
      <c r="T148" s="50">
        <v>41.446999126820799</v>
      </c>
      <c r="U148" s="50">
        <v>61.886370498667802</v>
      </c>
      <c r="V148" s="50">
        <v>65.687572990985799</v>
      </c>
      <c r="W148" s="50">
        <v>121.28950614755</v>
      </c>
      <c r="X148" s="50">
        <v>259.68906927821899</v>
      </c>
      <c r="Y148" s="50">
        <v>253.65392066425099</v>
      </c>
    </row>
    <row r="149" spans="1:25" ht="16.2" customHeight="1" x14ac:dyDescent="0.3">
      <c r="A149" s="8" t="s">
        <v>94</v>
      </c>
      <c r="B149" s="8" t="s">
        <v>103</v>
      </c>
      <c r="C149" s="11" t="s">
        <v>2748</v>
      </c>
      <c r="D149" s="74" t="s">
        <v>2713</v>
      </c>
      <c r="E149" s="12" t="s">
        <v>2737</v>
      </c>
      <c r="F149" s="54">
        <v>202.76458419182001</v>
      </c>
      <c r="G149" s="122">
        <v>11.3174790085081</v>
      </c>
      <c r="H149" s="50">
        <v>0</v>
      </c>
      <c r="I149" s="48">
        <v>23.526690144793601</v>
      </c>
      <c r="J149" s="50">
        <v>50.325852576510798</v>
      </c>
      <c r="K149" s="50">
        <v>93.875578251447195</v>
      </c>
      <c r="L149" s="50">
        <v>78.286154625659194</v>
      </c>
      <c r="M149" s="50">
        <v>159.82153060477</v>
      </c>
      <c r="N149" s="50">
        <v>186.05101151684499</v>
      </c>
      <c r="O149" s="50">
        <v>305.27362780350302</v>
      </c>
      <c r="P149" s="50">
        <v>399.09903357804097</v>
      </c>
      <c r="Q149" s="50">
        <v>545.637318591096</v>
      </c>
      <c r="R149" s="50">
        <v>822.86486476801804</v>
      </c>
      <c r="S149" s="50">
        <v>1019.73697230885</v>
      </c>
      <c r="T149" s="50">
        <v>1782.2209624533</v>
      </c>
      <c r="U149" s="50">
        <v>2510.8184602316701</v>
      </c>
      <c r="V149" s="50">
        <v>4414.2049049942498</v>
      </c>
      <c r="W149" s="50">
        <v>7479.5195457656</v>
      </c>
      <c r="X149" s="50">
        <v>11500.515925178201</v>
      </c>
      <c r="Y149" s="50">
        <v>19108.595356706901</v>
      </c>
    </row>
    <row r="150" spans="1:25" ht="16.2" customHeight="1" x14ac:dyDescent="0.3">
      <c r="A150" s="8" t="s">
        <v>95</v>
      </c>
      <c r="B150" s="8" t="s">
        <v>103</v>
      </c>
      <c r="C150" s="11" t="s">
        <v>2747</v>
      </c>
      <c r="D150" s="74" t="s">
        <v>2714</v>
      </c>
      <c r="E150" s="12" t="s">
        <v>2737</v>
      </c>
      <c r="F150" s="40">
        <v>0</v>
      </c>
      <c r="G150" s="64">
        <v>0</v>
      </c>
      <c r="H150" s="36">
        <v>0</v>
      </c>
      <c r="I150" s="17">
        <v>0</v>
      </c>
      <c r="J150" s="36">
        <v>4.1496061063687897</v>
      </c>
      <c r="K150" s="36">
        <v>3.55052650586325</v>
      </c>
      <c r="L150" s="36">
        <v>0</v>
      </c>
      <c r="M150" s="36">
        <v>6.1395489286420899</v>
      </c>
      <c r="N150" s="36">
        <v>6.5414306122055201</v>
      </c>
      <c r="O150" s="36">
        <v>10.609641072093</v>
      </c>
      <c r="P150" s="36">
        <v>27.893547208805099</v>
      </c>
      <c r="Q150" s="36">
        <v>21.163005887302401</v>
      </c>
      <c r="R150" s="36">
        <v>29.333286299673802</v>
      </c>
      <c r="S150" s="36">
        <v>71.760116903949907</v>
      </c>
      <c r="T150" s="36">
        <v>57.766452076335597</v>
      </c>
      <c r="U150" s="36">
        <v>105.692322444339</v>
      </c>
      <c r="V150" s="36">
        <v>154.97438634206901</v>
      </c>
      <c r="W150" s="36">
        <v>263.87230647671601</v>
      </c>
      <c r="X150" s="36">
        <v>383.06501160893498</v>
      </c>
      <c r="Y150" s="36">
        <v>648.91768226525596</v>
      </c>
    </row>
    <row r="151" spans="1:25" ht="16.2" customHeight="1" x14ac:dyDescent="0.3">
      <c r="A151" s="8" t="s">
        <v>95</v>
      </c>
      <c r="B151" s="8" t="s">
        <v>103</v>
      </c>
      <c r="C151" s="11" t="s">
        <v>2747</v>
      </c>
      <c r="D151" s="74" t="s">
        <v>2750</v>
      </c>
      <c r="E151" s="12" t="s">
        <v>2737</v>
      </c>
      <c r="F151" s="40">
        <v>0</v>
      </c>
      <c r="G151" s="64">
        <v>0</v>
      </c>
      <c r="H151" s="36">
        <v>0</v>
      </c>
      <c r="I151" s="17">
        <v>0</v>
      </c>
      <c r="J151" s="36">
        <v>0</v>
      </c>
      <c r="K151" s="36">
        <v>3.55052650586325</v>
      </c>
      <c r="L151" s="36">
        <v>0</v>
      </c>
      <c r="M151" s="36">
        <v>6.1395489286420899</v>
      </c>
      <c r="N151" s="36">
        <v>6.5414306122055201</v>
      </c>
      <c r="O151" s="36">
        <v>10.609641072093</v>
      </c>
      <c r="P151" s="36">
        <v>27.893547208805099</v>
      </c>
      <c r="Q151" s="36">
        <v>15.116432776644499</v>
      </c>
      <c r="R151" s="36">
        <v>29.333286299673802</v>
      </c>
      <c r="S151" s="36">
        <v>68.498293408315902</v>
      </c>
      <c r="T151" s="36">
        <v>46.213161661068497</v>
      </c>
      <c r="U151" s="36">
        <v>89.431965145209801</v>
      </c>
      <c r="V151" s="36">
        <v>103.316257561379</v>
      </c>
      <c r="W151" s="36">
        <v>222.64225858972901</v>
      </c>
      <c r="X151" s="36">
        <v>342.02233179369199</v>
      </c>
      <c r="Y151" s="36">
        <v>493.17743852159498</v>
      </c>
    </row>
    <row r="152" spans="1:25" ht="16.2" customHeight="1" x14ac:dyDescent="0.3">
      <c r="A152" s="8" t="s">
        <v>95</v>
      </c>
      <c r="B152" s="8" t="s">
        <v>103</v>
      </c>
      <c r="C152" s="11" t="s">
        <v>2747</v>
      </c>
      <c r="D152" s="74" t="s">
        <v>2713</v>
      </c>
      <c r="E152" s="12" t="s">
        <v>2737</v>
      </c>
      <c r="F152" s="40">
        <v>376.07487973366699</v>
      </c>
      <c r="G152" s="64">
        <v>5.6436318120903897</v>
      </c>
      <c r="H152" s="36">
        <v>8.0246004053402906</v>
      </c>
      <c r="I152" s="17">
        <v>15.4596819874892</v>
      </c>
      <c r="J152" s="36">
        <v>49.795273276425497</v>
      </c>
      <c r="K152" s="36">
        <v>53.257897587948797</v>
      </c>
      <c r="L152" s="36">
        <v>76.285918728213602</v>
      </c>
      <c r="M152" s="36">
        <v>110.51188071555799</v>
      </c>
      <c r="N152" s="36">
        <v>189.70148775396001</v>
      </c>
      <c r="O152" s="36">
        <v>236.94865061007599</v>
      </c>
      <c r="P152" s="36">
        <v>278.93547208805097</v>
      </c>
      <c r="Q152" s="36">
        <v>465.58612952065198</v>
      </c>
      <c r="R152" s="36">
        <v>689.33222804233503</v>
      </c>
      <c r="S152" s="36">
        <v>880.69234382120396</v>
      </c>
      <c r="T152" s="36">
        <v>1455.7145923236601</v>
      </c>
      <c r="U152" s="36">
        <v>2162.62752078416</v>
      </c>
      <c r="V152" s="36">
        <v>3862.8800743782299</v>
      </c>
      <c r="W152" s="36">
        <v>6580.3156427631102</v>
      </c>
      <c r="X152" s="36">
        <v>11013.119083756899</v>
      </c>
      <c r="Y152" s="36">
        <v>21466.196929334699</v>
      </c>
    </row>
    <row r="153" spans="1:25" ht="16.2" customHeight="1" x14ac:dyDescent="0.3">
      <c r="A153" s="8" t="s">
        <v>95</v>
      </c>
      <c r="B153" s="8" t="s">
        <v>103</v>
      </c>
      <c r="C153" s="11" t="s">
        <v>2749</v>
      </c>
      <c r="D153" s="74" t="s">
        <v>2714</v>
      </c>
      <c r="E153" s="12" t="s">
        <v>2737</v>
      </c>
      <c r="F153" s="40">
        <v>0</v>
      </c>
      <c r="G153" s="72">
        <v>0</v>
      </c>
      <c r="H153" s="36">
        <v>0</v>
      </c>
      <c r="I153" s="17">
        <v>0</v>
      </c>
      <c r="J153" s="36">
        <v>0</v>
      </c>
      <c r="K153" s="36">
        <v>0</v>
      </c>
      <c r="L153" s="36">
        <v>0</v>
      </c>
      <c r="M153" s="36">
        <v>0</v>
      </c>
      <c r="N153" s="36">
        <v>0</v>
      </c>
      <c r="O153" s="36">
        <v>6.95843518498548</v>
      </c>
      <c r="P153" s="36">
        <v>33.924848805065601</v>
      </c>
      <c r="Q153" s="36">
        <v>17.451054599158098</v>
      </c>
      <c r="R153" s="36">
        <v>11.338140769132</v>
      </c>
      <c r="S153" s="36">
        <v>50.518236647592701</v>
      </c>
      <c r="T153" s="36">
        <v>37.092229577572397</v>
      </c>
      <c r="U153" s="36">
        <v>85.098053127324107</v>
      </c>
      <c r="V153" s="36">
        <v>126.202224298613</v>
      </c>
      <c r="W153" s="36">
        <v>114.119576886839</v>
      </c>
      <c r="X153" s="36">
        <v>287.72758410030099</v>
      </c>
      <c r="Y153" s="36">
        <v>380.87328330283702</v>
      </c>
    </row>
    <row r="154" spans="1:25" ht="16.2" customHeight="1" x14ac:dyDescent="0.3">
      <c r="A154" s="8" t="s">
        <v>95</v>
      </c>
      <c r="B154" s="8" t="s">
        <v>103</v>
      </c>
      <c r="C154" s="11" t="s">
        <v>2749</v>
      </c>
      <c r="D154" s="74" t="s">
        <v>2750</v>
      </c>
      <c r="E154" s="12" t="s">
        <v>2737</v>
      </c>
      <c r="F154" s="40">
        <v>0</v>
      </c>
      <c r="G154" s="72">
        <v>0</v>
      </c>
      <c r="H154" s="36">
        <v>0</v>
      </c>
      <c r="I154" s="17">
        <v>0</v>
      </c>
      <c r="J154" s="36">
        <v>0</v>
      </c>
      <c r="K154" s="36">
        <v>0</v>
      </c>
      <c r="L154" s="36">
        <v>0</v>
      </c>
      <c r="M154" s="36">
        <v>0</v>
      </c>
      <c r="N154" s="36">
        <v>0</v>
      </c>
      <c r="O154" s="36">
        <v>6.95843518498548</v>
      </c>
      <c r="P154" s="36">
        <v>33.924848805065601</v>
      </c>
      <c r="Q154" s="36">
        <v>17.451054599158098</v>
      </c>
      <c r="R154" s="36">
        <v>11.338140769132</v>
      </c>
      <c r="S154" s="36">
        <v>44.203457066643601</v>
      </c>
      <c r="T154" s="36">
        <v>29.673783662058</v>
      </c>
      <c r="U154" s="36">
        <v>77.361866479385597</v>
      </c>
      <c r="V154" s="36">
        <v>73.617964174190604</v>
      </c>
      <c r="W154" s="36">
        <v>99.854629775984094</v>
      </c>
      <c r="X154" s="36">
        <v>265.59469301566298</v>
      </c>
      <c r="Y154" s="36">
        <v>266.61129831198599</v>
      </c>
    </row>
    <row r="155" spans="1:25" ht="16.2" customHeight="1" x14ac:dyDescent="0.3">
      <c r="A155" s="8" t="s">
        <v>95</v>
      </c>
      <c r="B155" s="8" t="s">
        <v>103</v>
      </c>
      <c r="C155" s="11" t="s">
        <v>2749</v>
      </c>
      <c r="D155" s="74" t="s">
        <v>2713</v>
      </c>
      <c r="E155" s="12" t="s">
        <v>2737</v>
      </c>
      <c r="F155" s="40">
        <v>359.76673173773702</v>
      </c>
      <c r="G155" s="72">
        <v>0</v>
      </c>
      <c r="H155" s="36">
        <v>0</v>
      </c>
      <c r="I155" s="17">
        <v>0</v>
      </c>
      <c r="J155" s="36">
        <v>25.4869083083031</v>
      </c>
      <c r="K155" s="36">
        <v>35.995728580005903</v>
      </c>
      <c r="L155" s="36">
        <v>44.758717532895197</v>
      </c>
      <c r="M155" s="36">
        <v>61.032862077512704</v>
      </c>
      <c r="N155" s="36">
        <v>141.308600839365</v>
      </c>
      <c r="O155" s="36">
        <v>229.62836110452099</v>
      </c>
      <c r="P155" s="36">
        <v>230.688971874446</v>
      </c>
      <c r="Q155" s="36">
        <v>372.28916478203899</v>
      </c>
      <c r="R155" s="36">
        <v>538.56168653377199</v>
      </c>
      <c r="S155" s="36">
        <v>631.47795809490799</v>
      </c>
      <c r="T155" s="36">
        <v>1216.6251301443799</v>
      </c>
      <c r="U155" s="36">
        <v>1926.3104753366999</v>
      </c>
      <c r="V155" s="36">
        <v>3333.8420918883498</v>
      </c>
      <c r="W155" s="36">
        <v>5805.8334741179297</v>
      </c>
      <c r="X155" s="36">
        <v>10513.1232652033</v>
      </c>
      <c r="Y155" s="36">
        <v>20909.943253325699</v>
      </c>
    </row>
    <row r="156" spans="1:25" ht="16.2" customHeight="1" x14ac:dyDescent="0.3">
      <c r="A156" s="8" t="s">
        <v>95</v>
      </c>
      <c r="B156" s="8" t="s">
        <v>103</v>
      </c>
      <c r="C156" s="11" t="s">
        <v>2748</v>
      </c>
      <c r="D156" s="74" t="s">
        <v>2714</v>
      </c>
      <c r="E156" s="12" t="s">
        <v>2737</v>
      </c>
      <c r="F156" s="40">
        <v>0</v>
      </c>
      <c r="G156" s="72">
        <v>0</v>
      </c>
      <c r="H156" s="36">
        <v>0</v>
      </c>
      <c r="I156" s="17">
        <v>0</v>
      </c>
      <c r="J156" s="36">
        <v>8.1116659293062394</v>
      </c>
      <c r="K156" s="36">
        <v>7.0055975184288402</v>
      </c>
      <c r="L156" s="36">
        <v>0</v>
      </c>
      <c r="M156" s="36">
        <v>12.3524902711019</v>
      </c>
      <c r="N156" s="36">
        <v>13.328366740524</v>
      </c>
      <c r="O156" s="36">
        <v>14.3831896823352</v>
      </c>
      <c r="P156" s="36">
        <v>21.517702015442499</v>
      </c>
      <c r="Q156" s="36">
        <v>25.1799602164756</v>
      </c>
      <c r="R156" s="36">
        <v>48.6281175813319</v>
      </c>
      <c r="S156" s="36">
        <v>94.455256360724405</v>
      </c>
      <c r="T156" s="36">
        <v>80.085106558456602</v>
      </c>
      <c r="U156" s="36">
        <v>128.49682392791999</v>
      </c>
      <c r="V156" s="36">
        <v>189.54507001655199</v>
      </c>
      <c r="W156" s="36">
        <v>469.035167127004</v>
      </c>
      <c r="X156" s="36">
        <v>537.38369453136704</v>
      </c>
      <c r="Y156" s="36">
        <v>1222.4703455625699</v>
      </c>
    </row>
    <row r="157" spans="1:25" ht="16.2" customHeight="1" x14ac:dyDescent="0.3">
      <c r="A157" s="8" t="s">
        <v>95</v>
      </c>
      <c r="B157" s="8" t="s">
        <v>103</v>
      </c>
      <c r="C157" s="11" t="s">
        <v>2748</v>
      </c>
      <c r="D157" s="74" t="s">
        <v>2750</v>
      </c>
      <c r="E157" s="12" t="s">
        <v>2737</v>
      </c>
      <c r="F157" s="40">
        <v>0</v>
      </c>
      <c r="G157" s="72">
        <v>0</v>
      </c>
      <c r="H157" s="36">
        <v>0</v>
      </c>
      <c r="I157" s="17">
        <v>0</v>
      </c>
      <c r="J157" s="36">
        <v>0</v>
      </c>
      <c r="K157" s="36">
        <v>7.0055975184288402</v>
      </c>
      <c r="L157" s="36">
        <v>0</v>
      </c>
      <c r="M157" s="36">
        <v>12.3524902711019</v>
      </c>
      <c r="N157" s="36">
        <v>13.328366740524</v>
      </c>
      <c r="O157" s="36">
        <v>14.3831896823352</v>
      </c>
      <c r="P157" s="36">
        <v>21.517702015442499</v>
      </c>
      <c r="Q157" s="36">
        <v>12.5899801082378</v>
      </c>
      <c r="R157" s="36">
        <v>48.6281175813319</v>
      </c>
      <c r="S157" s="36">
        <v>94.455256360724405</v>
      </c>
      <c r="T157" s="36">
        <v>64.068085246765193</v>
      </c>
      <c r="U157" s="36">
        <v>102.797459142336</v>
      </c>
      <c r="V157" s="36">
        <v>138.999718012138</v>
      </c>
      <c r="W157" s="36">
        <v>390.862639272504</v>
      </c>
      <c r="X157" s="36">
        <v>465.73253526051798</v>
      </c>
      <c r="Y157" s="36">
        <v>977.976276450054</v>
      </c>
    </row>
    <row r="158" spans="1:25" ht="16.2" customHeight="1" x14ac:dyDescent="0.3">
      <c r="A158" s="8" t="s">
        <v>95</v>
      </c>
      <c r="B158" s="8" t="s">
        <v>103</v>
      </c>
      <c r="C158" s="11" t="s">
        <v>2748</v>
      </c>
      <c r="D158" s="74" t="s">
        <v>2713</v>
      </c>
      <c r="E158" s="12" t="s">
        <v>2737</v>
      </c>
      <c r="F158" s="40">
        <v>391.60742446965497</v>
      </c>
      <c r="G158" s="72">
        <v>10.9711137340457</v>
      </c>
      <c r="H158" s="36">
        <v>15.605846899660399</v>
      </c>
      <c r="I158" s="17">
        <v>30.3199762451151</v>
      </c>
      <c r="J158" s="36">
        <v>73.0049933637561</v>
      </c>
      <c r="K158" s="36">
        <v>70.0559751842884</v>
      </c>
      <c r="L158" s="36">
        <v>107.45090908571601</v>
      </c>
      <c r="M158" s="36">
        <v>160.58237352432499</v>
      </c>
      <c r="N158" s="36">
        <v>239.91060132943201</v>
      </c>
      <c r="O158" s="36">
        <v>244.51422459969899</v>
      </c>
      <c r="P158" s="36">
        <v>329.938097570119</v>
      </c>
      <c r="Q158" s="36">
        <v>566.54910487070003</v>
      </c>
      <c r="R158" s="36">
        <v>850.99205767330898</v>
      </c>
      <c r="S158" s="36">
        <v>1146.9566843802199</v>
      </c>
      <c r="T158" s="36">
        <v>1713.82128035097</v>
      </c>
      <c r="U158" s="36">
        <v>2424.3067447734202</v>
      </c>
      <c r="V158" s="36">
        <v>4498.53632839284</v>
      </c>
      <c r="W158" s="36">
        <v>7641.3645977774404</v>
      </c>
      <c r="X158" s="36">
        <v>11822.4412796901</v>
      </c>
      <c r="Y158" s="36">
        <v>22656.450404426301</v>
      </c>
    </row>
    <row r="159" spans="1:25" ht="16.2" customHeight="1" x14ac:dyDescent="0.3">
      <c r="A159" s="8" t="s">
        <v>96</v>
      </c>
      <c r="B159" s="8" t="s">
        <v>103</v>
      </c>
      <c r="C159" s="11" t="s">
        <v>2747</v>
      </c>
      <c r="D159" s="74" t="s">
        <v>2714</v>
      </c>
      <c r="E159" s="12" t="s">
        <v>2737</v>
      </c>
      <c r="F159" s="40">
        <v>0</v>
      </c>
      <c r="G159" s="72">
        <v>0</v>
      </c>
      <c r="H159" s="36">
        <v>0</v>
      </c>
      <c r="I159" s="17">
        <v>0</v>
      </c>
      <c r="J159" s="36">
        <v>4.1464226018883199</v>
      </c>
      <c r="K159" s="36">
        <v>0</v>
      </c>
      <c r="L159" s="36">
        <v>3.1834908390307199</v>
      </c>
      <c r="M159" s="36">
        <v>3.0663760711146799</v>
      </c>
      <c r="N159" s="36">
        <v>16.352314972001</v>
      </c>
      <c r="O159" s="36">
        <v>7.0575654904928902</v>
      </c>
      <c r="P159" s="36">
        <v>10.4967341057546</v>
      </c>
      <c r="Q159" s="36">
        <v>24.227377095557699</v>
      </c>
      <c r="R159" s="36">
        <v>44.003411670520897</v>
      </c>
      <c r="S159" s="36">
        <v>65.116352976303801</v>
      </c>
      <c r="T159" s="36">
        <v>69.182906327721</v>
      </c>
      <c r="U159" s="36">
        <v>101.976704623925</v>
      </c>
      <c r="V159" s="36">
        <v>153.763516023373</v>
      </c>
      <c r="W159" s="36">
        <v>222.30573156933099</v>
      </c>
      <c r="X159" s="36">
        <v>478.02364787637799</v>
      </c>
      <c r="Y159" s="36">
        <v>673.72646787095402</v>
      </c>
    </row>
    <row r="160" spans="1:25" ht="16.2" customHeight="1" x14ac:dyDescent="0.3">
      <c r="A160" s="8" t="s">
        <v>96</v>
      </c>
      <c r="B160" s="8" t="s">
        <v>103</v>
      </c>
      <c r="C160" s="11" t="s">
        <v>2747</v>
      </c>
      <c r="D160" s="74" t="s">
        <v>2750</v>
      </c>
      <c r="E160" s="12" t="s">
        <v>2737</v>
      </c>
      <c r="F160" s="40">
        <v>0</v>
      </c>
      <c r="G160" s="72">
        <v>0</v>
      </c>
      <c r="H160" s="36">
        <v>0</v>
      </c>
      <c r="I160" s="17">
        <v>0</v>
      </c>
      <c r="J160" s="36">
        <v>4.1464226018883199</v>
      </c>
      <c r="K160" s="36">
        <v>0</v>
      </c>
      <c r="L160" s="36">
        <v>3.1834908390307199</v>
      </c>
      <c r="M160" s="36">
        <v>3.0663760711146799</v>
      </c>
      <c r="N160" s="36">
        <v>13.081851977600801</v>
      </c>
      <c r="O160" s="36">
        <v>7.0575654904928902</v>
      </c>
      <c r="P160" s="36">
        <v>10.4967341057546</v>
      </c>
      <c r="Q160" s="36">
        <v>12.1136885477788</v>
      </c>
      <c r="R160" s="36">
        <v>38.136290114451398</v>
      </c>
      <c r="S160" s="36">
        <v>55.3489000298582</v>
      </c>
      <c r="T160" s="36">
        <v>49.965432347798497</v>
      </c>
      <c r="U160" s="36">
        <v>93.818568254011197</v>
      </c>
      <c r="V160" s="36">
        <v>119.59384579595699</v>
      </c>
      <c r="W160" s="36">
        <v>189.37154911461499</v>
      </c>
      <c r="X160" s="36">
        <v>396.07673681185599</v>
      </c>
      <c r="Y160" s="36">
        <v>621.90135495780305</v>
      </c>
    </row>
    <row r="161" spans="1:25" ht="16.2" customHeight="1" x14ac:dyDescent="0.3">
      <c r="A161" s="8" t="s">
        <v>96</v>
      </c>
      <c r="B161" s="8" t="s">
        <v>103</v>
      </c>
      <c r="C161" s="11" t="s">
        <v>2747</v>
      </c>
      <c r="D161" s="74" t="s">
        <v>2713</v>
      </c>
      <c r="E161" s="12" t="s">
        <v>2737</v>
      </c>
      <c r="F161" s="40">
        <v>373.30014985244497</v>
      </c>
      <c r="G161" s="72">
        <v>11.2900994481111</v>
      </c>
      <c r="H161" s="36">
        <v>4.0195862979689396</v>
      </c>
      <c r="I161" s="17">
        <v>3.8630390142012301</v>
      </c>
      <c r="J161" s="36">
        <v>29.024958213218198</v>
      </c>
      <c r="K161" s="36">
        <v>46.254066625930299</v>
      </c>
      <c r="L161" s="36">
        <v>70.036798458675904</v>
      </c>
      <c r="M161" s="36">
        <v>104.25678641789899</v>
      </c>
      <c r="N161" s="36">
        <v>117.736667798407</v>
      </c>
      <c r="O161" s="36">
        <v>225.842095695773</v>
      </c>
      <c r="P161" s="36">
        <v>328.89766864697799</v>
      </c>
      <c r="Q161" s="36">
        <v>460.320164815596</v>
      </c>
      <c r="R161" s="36">
        <v>601.37995949711797</v>
      </c>
      <c r="S161" s="36">
        <v>918.14057696588304</v>
      </c>
      <c r="T161" s="36">
        <v>1525.8674340058501</v>
      </c>
      <c r="U161" s="36">
        <v>2141.5107971024299</v>
      </c>
      <c r="V161" s="36">
        <v>3849.7828456222201</v>
      </c>
      <c r="W161" s="36">
        <v>6595.07003655682</v>
      </c>
      <c r="X161" s="36">
        <v>11404.2784564793</v>
      </c>
      <c r="Y161" s="36">
        <v>21015.083286282399</v>
      </c>
    </row>
    <row r="162" spans="1:25" ht="16.2" customHeight="1" x14ac:dyDescent="0.3">
      <c r="A162" s="8" t="s">
        <v>96</v>
      </c>
      <c r="B162" s="8" t="s">
        <v>103</v>
      </c>
      <c r="C162" s="11" t="s">
        <v>2749</v>
      </c>
      <c r="D162" s="74" t="s">
        <v>2714</v>
      </c>
      <c r="E162" s="12" t="s">
        <v>2737</v>
      </c>
      <c r="F162" s="40">
        <v>0</v>
      </c>
      <c r="G162" s="72">
        <v>0</v>
      </c>
      <c r="H162" s="36">
        <v>0</v>
      </c>
      <c r="I162" s="17">
        <v>0</v>
      </c>
      <c r="J162" s="36">
        <v>8.4894555141446499</v>
      </c>
      <c r="K162" s="36">
        <v>0</v>
      </c>
      <c r="L162" s="36">
        <v>0</v>
      </c>
      <c r="M162" s="36">
        <v>0</v>
      </c>
      <c r="N162" s="36">
        <v>19.268006636893102</v>
      </c>
      <c r="O162" s="36">
        <v>6.9405150241304003</v>
      </c>
      <c r="P162" s="36">
        <v>13.6227981075057</v>
      </c>
      <c r="Q162" s="36">
        <v>17.4787556073777</v>
      </c>
      <c r="R162" s="36">
        <v>45.356884717126597</v>
      </c>
      <c r="S162" s="36">
        <v>37.820473725168497</v>
      </c>
      <c r="T162" s="36">
        <v>29.6155428215143</v>
      </c>
      <c r="U162" s="36">
        <v>62.100295842010397</v>
      </c>
      <c r="V162" s="36">
        <v>83.538468490856104</v>
      </c>
      <c r="W162" s="36">
        <v>170.989344755183</v>
      </c>
      <c r="X162" s="36">
        <v>397.96126867446998</v>
      </c>
      <c r="Y162" s="36">
        <v>570.82062810226898</v>
      </c>
    </row>
    <row r="163" spans="1:25" x14ac:dyDescent="0.3">
      <c r="A163" s="8" t="s">
        <v>96</v>
      </c>
      <c r="B163" s="8" t="s">
        <v>103</v>
      </c>
      <c r="C163" s="11" t="s">
        <v>2749</v>
      </c>
      <c r="D163" s="74" t="s">
        <v>2750</v>
      </c>
      <c r="E163" s="12" t="s">
        <v>2737</v>
      </c>
      <c r="F163" s="40">
        <v>0</v>
      </c>
      <c r="G163" s="72">
        <v>0</v>
      </c>
      <c r="H163" s="36">
        <v>0</v>
      </c>
      <c r="I163" s="17">
        <v>0</v>
      </c>
      <c r="J163" s="36">
        <v>8.4894555141446499</v>
      </c>
      <c r="K163" s="36">
        <v>0</v>
      </c>
      <c r="L163" s="36">
        <v>0</v>
      </c>
      <c r="M163" s="36">
        <v>0</v>
      </c>
      <c r="N163" s="36">
        <v>12.8453377579288</v>
      </c>
      <c r="O163" s="36">
        <v>6.9405150241304003</v>
      </c>
      <c r="P163" s="36">
        <v>13.6227981075057</v>
      </c>
      <c r="Q163" s="36">
        <v>11.6525037382518</v>
      </c>
      <c r="R163" s="36">
        <v>34.017663537845003</v>
      </c>
      <c r="S163" s="36">
        <v>37.820473725168497</v>
      </c>
      <c r="T163" s="36">
        <v>14.8077714107572</v>
      </c>
      <c r="U163" s="36">
        <v>54.337758861759099</v>
      </c>
      <c r="V163" s="36">
        <v>52.211542806785097</v>
      </c>
      <c r="W163" s="36">
        <v>156.740232692251</v>
      </c>
      <c r="X163" s="36">
        <v>331.634390562058</v>
      </c>
      <c r="Y163" s="36">
        <v>532.76591956211803</v>
      </c>
    </row>
    <row r="164" spans="1:25" x14ac:dyDescent="0.3">
      <c r="A164" s="8" t="s">
        <v>96</v>
      </c>
      <c r="B164" s="8" t="s">
        <v>103</v>
      </c>
      <c r="C164" s="11" t="s">
        <v>2749</v>
      </c>
      <c r="D164" s="74" t="s">
        <v>2713</v>
      </c>
      <c r="E164" s="12" t="s">
        <v>2737</v>
      </c>
      <c r="F164" s="40">
        <v>459.135873373962</v>
      </c>
      <c r="G164" s="72">
        <v>0</v>
      </c>
      <c r="H164" s="36">
        <v>8.2750072190237507</v>
      </c>
      <c r="I164" s="17">
        <v>0</v>
      </c>
      <c r="J164" s="36">
        <v>33.9578220565786</v>
      </c>
      <c r="K164" s="36">
        <v>36.059433332055903</v>
      </c>
      <c r="L164" s="36">
        <v>57.664959100953702</v>
      </c>
      <c r="M164" s="36">
        <v>67.069032778452197</v>
      </c>
      <c r="N164" s="36">
        <v>102.76270206343</v>
      </c>
      <c r="O164" s="36">
        <v>159.63184555499899</v>
      </c>
      <c r="P164" s="36">
        <v>245.210365935102</v>
      </c>
      <c r="Q164" s="36">
        <v>372.88011962405699</v>
      </c>
      <c r="R164" s="36">
        <v>498.92573188839299</v>
      </c>
      <c r="S164" s="36">
        <v>674.46511476550495</v>
      </c>
      <c r="T164" s="36">
        <v>1080.9673129852699</v>
      </c>
      <c r="U164" s="36">
        <v>1839.7212643195601</v>
      </c>
      <c r="V164" s="36">
        <v>3216.2310368979602</v>
      </c>
      <c r="W164" s="36">
        <v>5414.6625839141398</v>
      </c>
      <c r="X164" s="36">
        <v>10081.6854730866</v>
      </c>
      <c r="Y164" s="36">
        <v>20853.980280002899</v>
      </c>
    </row>
    <row r="165" spans="1:25" x14ac:dyDescent="0.3">
      <c r="A165" s="8" t="s">
        <v>96</v>
      </c>
      <c r="B165" s="8" t="s">
        <v>103</v>
      </c>
      <c r="C165" s="11" t="s">
        <v>2748</v>
      </c>
      <c r="D165" s="74" t="s">
        <v>2714</v>
      </c>
      <c r="E165" s="12" t="s">
        <v>2737</v>
      </c>
      <c r="F165" s="40">
        <v>0</v>
      </c>
      <c r="G165" s="72">
        <v>0</v>
      </c>
      <c r="H165" s="36">
        <v>0</v>
      </c>
      <c r="I165" s="17">
        <v>0</v>
      </c>
      <c r="J165" s="36">
        <v>0</v>
      </c>
      <c r="K165" s="36">
        <v>0</v>
      </c>
      <c r="L165" s="36">
        <v>6.3272478720547598</v>
      </c>
      <c r="M165" s="36">
        <v>6.1687368786342098</v>
      </c>
      <c r="N165" s="36">
        <v>13.3272391862455</v>
      </c>
      <c r="O165" s="36">
        <v>7.1786317501696804</v>
      </c>
      <c r="P165" s="36">
        <v>7.1947381697014796</v>
      </c>
      <c r="Q165" s="36">
        <v>31.532208577469198</v>
      </c>
      <c r="R165" s="36">
        <v>42.5522336156451</v>
      </c>
      <c r="S165" s="36">
        <v>94.277188304229099</v>
      </c>
      <c r="T165" s="36">
        <v>111.896462113317</v>
      </c>
      <c r="U165" s="36">
        <v>146.13578385935901</v>
      </c>
      <c r="V165" s="36">
        <v>238.00559776115099</v>
      </c>
      <c r="W165" s="36">
        <v>292.542809844136</v>
      </c>
      <c r="X165" s="36">
        <v>607.41179354648602</v>
      </c>
      <c r="Y165" s="36">
        <v>893.33773318562305</v>
      </c>
    </row>
    <row r="166" spans="1:25" x14ac:dyDescent="0.3">
      <c r="A166" s="8" t="s">
        <v>96</v>
      </c>
      <c r="B166" s="8" t="s">
        <v>103</v>
      </c>
      <c r="C166" s="11" t="s">
        <v>2748</v>
      </c>
      <c r="D166" s="74" t="s">
        <v>2750</v>
      </c>
      <c r="E166" s="12" t="s">
        <v>2737</v>
      </c>
      <c r="F166" s="40">
        <v>0</v>
      </c>
      <c r="G166" s="72">
        <v>0</v>
      </c>
      <c r="H166" s="36">
        <v>0</v>
      </c>
      <c r="I166" s="17">
        <v>0</v>
      </c>
      <c r="J166" s="36">
        <v>0</v>
      </c>
      <c r="K166" s="36">
        <v>0</v>
      </c>
      <c r="L166" s="36">
        <v>6.3272478720547598</v>
      </c>
      <c r="M166" s="36">
        <v>6.1687368786342098</v>
      </c>
      <c r="N166" s="36">
        <v>13.3272391862455</v>
      </c>
      <c r="O166" s="36">
        <v>7.1786317501696804</v>
      </c>
      <c r="P166" s="36">
        <v>7.1947381697014796</v>
      </c>
      <c r="Q166" s="36">
        <v>12.612883430987701</v>
      </c>
      <c r="R166" s="36">
        <v>42.5522336156451</v>
      </c>
      <c r="S166" s="36">
        <v>74.074933667608505</v>
      </c>
      <c r="T166" s="36">
        <v>87.918648803320195</v>
      </c>
      <c r="U166" s="36">
        <v>137.53956127939699</v>
      </c>
      <c r="V166" s="36">
        <v>200.425766535706</v>
      </c>
      <c r="W166" s="36">
        <v>234.03424787530901</v>
      </c>
      <c r="X166" s="36">
        <v>500.22147703828301</v>
      </c>
      <c r="Y166" s="36">
        <v>812.12521198693003</v>
      </c>
    </row>
    <row r="167" spans="1:25" x14ac:dyDescent="0.3">
      <c r="A167" s="8" t="s">
        <v>96</v>
      </c>
      <c r="B167" s="8" t="s">
        <v>103</v>
      </c>
      <c r="C167" s="11" t="s">
        <v>2748</v>
      </c>
      <c r="D167" s="74" t="s">
        <v>2713</v>
      </c>
      <c r="E167" s="12" t="s">
        <v>2737</v>
      </c>
      <c r="F167" s="40">
        <v>291.54373804371102</v>
      </c>
      <c r="G167" s="72">
        <v>21.955328323634198</v>
      </c>
      <c r="H167" s="36">
        <v>0</v>
      </c>
      <c r="I167" s="17">
        <v>7.5753177725117897</v>
      </c>
      <c r="J167" s="36">
        <v>24.315406490866501</v>
      </c>
      <c r="K167" s="36">
        <v>56.181196746993798</v>
      </c>
      <c r="L167" s="36">
        <v>82.254222336711905</v>
      </c>
      <c r="M167" s="36">
        <v>141.880948208587</v>
      </c>
      <c r="N167" s="36">
        <v>133.27239186245501</v>
      </c>
      <c r="O167" s="36">
        <v>294.32390175695701</v>
      </c>
      <c r="P167" s="36">
        <v>417.29481384268598</v>
      </c>
      <c r="Q167" s="36">
        <v>554.96687096345704</v>
      </c>
      <c r="R167" s="36">
        <v>711.23019043292504</v>
      </c>
      <c r="S167" s="36">
        <v>1178.46485380286</v>
      </c>
      <c r="T167" s="36">
        <v>2006.1437136030299</v>
      </c>
      <c r="U167" s="36">
        <v>2475.7121030291401</v>
      </c>
      <c r="V167" s="36">
        <v>4609.7926303212498</v>
      </c>
      <c r="W167" s="36">
        <v>8210.7015296254194</v>
      </c>
      <c r="X167" s="36">
        <v>13541.709985536399</v>
      </c>
      <c r="Y167" s="36">
        <v>21358.893075256299</v>
      </c>
    </row>
    <row r="168" spans="1:25" x14ac:dyDescent="0.3">
      <c r="A168" s="8" t="s">
        <v>97</v>
      </c>
      <c r="B168" s="8" t="s">
        <v>103</v>
      </c>
      <c r="C168" s="11" t="s">
        <v>2747</v>
      </c>
      <c r="D168" s="45" t="s">
        <v>2714</v>
      </c>
      <c r="E168" s="12" t="s">
        <v>2737</v>
      </c>
      <c r="F168" s="54">
        <v>0</v>
      </c>
      <c r="G168" s="122">
        <v>0</v>
      </c>
      <c r="H168" s="50">
        <v>0</v>
      </c>
      <c r="I168" s="48">
        <v>0</v>
      </c>
      <c r="J168" s="50">
        <v>0</v>
      </c>
      <c r="K168" s="50">
        <v>0</v>
      </c>
      <c r="L168" s="50">
        <v>9.8835991337122699</v>
      </c>
      <c r="M168" s="50">
        <v>3.1651976087095401</v>
      </c>
      <c r="N168" s="50">
        <v>16.896130770707799</v>
      </c>
      <c r="O168" s="50">
        <v>18.1933901450533</v>
      </c>
      <c r="P168" s="50">
        <v>47.16197522753</v>
      </c>
      <c r="Q168" s="50">
        <v>56.421401712312402</v>
      </c>
      <c r="R168" s="50">
        <v>81.852614681177599</v>
      </c>
      <c r="S168" s="50">
        <v>124.259348790339</v>
      </c>
      <c r="T168" s="50">
        <v>206.130015115269</v>
      </c>
      <c r="U168" s="50">
        <v>283.35042960735302</v>
      </c>
      <c r="V168" s="50">
        <v>449.72726448730299</v>
      </c>
      <c r="W168" s="50">
        <v>849.55701874707199</v>
      </c>
      <c r="X168" s="50">
        <v>1479.45848654478</v>
      </c>
      <c r="Y168" s="50">
        <v>2085.11979273108</v>
      </c>
    </row>
    <row r="169" spans="1:25" x14ac:dyDescent="0.3">
      <c r="A169" s="8" t="s">
        <v>97</v>
      </c>
      <c r="B169" s="8" t="s">
        <v>103</v>
      </c>
      <c r="C169" s="11" t="s">
        <v>2747</v>
      </c>
      <c r="D169" s="45" t="s">
        <v>2750</v>
      </c>
      <c r="E169" s="12" t="s">
        <v>2737</v>
      </c>
      <c r="F169" s="54">
        <v>0</v>
      </c>
      <c r="G169" s="122">
        <v>0</v>
      </c>
      <c r="H169" s="50">
        <v>0</v>
      </c>
      <c r="I169" s="48">
        <v>0</v>
      </c>
      <c r="J169" s="50">
        <v>0</v>
      </c>
      <c r="K169" s="50">
        <v>0</v>
      </c>
      <c r="L169" s="50">
        <v>6.5890660891415198</v>
      </c>
      <c r="M169" s="50">
        <v>3.1651976087095401</v>
      </c>
      <c r="N169" s="50">
        <v>13.516904616566199</v>
      </c>
      <c r="O169" s="50">
        <v>18.1933901450533</v>
      </c>
      <c r="P169" s="50">
        <v>36.278442482715398</v>
      </c>
      <c r="Q169" s="50">
        <v>47.017834760260399</v>
      </c>
      <c r="R169" s="50">
        <v>72.757879716602304</v>
      </c>
      <c r="S169" s="50">
        <v>110.825905677869</v>
      </c>
      <c r="T169" s="50">
        <v>166.489627593102</v>
      </c>
      <c r="U169" s="50">
        <v>249.517542490057</v>
      </c>
      <c r="V169" s="50">
        <v>385.480512417689</v>
      </c>
      <c r="W169" s="50">
        <v>722.12346593501104</v>
      </c>
      <c r="X169" s="50">
        <v>1239.92711253277</v>
      </c>
      <c r="Y169" s="50">
        <v>1791.0644373459299</v>
      </c>
    </row>
    <row r="170" spans="1:25" x14ac:dyDescent="0.3">
      <c r="A170" s="8" t="s">
        <v>97</v>
      </c>
      <c r="B170" s="8" t="s">
        <v>103</v>
      </c>
      <c r="C170" s="11" t="s">
        <v>2747</v>
      </c>
      <c r="D170" s="45" t="s">
        <v>2713</v>
      </c>
      <c r="E170" s="12" t="s">
        <v>2737</v>
      </c>
      <c r="F170" s="54">
        <v>638.34792825012403</v>
      </c>
      <c r="G170" s="122">
        <v>17.503909983930701</v>
      </c>
      <c r="H170" s="50">
        <v>4.1608846844438796</v>
      </c>
      <c r="I170" s="48">
        <v>3.9899273001253999</v>
      </c>
      <c r="J170" s="50">
        <v>47.0960378508845</v>
      </c>
      <c r="K170" s="50">
        <v>58.945839605212399</v>
      </c>
      <c r="L170" s="50">
        <v>85.657859158839699</v>
      </c>
      <c r="M170" s="50">
        <v>101.286323478705</v>
      </c>
      <c r="N170" s="50">
        <v>158.82362924465301</v>
      </c>
      <c r="O170" s="50">
        <v>203.76596962459701</v>
      </c>
      <c r="P170" s="50">
        <v>380.92364606851203</v>
      </c>
      <c r="Q170" s="50">
        <v>507.792615410812</v>
      </c>
      <c r="R170" s="50">
        <v>697.26301395077201</v>
      </c>
      <c r="S170" s="50">
        <v>1027.65839810388</v>
      </c>
      <c r="T170" s="50">
        <v>1668.8603146832299</v>
      </c>
      <c r="U170" s="50">
        <v>2609.36141892145</v>
      </c>
      <c r="V170" s="50">
        <v>4140.9952015778999</v>
      </c>
      <c r="W170" s="50">
        <v>7221.2346593501197</v>
      </c>
      <c r="X170" s="50">
        <v>13061.5049240668</v>
      </c>
      <c r="Y170" s="50">
        <v>22134.3485689915</v>
      </c>
    </row>
    <row r="171" spans="1:25" x14ac:dyDescent="0.3">
      <c r="A171" s="8" t="s">
        <v>97</v>
      </c>
      <c r="B171" s="8" t="s">
        <v>103</v>
      </c>
      <c r="C171" s="11" t="s">
        <v>2749</v>
      </c>
      <c r="D171" s="45" t="s">
        <v>2714</v>
      </c>
      <c r="E171" s="12" t="s">
        <v>2737</v>
      </c>
      <c r="F171" s="54">
        <v>0</v>
      </c>
      <c r="G171" s="122">
        <v>0</v>
      </c>
      <c r="H171" s="50">
        <v>0</v>
      </c>
      <c r="I171" s="48">
        <v>0</v>
      </c>
      <c r="J171" s="50">
        <v>0</v>
      </c>
      <c r="K171" s="50">
        <v>0</v>
      </c>
      <c r="L171" s="50">
        <v>6.6339598131769399</v>
      </c>
      <c r="M171" s="50">
        <v>0</v>
      </c>
      <c r="N171" s="50">
        <v>13.272617124881</v>
      </c>
      <c r="O171" s="50">
        <v>14.308071899433299</v>
      </c>
      <c r="P171" s="50">
        <v>49.455548279855101</v>
      </c>
      <c r="Q171" s="50">
        <v>30.1486140997219</v>
      </c>
      <c r="R171" s="50">
        <v>52.732241241041798</v>
      </c>
      <c r="S171" s="50">
        <v>97.532983975028799</v>
      </c>
      <c r="T171" s="50">
        <v>145.087378422635</v>
      </c>
      <c r="U171" s="50">
        <v>217.291024940575</v>
      </c>
      <c r="V171" s="50">
        <v>342.93998884029298</v>
      </c>
      <c r="W171" s="50">
        <v>603.03956072442099</v>
      </c>
      <c r="X171" s="50">
        <v>1186.74627941157</v>
      </c>
      <c r="Y171" s="50">
        <v>1728.78789433817</v>
      </c>
    </row>
    <row r="172" spans="1:25" x14ac:dyDescent="0.3">
      <c r="A172" s="8" t="s">
        <v>97</v>
      </c>
      <c r="B172" s="8" t="s">
        <v>103</v>
      </c>
      <c r="C172" s="11" t="s">
        <v>2749</v>
      </c>
      <c r="D172" s="45" t="s">
        <v>2750</v>
      </c>
      <c r="E172" s="12" t="s">
        <v>2737</v>
      </c>
      <c r="F172" s="54">
        <v>0</v>
      </c>
      <c r="G172" s="122">
        <v>0</v>
      </c>
      <c r="H172" s="50">
        <v>0</v>
      </c>
      <c r="I172" s="48">
        <v>0</v>
      </c>
      <c r="J172" s="50">
        <v>0</v>
      </c>
      <c r="K172" s="50">
        <v>0</v>
      </c>
      <c r="L172" s="50">
        <v>0</v>
      </c>
      <c r="M172" s="50">
        <v>0</v>
      </c>
      <c r="N172" s="50">
        <v>6.6363085624405196</v>
      </c>
      <c r="O172" s="50">
        <v>14.308071899433299</v>
      </c>
      <c r="P172" s="50">
        <v>42.390469954161503</v>
      </c>
      <c r="Q172" s="50">
        <v>24.1188912797775</v>
      </c>
      <c r="R172" s="50">
        <v>46.873103325370501</v>
      </c>
      <c r="S172" s="50">
        <v>91.030785043360197</v>
      </c>
      <c r="T172" s="50">
        <v>122.17884498748199</v>
      </c>
      <c r="U172" s="50">
        <v>193.14757772495599</v>
      </c>
      <c r="V172" s="50">
        <v>278.63874093273802</v>
      </c>
      <c r="W172" s="50">
        <v>514.78986891109196</v>
      </c>
      <c r="X172" s="50">
        <v>935.70379722835503</v>
      </c>
      <c r="Y172" s="50">
        <v>1453.7534566025499</v>
      </c>
    </row>
    <row r="173" spans="1:25" x14ac:dyDescent="0.3">
      <c r="A173" s="8" t="s">
        <v>97</v>
      </c>
      <c r="B173" s="8" t="s">
        <v>103</v>
      </c>
      <c r="C173" s="11" t="s">
        <v>2749</v>
      </c>
      <c r="D173" s="45" t="s">
        <v>2713</v>
      </c>
      <c r="E173" s="12" t="s">
        <v>2737</v>
      </c>
      <c r="F173" s="54">
        <v>575.75037897828997</v>
      </c>
      <c r="G173" s="122">
        <v>12.006867107850701</v>
      </c>
      <c r="H173" s="50">
        <v>0</v>
      </c>
      <c r="I173" s="48">
        <v>8.1429569888736797</v>
      </c>
      <c r="J173" s="50">
        <v>17.532531234998899</v>
      </c>
      <c r="K173" s="50">
        <v>52.255477997105601</v>
      </c>
      <c r="L173" s="50">
        <v>46.437718692238597</v>
      </c>
      <c r="M173" s="50">
        <v>75.532018467684793</v>
      </c>
      <c r="N173" s="50">
        <v>112.817245561489</v>
      </c>
      <c r="O173" s="50">
        <v>171.69686279320001</v>
      </c>
      <c r="P173" s="50">
        <v>289.66821135343702</v>
      </c>
      <c r="Q173" s="50">
        <v>343.69420073683</v>
      </c>
      <c r="R173" s="50">
        <v>533.181550326089</v>
      </c>
      <c r="S173" s="50">
        <v>884.299054706927</v>
      </c>
      <c r="T173" s="50">
        <v>1259.96933893341</v>
      </c>
      <c r="U173" s="50">
        <v>2221.1971438369901</v>
      </c>
      <c r="V173" s="50">
        <v>3783.0567518944799</v>
      </c>
      <c r="W173" s="50">
        <v>6162.77014496421</v>
      </c>
      <c r="X173" s="50">
        <v>12095.6832324641</v>
      </c>
      <c r="Y173" s="50">
        <v>21963.4643848872</v>
      </c>
    </row>
    <row r="174" spans="1:25" x14ac:dyDescent="0.3">
      <c r="A174" s="8" t="s">
        <v>97</v>
      </c>
      <c r="B174" s="8" t="s">
        <v>103</v>
      </c>
      <c r="C174" s="11" t="s">
        <v>2748</v>
      </c>
      <c r="D174" s="74" t="s">
        <v>2714</v>
      </c>
      <c r="E174" s="12" t="s">
        <v>2737</v>
      </c>
      <c r="F174" s="54">
        <v>0</v>
      </c>
      <c r="G174" s="71">
        <v>0</v>
      </c>
      <c r="H174" s="50">
        <v>0</v>
      </c>
      <c r="I174" s="48">
        <v>0</v>
      </c>
      <c r="J174" s="50">
        <v>0</v>
      </c>
      <c r="K174" s="50">
        <v>0</v>
      </c>
      <c r="L174" s="50">
        <v>13.089551791541799</v>
      </c>
      <c r="M174" s="50">
        <v>6.3668711238759803</v>
      </c>
      <c r="N174" s="50">
        <v>20.655529688790899</v>
      </c>
      <c r="O174" s="50">
        <v>22.215006849508999</v>
      </c>
      <c r="P174" s="50">
        <v>44.741213179194702</v>
      </c>
      <c r="Q174" s="50">
        <v>84.865939158649397</v>
      </c>
      <c r="R174" s="50">
        <v>113.07412916971199</v>
      </c>
      <c r="S174" s="50">
        <v>152.809411151532</v>
      </c>
      <c r="T174" s="50">
        <v>272.024953587445</v>
      </c>
      <c r="U174" s="50">
        <v>356.50940855356703</v>
      </c>
      <c r="V174" s="50">
        <v>577.63330983344599</v>
      </c>
      <c r="W174" s="50">
        <v>1186.6572160123701</v>
      </c>
      <c r="X174" s="50">
        <v>1951.78511593384</v>
      </c>
      <c r="Y174" s="50">
        <v>2843.6262036358198</v>
      </c>
    </row>
    <row r="175" spans="1:25" x14ac:dyDescent="0.3">
      <c r="A175" s="8" t="s">
        <v>97</v>
      </c>
      <c r="B175" s="8" t="s">
        <v>103</v>
      </c>
      <c r="C175" s="11" t="s">
        <v>2748</v>
      </c>
      <c r="D175" s="74" t="s">
        <v>2750</v>
      </c>
      <c r="E175" s="12" t="s">
        <v>2737</v>
      </c>
      <c r="F175" s="54">
        <v>0</v>
      </c>
      <c r="G175" s="71">
        <v>0</v>
      </c>
      <c r="H175" s="50">
        <v>0</v>
      </c>
      <c r="I175" s="48">
        <v>0</v>
      </c>
      <c r="J175" s="50">
        <v>0</v>
      </c>
      <c r="K175" s="50">
        <v>0</v>
      </c>
      <c r="L175" s="50">
        <v>13.089551791541799</v>
      </c>
      <c r="M175" s="50">
        <v>6.3668711238759803</v>
      </c>
      <c r="N175" s="50">
        <v>20.655529688790899</v>
      </c>
      <c r="O175" s="50">
        <v>22.215006849508999</v>
      </c>
      <c r="P175" s="50">
        <v>29.827475452796499</v>
      </c>
      <c r="Q175" s="50">
        <v>71.809640826549497</v>
      </c>
      <c r="R175" s="50">
        <v>100.510337039744</v>
      </c>
      <c r="S175" s="50">
        <v>131.97176417632301</v>
      </c>
      <c r="T175" s="50">
        <v>214.32269070525999</v>
      </c>
      <c r="U175" s="50">
        <v>311.94573248437098</v>
      </c>
      <c r="V175" s="50">
        <v>513.451830963063</v>
      </c>
      <c r="W175" s="50">
        <v>1005.64170848506</v>
      </c>
      <c r="X175" s="50">
        <v>1730.8283103564199</v>
      </c>
      <c r="Y175" s="50">
        <v>2509.0819443845398</v>
      </c>
    </row>
    <row r="176" spans="1:25" x14ac:dyDescent="0.3">
      <c r="A176" s="8" t="s">
        <v>97</v>
      </c>
      <c r="B176" s="8" t="s">
        <v>103</v>
      </c>
      <c r="C176" s="11" t="s">
        <v>2748</v>
      </c>
      <c r="D176" s="74" t="s">
        <v>2713</v>
      </c>
      <c r="E176" s="12" t="s">
        <v>2737</v>
      </c>
      <c r="F176" s="54">
        <v>697.97261809804104</v>
      </c>
      <c r="G176" s="71">
        <v>22.7002888572354</v>
      </c>
      <c r="H176" s="50">
        <v>8.0904851764821899</v>
      </c>
      <c r="I176" s="48">
        <v>0</v>
      </c>
      <c r="J176" s="50">
        <v>75.319079265503106</v>
      </c>
      <c r="K176" s="50">
        <v>65.4648466835976</v>
      </c>
      <c r="L176" s="50">
        <v>124.350742019647</v>
      </c>
      <c r="M176" s="50">
        <v>127.33742247751999</v>
      </c>
      <c r="N176" s="50">
        <v>206.55529688790901</v>
      </c>
      <c r="O176" s="50">
        <v>236.960073061429</v>
      </c>
      <c r="P176" s="50">
        <v>477.23960724474398</v>
      </c>
      <c r="Q176" s="50">
        <v>685.45566243524502</v>
      </c>
      <c r="R176" s="50">
        <v>873.18355303277599</v>
      </c>
      <c r="S176" s="50">
        <v>1180.79999526184</v>
      </c>
      <c r="T176" s="50">
        <v>2110.2541854056299</v>
      </c>
      <c r="U176" s="50">
        <v>3039.2427079191598</v>
      </c>
      <c r="V176" s="50">
        <v>4569.7212955712603</v>
      </c>
      <c r="W176" s="50">
        <v>8668.6315271411895</v>
      </c>
      <c r="X176" s="50">
        <v>14619.975302372301</v>
      </c>
      <c r="Y176" s="50">
        <v>22498.101434648099</v>
      </c>
    </row>
    <row r="177" spans="1:25" x14ac:dyDescent="0.3">
      <c r="A177" s="8" t="s">
        <v>98</v>
      </c>
      <c r="B177" s="8" t="s">
        <v>103</v>
      </c>
      <c r="C177" s="11" t="s">
        <v>2747</v>
      </c>
      <c r="D177" s="45" t="s">
        <v>2714</v>
      </c>
      <c r="E177" s="12" t="s">
        <v>2737</v>
      </c>
      <c r="F177" s="54">
        <v>0</v>
      </c>
      <c r="G177" s="122">
        <v>0</v>
      </c>
      <c r="H177" s="50">
        <v>0</v>
      </c>
      <c r="I177" s="48">
        <v>0</v>
      </c>
      <c r="J177" s="50">
        <v>4.14017252770953</v>
      </c>
      <c r="K177" s="50">
        <v>0</v>
      </c>
      <c r="L177" s="50">
        <v>3.1931986502918699</v>
      </c>
      <c r="M177" s="50">
        <v>9.1791324983598201</v>
      </c>
      <c r="N177" s="50">
        <v>16.3498331186493</v>
      </c>
      <c r="O177" s="50">
        <v>14.0544150582057</v>
      </c>
      <c r="P177" s="50">
        <v>21.139229601868799</v>
      </c>
      <c r="Q177" s="50">
        <v>54.694417522456803</v>
      </c>
      <c r="R177" s="50">
        <v>46.944283085278101</v>
      </c>
      <c r="S177" s="50">
        <v>126.51849743155</v>
      </c>
      <c r="T177" s="50">
        <v>229.71739785511801</v>
      </c>
      <c r="U177" s="50">
        <v>316.22803543967598</v>
      </c>
      <c r="V177" s="50">
        <v>482.34931098156397</v>
      </c>
      <c r="W177" s="50">
        <v>722.40339081626905</v>
      </c>
      <c r="X177" s="50">
        <v>1374.8766259040201</v>
      </c>
      <c r="Y177" s="50">
        <v>2221.0459845507198</v>
      </c>
    </row>
    <row r="178" spans="1:25" x14ac:dyDescent="0.3">
      <c r="A178" s="8" t="s">
        <v>98</v>
      </c>
      <c r="B178" s="8" t="s">
        <v>103</v>
      </c>
      <c r="C178" s="11" t="s">
        <v>2747</v>
      </c>
      <c r="D178" s="45" t="s">
        <v>2750</v>
      </c>
      <c r="E178" s="12" t="s">
        <v>2737</v>
      </c>
      <c r="F178" s="54">
        <v>0</v>
      </c>
      <c r="G178" s="122">
        <v>0</v>
      </c>
      <c r="H178" s="50">
        <v>0</v>
      </c>
      <c r="I178" s="48">
        <v>0</v>
      </c>
      <c r="J178" s="50">
        <v>4.14017252770953</v>
      </c>
      <c r="K178" s="50">
        <v>0</v>
      </c>
      <c r="L178" s="50">
        <v>3.1931986502918699</v>
      </c>
      <c r="M178" s="50">
        <v>6.1194216655732099</v>
      </c>
      <c r="N178" s="50">
        <v>9.8098998711896002</v>
      </c>
      <c r="O178" s="50">
        <v>10.540811293654301</v>
      </c>
      <c r="P178" s="50">
        <v>14.0928197345792</v>
      </c>
      <c r="Q178" s="50">
        <v>36.462945014971197</v>
      </c>
      <c r="R178" s="50">
        <v>41.076247699618399</v>
      </c>
      <c r="S178" s="50">
        <v>100.56598513789901</v>
      </c>
      <c r="T178" s="50">
        <v>191.431164879265</v>
      </c>
      <c r="U178" s="50">
        <v>283.37317461477397</v>
      </c>
      <c r="V178" s="50">
        <v>415.04475596088002</v>
      </c>
      <c r="W178" s="50">
        <v>623.893837523142</v>
      </c>
      <c r="X178" s="50">
        <v>1197.9123077183599</v>
      </c>
      <c r="Y178" s="50">
        <v>1833.6542430593099</v>
      </c>
    </row>
    <row r="179" spans="1:25" x14ac:dyDescent="0.3">
      <c r="A179" s="8" t="s">
        <v>98</v>
      </c>
      <c r="B179" s="8" t="s">
        <v>103</v>
      </c>
      <c r="C179" s="11" t="s">
        <v>2747</v>
      </c>
      <c r="D179" s="45" t="s">
        <v>2713</v>
      </c>
      <c r="E179" s="12" t="s">
        <v>2737</v>
      </c>
      <c r="F179" s="54">
        <v>515.14125583934003</v>
      </c>
      <c r="G179" s="122">
        <v>5.64784189025836</v>
      </c>
      <c r="H179" s="50">
        <v>4.0340009966975598</v>
      </c>
      <c r="I179" s="48">
        <v>11.5780262565076</v>
      </c>
      <c r="J179" s="50">
        <v>16.560690110838099</v>
      </c>
      <c r="K179" s="50">
        <v>53.592202370450799</v>
      </c>
      <c r="L179" s="50">
        <v>54.284377054961801</v>
      </c>
      <c r="M179" s="50">
        <v>88.731614150811595</v>
      </c>
      <c r="N179" s="50">
        <v>170.038264433953</v>
      </c>
      <c r="O179" s="50">
        <v>196.76181081487999</v>
      </c>
      <c r="P179" s="50">
        <v>362.89010816541401</v>
      </c>
      <c r="Q179" s="50">
        <v>589.48427774203401</v>
      </c>
      <c r="R179" s="50">
        <v>671.89005165804303</v>
      </c>
      <c r="S179" s="50">
        <v>1132.17834881054</v>
      </c>
      <c r="T179" s="50">
        <v>1764.9953401868199</v>
      </c>
      <c r="U179" s="50">
        <v>2759.80830929172</v>
      </c>
      <c r="V179" s="50">
        <v>4369.1873634260201</v>
      </c>
      <c r="W179" s="50">
        <v>8200.9203116528806</v>
      </c>
      <c r="X179" s="50">
        <v>13095.3595457393</v>
      </c>
      <c r="Y179" s="50">
        <v>24018.2879724671</v>
      </c>
    </row>
    <row r="180" spans="1:25" x14ac:dyDescent="0.3">
      <c r="A180" s="8" t="s">
        <v>98</v>
      </c>
      <c r="B180" s="8" t="s">
        <v>103</v>
      </c>
      <c r="C180" s="11" t="s">
        <v>2749</v>
      </c>
      <c r="D180" s="45" t="s">
        <v>2714</v>
      </c>
      <c r="E180" s="12" t="s">
        <v>2737</v>
      </c>
      <c r="F180" s="54">
        <v>0</v>
      </c>
      <c r="G180" s="122">
        <v>0</v>
      </c>
      <c r="H180" s="50">
        <v>0</v>
      </c>
      <c r="I180" s="48">
        <v>0</v>
      </c>
      <c r="J180" s="50">
        <v>8.47731993097252</v>
      </c>
      <c r="K180" s="50">
        <v>0</v>
      </c>
      <c r="L180" s="50">
        <v>6.4331826859085197</v>
      </c>
      <c r="M180" s="50">
        <v>6.0852143481115304</v>
      </c>
      <c r="N180" s="50">
        <v>12.8435697507326</v>
      </c>
      <c r="O180" s="50">
        <v>13.8110418361508</v>
      </c>
      <c r="P180" s="50">
        <v>6.8640109229900101</v>
      </c>
      <c r="Q180" s="50">
        <v>23.378028838651201</v>
      </c>
      <c r="R180" s="50">
        <v>39.694717121388798</v>
      </c>
      <c r="S180" s="50">
        <v>87.936288453000401</v>
      </c>
      <c r="T180" s="50">
        <v>162.258826663988</v>
      </c>
      <c r="U180" s="50">
        <v>242.26237434293</v>
      </c>
      <c r="V180" s="50">
        <v>350.15475736391102</v>
      </c>
      <c r="W180" s="50">
        <v>483.41387687737301</v>
      </c>
      <c r="X180" s="50">
        <v>1103.1009363364201</v>
      </c>
      <c r="Y180" s="50">
        <v>2013.5062563762899</v>
      </c>
    </row>
    <row r="181" spans="1:25" x14ac:dyDescent="0.3">
      <c r="A181" s="8" t="s">
        <v>98</v>
      </c>
      <c r="B181" s="8" t="s">
        <v>103</v>
      </c>
      <c r="C181" s="11" t="s">
        <v>2749</v>
      </c>
      <c r="D181" s="45" t="s">
        <v>2750</v>
      </c>
      <c r="E181" s="12" t="s">
        <v>2737</v>
      </c>
      <c r="F181" s="54">
        <v>0</v>
      </c>
      <c r="G181" s="122">
        <v>0</v>
      </c>
      <c r="H181" s="50">
        <v>0</v>
      </c>
      <c r="I181" s="48">
        <v>0</v>
      </c>
      <c r="J181" s="50">
        <v>8.47731993097252</v>
      </c>
      <c r="K181" s="50">
        <v>0</v>
      </c>
      <c r="L181" s="50">
        <v>6.4331826859085197</v>
      </c>
      <c r="M181" s="50">
        <v>0</v>
      </c>
      <c r="N181" s="50">
        <v>12.8435697507326</v>
      </c>
      <c r="O181" s="50">
        <v>6.9055209180754202</v>
      </c>
      <c r="P181" s="50">
        <v>6.8640109229900101</v>
      </c>
      <c r="Q181" s="50">
        <v>11.6890144193256</v>
      </c>
      <c r="R181" s="50">
        <v>39.694717121388798</v>
      </c>
      <c r="S181" s="50">
        <v>69.092798070214599</v>
      </c>
      <c r="T181" s="50">
        <v>125.381820603991</v>
      </c>
      <c r="U181" s="50">
        <v>211.00271313739</v>
      </c>
      <c r="V181" s="50">
        <v>288.362741358515</v>
      </c>
      <c r="W181" s="50">
        <v>426.54165606827002</v>
      </c>
      <c r="X181" s="50">
        <v>948.66680524931905</v>
      </c>
      <c r="Y181" s="50">
        <v>1671.59009963315</v>
      </c>
    </row>
    <row r="182" spans="1:25" x14ac:dyDescent="0.3">
      <c r="A182" s="8" t="s">
        <v>98</v>
      </c>
      <c r="B182" s="8" t="s">
        <v>103</v>
      </c>
      <c r="C182" s="11" t="s">
        <v>2749</v>
      </c>
      <c r="D182" s="45" t="s">
        <v>2713</v>
      </c>
      <c r="E182" s="12" t="s">
        <v>2737</v>
      </c>
      <c r="F182" s="54">
        <v>502.832440322168</v>
      </c>
      <c r="G182" s="122">
        <v>0</v>
      </c>
      <c r="H182" s="50">
        <v>8.3062072772979807</v>
      </c>
      <c r="I182" s="48">
        <v>15.755027304302001</v>
      </c>
      <c r="J182" s="50">
        <v>8.47731993097252</v>
      </c>
      <c r="K182" s="50">
        <v>36.185448540688199</v>
      </c>
      <c r="L182" s="50">
        <v>38.599096115451097</v>
      </c>
      <c r="M182" s="50">
        <v>54.7669291330037</v>
      </c>
      <c r="N182" s="50">
        <v>83.483203379761605</v>
      </c>
      <c r="O182" s="50">
        <v>138.11041836150801</v>
      </c>
      <c r="P182" s="50">
        <v>247.10439322764</v>
      </c>
      <c r="Q182" s="50">
        <v>461.71606956336097</v>
      </c>
      <c r="R182" s="50">
        <v>572.73806132289599</v>
      </c>
      <c r="S182" s="50">
        <v>810.27008645979004</v>
      </c>
      <c r="T182" s="50">
        <v>1364.4492242199001</v>
      </c>
      <c r="U182" s="50">
        <v>2281.9552680043698</v>
      </c>
      <c r="V182" s="50">
        <v>3625.1316056498999</v>
      </c>
      <c r="W182" s="50">
        <v>6895.7567731036997</v>
      </c>
      <c r="X182" s="50">
        <v>12288.544430787701</v>
      </c>
      <c r="Y182" s="50">
        <v>22984.3638699558</v>
      </c>
    </row>
    <row r="183" spans="1:25" x14ac:dyDescent="0.3">
      <c r="A183" s="8" t="s">
        <v>98</v>
      </c>
      <c r="B183" s="8" t="s">
        <v>103</v>
      </c>
      <c r="C183" s="11" t="s">
        <v>2748</v>
      </c>
      <c r="D183" s="74" t="s">
        <v>2714</v>
      </c>
      <c r="E183" s="12" t="s">
        <v>2737</v>
      </c>
      <c r="F183" s="54">
        <v>0</v>
      </c>
      <c r="G183" s="71">
        <v>0</v>
      </c>
      <c r="H183" s="50">
        <v>0</v>
      </c>
      <c r="I183" s="48">
        <v>0</v>
      </c>
      <c r="J183" s="50">
        <v>0</v>
      </c>
      <c r="K183" s="50">
        <v>0</v>
      </c>
      <c r="L183" s="50">
        <v>0</v>
      </c>
      <c r="M183" s="50">
        <v>12.308031483973201</v>
      </c>
      <c r="N183" s="50">
        <v>19.987531511042899</v>
      </c>
      <c r="O183" s="50">
        <v>14.3065194081939</v>
      </c>
      <c r="P183" s="50">
        <v>36.193836495740399</v>
      </c>
      <c r="Q183" s="50">
        <v>88.607368130672896</v>
      </c>
      <c r="R183" s="50">
        <v>54.716671500738897</v>
      </c>
      <c r="S183" s="50">
        <v>167.72990974349901</v>
      </c>
      <c r="T183" s="50">
        <v>302.53657726709997</v>
      </c>
      <c r="U183" s="50">
        <v>398.148669464862</v>
      </c>
      <c r="V183" s="50">
        <v>640.44060967926998</v>
      </c>
      <c r="W183" s="50">
        <v>1048.90032770016</v>
      </c>
      <c r="X183" s="50">
        <v>1812.7294720658199</v>
      </c>
      <c r="Y183" s="50">
        <v>2661.6654231122202</v>
      </c>
    </row>
    <row r="184" spans="1:25" x14ac:dyDescent="0.3">
      <c r="A184" s="8" t="s">
        <v>98</v>
      </c>
      <c r="B184" s="8" t="s">
        <v>103</v>
      </c>
      <c r="C184" s="11" t="s">
        <v>2748</v>
      </c>
      <c r="D184" s="74" t="s">
        <v>2750</v>
      </c>
      <c r="E184" s="12" t="s">
        <v>2737</v>
      </c>
      <c r="F184" s="54">
        <v>0</v>
      </c>
      <c r="G184" s="71">
        <v>0</v>
      </c>
      <c r="H184" s="50">
        <v>0</v>
      </c>
      <c r="I184" s="48">
        <v>0</v>
      </c>
      <c r="J184" s="50">
        <v>0</v>
      </c>
      <c r="K184" s="50">
        <v>0</v>
      </c>
      <c r="L184" s="50">
        <v>0</v>
      </c>
      <c r="M184" s="50">
        <v>12.308031483973201</v>
      </c>
      <c r="N184" s="50">
        <v>6.6625105036809797</v>
      </c>
      <c r="O184" s="50">
        <v>14.3065194081939</v>
      </c>
      <c r="P184" s="50">
        <v>21.7163018974443</v>
      </c>
      <c r="Q184" s="50">
        <v>63.290977236194898</v>
      </c>
      <c r="R184" s="50">
        <v>42.557411167241398</v>
      </c>
      <c r="S184" s="50">
        <v>134.18392779479899</v>
      </c>
      <c r="T184" s="50">
        <v>262.72913288985001</v>
      </c>
      <c r="U184" s="50">
        <v>363.52704603313498</v>
      </c>
      <c r="V184" s="50">
        <v>566.54361625473905</v>
      </c>
      <c r="W184" s="50">
        <v>893.50768655939601</v>
      </c>
      <c r="X184" s="50">
        <v>1599.46718123454</v>
      </c>
      <c r="Y184" s="50">
        <v>2177.7262552736302</v>
      </c>
    </row>
    <row r="185" spans="1:25" x14ac:dyDescent="0.3">
      <c r="A185" s="8" t="s">
        <v>98</v>
      </c>
      <c r="B185" s="8" t="s">
        <v>103</v>
      </c>
      <c r="C185" s="11" t="s">
        <v>2748</v>
      </c>
      <c r="D185" s="74" t="s">
        <v>2713</v>
      </c>
      <c r="E185" s="12" t="s">
        <v>2737</v>
      </c>
      <c r="F185" s="54">
        <v>526.86591957566395</v>
      </c>
      <c r="G185" s="71">
        <v>10.990576579407699</v>
      </c>
      <c r="H185" s="50">
        <v>0</v>
      </c>
      <c r="I185" s="48">
        <v>7.5661328697881602</v>
      </c>
      <c r="J185" s="50">
        <v>24.276947834707101</v>
      </c>
      <c r="K185" s="50">
        <v>70.564472266240998</v>
      </c>
      <c r="L185" s="50">
        <v>69.743162460971206</v>
      </c>
      <c r="M185" s="50">
        <v>123.080314839732</v>
      </c>
      <c r="N185" s="50">
        <v>259.83790964355802</v>
      </c>
      <c r="O185" s="50">
        <v>257.51734934748998</v>
      </c>
      <c r="P185" s="50">
        <v>484.99740904292202</v>
      </c>
      <c r="Q185" s="50">
        <v>727.84623821624098</v>
      </c>
      <c r="R185" s="50">
        <v>778.19266134384304</v>
      </c>
      <c r="S185" s="50">
        <v>1476.02320574279</v>
      </c>
      <c r="T185" s="50">
        <v>2197.3709296242</v>
      </c>
      <c r="U185" s="50">
        <v>3289.0542260140801</v>
      </c>
      <c r="V185" s="50">
        <v>5259.0026987124702</v>
      </c>
      <c r="W185" s="50">
        <v>9983.9771932941203</v>
      </c>
      <c r="X185" s="50">
        <v>14395.204631110901</v>
      </c>
      <c r="Y185" s="50">
        <v>26213.371591256699</v>
      </c>
    </row>
    <row r="186" spans="1:25" x14ac:dyDescent="0.3">
      <c r="A186" s="8" t="s">
        <v>99</v>
      </c>
      <c r="B186" s="8" t="s">
        <v>103</v>
      </c>
      <c r="C186" s="11" t="s">
        <v>2747</v>
      </c>
      <c r="D186" s="74" t="s">
        <v>2714</v>
      </c>
      <c r="E186" s="12" t="s">
        <v>2737</v>
      </c>
      <c r="F186" s="40">
        <v>0</v>
      </c>
      <c r="G186" s="72">
        <v>0</v>
      </c>
      <c r="H186" s="36">
        <v>0</v>
      </c>
      <c r="I186" s="17">
        <v>0</v>
      </c>
      <c r="J186" s="36">
        <v>0</v>
      </c>
      <c r="K186" s="36">
        <v>0</v>
      </c>
      <c r="L186" s="36">
        <v>3.3045945599445599</v>
      </c>
      <c r="M186" s="36">
        <v>6.3166498272060201</v>
      </c>
      <c r="N186" s="36">
        <v>13.5148532574022</v>
      </c>
      <c r="O186" s="36">
        <v>18.115296885750301</v>
      </c>
      <c r="P186" s="36">
        <v>29.2249545882101</v>
      </c>
      <c r="Q186" s="36">
        <v>59.755990554725599</v>
      </c>
      <c r="R186" s="36">
        <v>57.608960243835298</v>
      </c>
      <c r="S186" s="36">
        <v>107.080270995069</v>
      </c>
      <c r="T186" s="36">
        <v>161.897928716629</v>
      </c>
      <c r="U186" s="36">
        <v>289.54531646763297</v>
      </c>
      <c r="V186" s="36">
        <v>379.68676149843202</v>
      </c>
      <c r="W186" s="36">
        <v>575.98813042154597</v>
      </c>
      <c r="X186" s="36">
        <v>912.83061974775501</v>
      </c>
      <c r="Y186" s="36">
        <v>1198.9474281014</v>
      </c>
    </row>
    <row r="187" spans="1:25" x14ac:dyDescent="0.3">
      <c r="A187" s="8" t="s">
        <v>99</v>
      </c>
      <c r="B187" s="8" t="s">
        <v>103</v>
      </c>
      <c r="C187" s="11" t="s">
        <v>2747</v>
      </c>
      <c r="D187" s="74" t="s">
        <v>2750</v>
      </c>
      <c r="E187" s="12" t="s">
        <v>2737</v>
      </c>
      <c r="F187" s="40">
        <v>0</v>
      </c>
      <c r="G187" s="72">
        <v>0</v>
      </c>
      <c r="H187" s="36">
        <v>0</v>
      </c>
      <c r="I187" s="17">
        <v>0</v>
      </c>
      <c r="J187" s="36">
        <v>0</v>
      </c>
      <c r="K187" s="36">
        <v>0</v>
      </c>
      <c r="L187" s="36">
        <v>3.3045945599445599</v>
      </c>
      <c r="M187" s="36">
        <v>3.15832491360301</v>
      </c>
      <c r="N187" s="36">
        <v>13.5148532574022</v>
      </c>
      <c r="O187" s="36">
        <v>18.115296885750301</v>
      </c>
      <c r="P187" s="36">
        <v>29.2249545882101</v>
      </c>
      <c r="Q187" s="36">
        <v>56.6109384202664</v>
      </c>
      <c r="R187" s="36">
        <v>54.576909704686003</v>
      </c>
      <c r="S187" s="36">
        <v>80.310203246301498</v>
      </c>
      <c r="T187" s="36">
        <v>134.25681893574099</v>
      </c>
      <c r="U187" s="36">
        <v>229.93304543017899</v>
      </c>
      <c r="V187" s="36">
        <v>276.135826544314</v>
      </c>
      <c r="W187" s="36">
        <v>389.63902940281002</v>
      </c>
      <c r="X187" s="36">
        <v>617.91611182924999</v>
      </c>
      <c r="Y187" s="36">
        <v>905.87139012105899</v>
      </c>
    </row>
    <row r="188" spans="1:25" x14ac:dyDescent="0.3">
      <c r="A188" s="8" t="s">
        <v>99</v>
      </c>
      <c r="B188" s="8" t="s">
        <v>103</v>
      </c>
      <c r="C188" s="11" t="s">
        <v>2747</v>
      </c>
      <c r="D188" s="74" t="s">
        <v>2713</v>
      </c>
      <c r="E188" s="12" t="s">
        <v>2737</v>
      </c>
      <c r="F188" s="40">
        <v>352.39494987797502</v>
      </c>
      <c r="G188" s="72">
        <v>23.350093214369601</v>
      </c>
      <c r="H188" s="36">
        <v>12.5274973748205</v>
      </c>
      <c r="I188" s="17">
        <v>7.9722214712266899</v>
      </c>
      <c r="J188" s="36">
        <v>29.9250640393001</v>
      </c>
      <c r="K188" s="36">
        <v>70.290113514170201</v>
      </c>
      <c r="L188" s="36">
        <v>72.701080318780399</v>
      </c>
      <c r="M188" s="36">
        <v>104.224722148899</v>
      </c>
      <c r="N188" s="36">
        <v>172.31437903187799</v>
      </c>
      <c r="O188" s="36">
        <v>257.23721577765502</v>
      </c>
      <c r="P188" s="36">
        <v>379.92440964673102</v>
      </c>
      <c r="Q188" s="36">
        <v>506.35339364793799</v>
      </c>
      <c r="R188" s="36">
        <v>703.43572508262002</v>
      </c>
      <c r="S188" s="36">
        <v>1120.9965869796199</v>
      </c>
      <c r="T188" s="36">
        <v>1630.82547707238</v>
      </c>
      <c r="U188" s="36">
        <v>2546.29557717124</v>
      </c>
      <c r="V188" s="36">
        <v>4475.7015219057603</v>
      </c>
      <c r="W188" s="36">
        <v>7657.2539691334896</v>
      </c>
      <c r="X188" s="36">
        <v>12288.104496604399</v>
      </c>
      <c r="Y188" s="36">
        <v>24192.094771468299</v>
      </c>
    </row>
    <row r="189" spans="1:25" x14ac:dyDescent="0.3">
      <c r="A189" s="8" t="s">
        <v>99</v>
      </c>
      <c r="B189" s="8" t="s">
        <v>103</v>
      </c>
      <c r="C189" s="11" t="s">
        <v>2749</v>
      </c>
      <c r="D189" s="74" t="s">
        <v>2714</v>
      </c>
      <c r="E189" s="12" t="s">
        <v>2737</v>
      </c>
      <c r="F189" s="40">
        <v>0</v>
      </c>
      <c r="G189" s="72">
        <v>0</v>
      </c>
      <c r="H189" s="36">
        <v>0</v>
      </c>
      <c r="I189" s="17">
        <v>0</v>
      </c>
      <c r="J189" s="36">
        <v>0</v>
      </c>
      <c r="K189" s="36">
        <v>0</v>
      </c>
      <c r="L189" s="36">
        <v>6.6608973720931202</v>
      </c>
      <c r="M189" s="36">
        <v>12.5639785656121</v>
      </c>
      <c r="N189" s="36">
        <v>13.2707904314379</v>
      </c>
      <c r="O189" s="36">
        <v>7.1180544925446698</v>
      </c>
      <c r="P189" s="36">
        <v>28.4794309167326</v>
      </c>
      <c r="Q189" s="36">
        <v>42.340513965781803</v>
      </c>
      <c r="R189" s="36">
        <v>23.440947384121401</v>
      </c>
      <c r="S189" s="36">
        <v>64.792882287039305</v>
      </c>
      <c r="T189" s="36">
        <v>136.923392102962</v>
      </c>
      <c r="U189" s="36">
        <v>259.27359374651002</v>
      </c>
      <c r="V189" s="36">
        <v>295.97257752935502</v>
      </c>
      <c r="W189" s="36">
        <v>587.050345763731</v>
      </c>
      <c r="X189" s="36">
        <v>797.07739116123298</v>
      </c>
      <c r="Y189" s="36">
        <v>941.39003507998405</v>
      </c>
    </row>
    <row r="190" spans="1:25" x14ac:dyDescent="0.3">
      <c r="A190" s="8" t="s">
        <v>99</v>
      </c>
      <c r="B190" s="8" t="s">
        <v>103</v>
      </c>
      <c r="C190" s="11" t="s">
        <v>2749</v>
      </c>
      <c r="D190" s="74" t="s">
        <v>2750</v>
      </c>
      <c r="E190" s="12" t="s">
        <v>2737</v>
      </c>
      <c r="F190" s="40">
        <v>0</v>
      </c>
      <c r="G190" s="72">
        <v>0</v>
      </c>
      <c r="H190" s="36">
        <v>0</v>
      </c>
      <c r="I190" s="17">
        <v>0</v>
      </c>
      <c r="J190" s="36">
        <v>0</v>
      </c>
      <c r="K190" s="36">
        <v>0</v>
      </c>
      <c r="L190" s="36">
        <v>6.6608973720931202</v>
      </c>
      <c r="M190" s="36">
        <v>6.2819892828060402</v>
      </c>
      <c r="N190" s="36">
        <v>13.2707904314379</v>
      </c>
      <c r="O190" s="36">
        <v>7.1180544925446698</v>
      </c>
      <c r="P190" s="36">
        <v>28.4794309167326</v>
      </c>
      <c r="Q190" s="36">
        <v>42.340513965781803</v>
      </c>
      <c r="R190" s="36">
        <v>17.580710538091001</v>
      </c>
      <c r="S190" s="36">
        <v>38.875729372223603</v>
      </c>
      <c r="T190" s="36">
        <v>129.31653698613101</v>
      </c>
      <c r="U190" s="36">
        <v>194.45519530988199</v>
      </c>
      <c r="V190" s="36">
        <v>179.69763635710899</v>
      </c>
      <c r="W190" s="36">
        <v>381.58272474642501</v>
      </c>
      <c r="X190" s="36">
        <v>637.661912928986</v>
      </c>
      <c r="Y190" s="36">
        <v>784.49169589998598</v>
      </c>
    </row>
    <row r="191" spans="1:25" x14ac:dyDescent="0.3">
      <c r="A191" s="8" t="s">
        <v>99</v>
      </c>
      <c r="B191" s="8" t="s">
        <v>103</v>
      </c>
      <c r="C191" s="11" t="s">
        <v>2749</v>
      </c>
      <c r="D191" s="74" t="s">
        <v>2713</v>
      </c>
      <c r="E191" s="12" t="s">
        <v>2737</v>
      </c>
      <c r="F191" s="40">
        <v>515.95330724230405</v>
      </c>
      <c r="G191" s="72">
        <v>36.012464245684797</v>
      </c>
      <c r="H191" s="36">
        <v>17.198051939962902</v>
      </c>
      <c r="I191" s="17">
        <v>16.274664094628399</v>
      </c>
      <c r="J191" s="36">
        <v>8.7537431409765496</v>
      </c>
      <c r="K191" s="36">
        <v>22.473603068413901</v>
      </c>
      <c r="L191" s="36">
        <v>46.626281604651901</v>
      </c>
      <c r="M191" s="36">
        <v>62.819892828060397</v>
      </c>
      <c r="N191" s="36">
        <v>139.343299530097</v>
      </c>
      <c r="O191" s="36">
        <v>128.12498086580399</v>
      </c>
      <c r="P191" s="36">
        <v>284.79430916732599</v>
      </c>
      <c r="Q191" s="36">
        <v>441.551074214582</v>
      </c>
      <c r="R191" s="36">
        <v>539.14178983479098</v>
      </c>
      <c r="S191" s="36">
        <v>965.41394607688596</v>
      </c>
      <c r="T191" s="36">
        <v>1376.84077614646</v>
      </c>
      <c r="U191" s="36">
        <v>2106.59794919039</v>
      </c>
      <c r="V191" s="36">
        <v>3911.0662030664798</v>
      </c>
      <c r="W191" s="36">
        <v>6985.8991145884002</v>
      </c>
      <c r="X191" s="36">
        <v>11067.988917267399</v>
      </c>
      <c r="Y191" s="36">
        <v>24240.793403309599</v>
      </c>
    </row>
    <row r="192" spans="1:25" x14ac:dyDescent="0.3">
      <c r="A192" s="10" t="s">
        <v>99</v>
      </c>
      <c r="B192" s="10" t="s">
        <v>103</v>
      </c>
      <c r="C192" s="11" t="s">
        <v>2748</v>
      </c>
      <c r="D192" s="74" t="s">
        <v>2714</v>
      </c>
      <c r="E192" s="12" t="s">
        <v>2737</v>
      </c>
      <c r="F192" s="40">
        <v>0</v>
      </c>
      <c r="G192" s="64">
        <v>0</v>
      </c>
      <c r="H192" s="36">
        <v>0</v>
      </c>
      <c r="I192" s="17">
        <v>0</v>
      </c>
      <c r="J192" s="36">
        <v>0</v>
      </c>
      <c r="K192" s="36">
        <v>0</v>
      </c>
      <c r="L192" s="36">
        <v>0</v>
      </c>
      <c r="M192" s="36">
        <v>0</v>
      </c>
      <c r="N192" s="36">
        <v>13.768061382911</v>
      </c>
      <c r="O192" s="36">
        <v>29.515502282317101</v>
      </c>
      <c r="P192" s="36">
        <v>30.0105595608774</v>
      </c>
      <c r="Q192" s="36">
        <v>78.619718061340706</v>
      </c>
      <c r="R192" s="36">
        <v>94.239906925421096</v>
      </c>
      <c r="S192" s="36">
        <v>152.24566788366101</v>
      </c>
      <c r="T192" s="36">
        <v>188.85646544986901</v>
      </c>
      <c r="U192" s="36">
        <v>323.07501942603</v>
      </c>
      <c r="V192" s="36">
        <v>479.651785243944</v>
      </c>
      <c r="W192" s="36">
        <v>560.88921306580301</v>
      </c>
      <c r="X192" s="36">
        <v>1099.03553805348</v>
      </c>
      <c r="Y192" s="36">
        <v>1744.3734218898701</v>
      </c>
    </row>
    <row r="193" spans="1:25" x14ac:dyDescent="0.3">
      <c r="A193" s="10" t="s">
        <v>99</v>
      </c>
      <c r="B193" s="10" t="s">
        <v>103</v>
      </c>
      <c r="C193" s="11" t="s">
        <v>2748</v>
      </c>
      <c r="D193" s="74" t="s">
        <v>2750</v>
      </c>
      <c r="E193" s="12" t="s">
        <v>2737</v>
      </c>
      <c r="F193" s="40">
        <v>0</v>
      </c>
      <c r="G193" s="64">
        <v>0</v>
      </c>
      <c r="H193" s="36">
        <v>0</v>
      </c>
      <c r="I193" s="17">
        <v>0</v>
      </c>
      <c r="J193" s="36">
        <v>0</v>
      </c>
      <c r="K193" s="36">
        <v>0</v>
      </c>
      <c r="L193" s="36">
        <v>0</v>
      </c>
      <c r="M193" s="36">
        <v>0</v>
      </c>
      <c r="N193" s="36">
        <v>13.768061382911</v>
      </c>
      <c r="O193" s="36">
        <v>29.515502282317101</v>
      </c>
      <c r="P193" s="36">
        <v>30.0105595608774</v>
      </c>
      <c r="Q193" s="36">
        <v>72.068074889562297</v>
      </c>
      <c r="R193" s="36">
        <v>94.239906925421096</v>
      </c>
      <c r="S193" s="36">
        <v>124.564637359359</v>
      </c>
      <c r="T193" s="36">
        <v>139.58956141946899</v>
      </c>
      <c r="U193" s="36">
        <v>269.22918285502499</v>
      </c>
      <c r="V193" s="36">
        <v>391.294877435849</v>
      </c>
      <c r="W193" s="36">
        <v>400.63515218985901</v>
      </c>
      <c r="X193" s="36">
        <v>586.15228696185704</v>
      </c>
      <c r="Y193" s="36">
        <v>1162.91561459325</v>
      </c>
    </row>
    <row r="194" spans="1:25" x14ac:dyDescent="0.3">
      <c r="A194" s="10" t="s">
        <v>99</v>
      </c>
      <c r="B194" s="10" t="s">
        <v>103</v>
      </c>
      <c r="C194" s="11" t="s">
        <v>2748</v>
      </c>
      <c r="D194" s="74" t="s">
        <v>2713</v>
      </c>
      <c r="E194" s="12" t="s">
        <v>2737</v>
      </c>
      <c r="F194" s="38">
        <v>196.593498395876</v>
      </c>
      <c r="G194" s="124">
        <v>11.3635027015965</v>
      </c>
      <c r="H194" s="14">
        <v>8.1181371920397805</v>
      </c>
      <c r="I194" s="17">
        <v>0</v>
      </c>
      <c r="J194" s="14">
        <v>50.133361892447198</v>
      </c>
      <c r="K194" s="36">
        <v>116.943385406221</v>
      </c>
      <c r="L194" s="36">
        <v>98.374162518177698</v>
      </c>
      <c r="M194" s="36">
        <v>146.08898428819299</v>
      </c>
      <c r="N194" s="36">
        <v>206.52092074366499</v>
      </c>
      <c r="O194" s="36">
        <v>391.08040524070202</v>
      </c>
      <c r="P194" s="36">
        <v>480.16895297403897</v>
      </c>
      <c r="Q194" s="36">
        <v>576.54459911649894</v>
      </c>
      <c r="R194" s="36">
        <v>879.57246463726403</v>
      </c>
      <c r="S194" s="36">
        <v>1287.1679193800401</v>
      </c>
      <c r="T194" s="36">
        <v>1904.9869558421599</v>
      </c>
      <c r="U194" s="36">
        <v>3033.3154601666101</v>
      </c>
      <c r="V194" s="36">
        <v>5149.9454836718196</v>
      </c>
      <c r="W194" s="36">
        <v>8573.5922568629903</v>
      </c>
      <c r="X194" s="36">
        <v>14250.8274767601</v>
      </c>
      <c r="Y194" s="36">
        <v>24088.9663022887</v>
      </c>
    </row>
    <row r="195" spans="1:25" x14ac:dyDescent="0.3">
      <c r="A195" s="8" t="s">
        <v>100</v>
      </c>
      <c r="B195" s="8" t="s">
        <v>103</v>
      </c>
      <c r="C195" s="11" t="s">
        <v>2747</v>
      </c>
      <c r="D195" s="74" t="s">
        <v>2714</v>
      </c>
      <c r="E195" s="12" t="s">
        <v>2737</v>
      </c>
      <c r="F195" s="40">
        <v>0</v>
      </c>
      <c r="G195" s="72">
        <v>0</v>
      </c>
      <c r="H195" s="36">
        <v>0</v>
      </c>
      <c r="I195" s="17">
        <v>0</v>
      </c>
      <c r="J195" s="36">
        <v>0</v>
      </c>
      <c r="K195" s="36">
        <v>0</v>
      </c>
      <c r="L195" s="36">
        <v>6.4059316982064702</v>
      </c>
      <c r="M195" s="36">
        <v>0</v>
      </c>
      <c r="N195" s="36">
        <v>9.8084112111264901</v>
      </c>
      <c r="O195" s="36">
        <v>13.994219234620299</v>
      </c>
      <c r="P195" s="36">
        <v>21.287029238746499</v>
      </c>
      <c r="Q195" s="36">
        <v>45.7320558086966</v>
      </c>
      <c r="R195" s="36">
        <v>61.623969749582699</v>
      </c>
      <c r="S195" s="36">
        <v>87.2746644929897</v>
      </c>
      <c r="T195" s="36">
        <v>114.415993174162</v>
      </c>
      <c r="U195" s="36">
        <v>132.32090431323999</v>
      </c>
      <c r="V195" s="36">
        <v>237.57729094903399</v>
      </c>
      <c r="W195" s="36">
        <v>425.61259781342602</v>
      </c>
      <c r="X195" s="36">
        <v>447.73605086998901</v>
      </c>
      <c r="Y195" s="36">
        <v>1235.53202537825</v>
      </c>
    </row>
    <row r="196" spans="1:25" x14ac:dyDescent="0.3">
      <c r="A196" s="8" t="s">
        <v>100</v>
      </c>
      <c r="B196" s="8" t="s">
        <v>103</v>
      </c>
      <c r="C196" s="11" t="s">
        <v>2747</v>
      </c>
      <c r="D196" s="74" t="s">
        <v>2750</v>
      </c>
      <c r="E196" s="12" t="s">
        <v>2737</v>
      </c>
      <c r="F196" s="40">
        <v>0</v>
      </c>
      <c r="G196" s="72">
        <v>0</v>
      </c>
      <c r="H196" s="36">
        <v>0</v>
      </c>
      <c r="I196" s="17">
        <v>0</v>
      </c>
      <c r="J196" s="36">
        <v>0</v>
      </c>
      <c r="K196" s="36">
        <v>0</v>
      </c>
      <c r="L196" s="36">
        <v>6.4059316982064702</v>
      </c>
      <c r="M196" s="36">
        <v>0</v>
      </c>
      <c r="N196" s="36">
        <v>9.8084112111264901</v>
      </c>
      <c r="O196" s="36">
        <v>6.9971096173101301</v>
      </c>
      <c r="P196" s="36">
        <v>17.739191032288701</v>
      </c>
      <c r="Q196" s="36">
        <v>39.634448367537097</v>
      </c>
      <c r="R196" s="36">
        <v>46.951595999682098</v>
      </c>
      <c r="S196" s="36">
        <v>74.345084568102394</v>
      </c>
      <c r="T196" s="36">
        <v>87.718928100191206</v>
      </c>
      <c r="U196" s="36">
        <v>86.835593455563895</v>
      </c>
      <c r="V196" s="36">
        <v>171.27665161441999</v>
      </c>
      <c r="W196" s="36">
        <v>368.31859426161901</v>
      </c>
      <c r="X196" s="36">
        <v>339.19397793181002</v>
      </c>
      <c r="Y196" s="36">
        <v>849.42826744754996</v>
      </c>
    </row>
    <row r="197" spans="1:25" x14ac:dyDescent="0.3">
      <c r="A197" s="8" t="s">
        <v>100</v>
      </c>
      <c r="B197" s="8" t="s">
        <v>103</v>
      </c>
      <c r="C197" s="11" t="s">
        <v>2747</v>
      </c>
      <c r="D197" s="74" t="s">
        <v>2713</v>
      </c>
      <c r="E197" s="12" t="s">
        <v>2737</v>
      </c>
      <c r="F197" s="40">
        <v>266.02889077656698</v>
      </c>
      <c r="G197" s="72">
        <v>22.602547279848501</v>
      </c>
      <c r="H197" s="36">
        <v>4.0485194530476898</v>
      </c>
      <c r="I197" s="17">
        <v>11.566956677882599</v>
      </c>
      <c r="J197" s="36">
        <v>24.803647602974898</v>
      </c>
      <c r="K197" s="36">
        <v>43.052947646882899</v>
      </c>
      <c r="L197" s="36">
        <v>80.074146227580897</v>
      </c>
      <c r="M197" s="36">
        <v>112.96375677549101</v>
      </c>
      <c r="N197" s="36">
        <v>156.93457937802401</v>
      </c>
      <c r="O197" s="36">
        <v>248.397391414509</v>
      </c>
      <c r="P197" s="36">
        <v>358.33165885223201</v>
      </c>
      <c r="Q197" s="36">
        <v>521.34543621914202</v>
      </c>
      <c r="R197" s="36">
        <v>745.35658649495304</v>
      </c>
      <c r="S197" s="36">
        <v>1102.2466885966501</v>
      </c>
      <c r="T197" s="36">
        <v>1624.7071030731099</v>
      </c>
      <c r="U197" s="36">
        <v>2704.30848190185</v>
      </c>
      <c r="V197" s="36">
        <v>4348.2169296951097</v>
      </c>
      <c r="W197" s="36">
        <v>8094.8242161053604</v>
      </c>
      <c r="X197" s="36">
        <v>13282.8361758097</v>
      </c>
      <c r="Y197" s="36">
        <v>25997.653034000799</v>
      </c>
    </row>
    <row r="198" spans="1:25" x14ac:dyDescent="0.3">
      <c r="A198" s="8" t="s">
        <v>100</v>
      </c>
      <c r="B198" s="8" t="s">
        <v>103</v>
      </c>
      <c r="C198" s="11" t="s">
        <v>2749</v>
      </c>
      <c r="D198" s="74" t="s">
        <v>2714</v>
      </c>
      <c r="E198" s="12" t="s">
        <v>2737</v>
      </c>
      <c r="F198" s="40">
        <v>0</v>
      </c>
      <c r="G198" s="72">
        <v>0</v>
      </c>
      <c r="H198" s="36">
        <v>0</v>
      </c>
      <c r="I198" s="17">
        <v>0</v>
      </c>
      <c r="J198" s="36">
        <v>0</v>
      </c>
      <c r="K198" s="36">
        <v>0</v>
      </c>
      <c r="L198" s="36">
        <v>6.4593589946532504</v>
      </c>
      <c r="M198" s="36">
        <v>0</v>
      </c>
      <c r="N198" s="36">
        <v>6.4209011150797402</v>
      </c>
      <c r="O198" s="36">
        <v>13.741755845160901</v>
      </c>
      <c r="P198" s="36">
        <v>13.8348837533797</v>
      </c>
      <c r="Q198" s="36">
        <v>52.765895775115403</v>
      </c>
      <c r="R198" s="36">
        <v>28.358687791106899</v>
      </c>
      <c r="S198" s="36">
        <v>87.626996001461507</v>
      </c>
      <c r="T198" s="36">
        <v>117.55416082817101</v>
      </c>
      <c r="U198" s="36">
        <v>70.812047502438304</v>
      </c>
      <c r="V198" s="36">
        <v>223.496419251389</v>
      </c>
      <c r="W198" s="36">
        <v>425.61400284179302</v>
      </c>
      <c r="X198" s="36">
        <v>396.27498571993902</v>
      </c>
      <c r="Y198" s="36">
        <v>986.098742115096</v>
      </c>
    </row>
    <row r="199" spans="1:25" x14ac:dyDescent="0.3">
      <c r="A199" s="8" t="s">
        <v>100</v>
      </c>
      <c r="B199" s="8" t="s">
        <v>103</v>
      </c>
      <c r="C199" s="11" t="s">
        <v>2749</v>
      </c>
      <c r="D199" s="74" t="s">
        <v>2750</v>
      </c>
      <c r="E199" s="12" t="s">
        <v>2737</v>
      </c>
      <c r="F199" s="40">
        <v>0</v>
      </c>
      <c r="G199" s="72">
        <v>0</v>
      </c>
      <c r="H199" s="36">
        <v>0</v>
      </c>
      <c r="I199" s="17">
        <v>0</v>
      </c>
      <c r="J199" s="36">
        <v>0</v>
      </c>
      <c r="K199" s="36">
        <v>0</v>
      </c>
      <c r="L199" s="36">
        <v>6.4593589946532504</v>
      </c>
      <c r="M199" s="36">
        <v>0</v>
      </c>
      <c r="N199" s="36">
        <v>6.4209011150797402</v>
      </c>
      <c r="O199" s="36">
        <v>6.8708779225804602</v>
      </c>
      <c r="P199" s="36">
        <v>13.8348837533797</v>
      </c>
      <c r="Q199" s="36">
        <v>46.903018466769304</v>
      </c>
      <c r="R199" s="36">
        <v>22.686950232885501</v>
      </c>
      <c r="S199" s="36">
        <v>75.108853715538402</v>
      </c>
      <c r="T199" s="36">
        <v>88.165620621128497</v>
      </c>
      <c r="U199" s="36">
        <v>62.944042224389598</v>
      </c>
      <c r="V199" s="36">
        <v>162.542850364646</v>
      </c>
      <c r="W199" s="36">
        <v>354.67833570149401</v>
      </c>
      <c r="X199" s="36">
        <v>286.19860079773298</v>
      </c>
      <c r="Y199" s="36">
        <v>682.68374454121999</v>
      </c>
    </row>
    <row r="200" spans="1:25" x14ac:dyDescent="0.3">
      <c r="A200" s="8" t="s">
        <v>100</v>
      </c>
      <c r="B200" s="8" t="s">
        <v>103</v>
      </c>
      <c r="C200" s="11" t="s">
        <v>2749</v>
      </c>
      <c r="D200" s="74" t="s">
        <v>2713</v>
      </c>
      <c r="E200" s="12" t="s">
        <v>2737</v>
      </c>
      <c r="F200" s="40">
        <v>297.43255260590598</v>
      </c>
      <c r="G200" s="72">
        <v>11.615590457456699</v>
      </c>
      <c r="H200" s="36">
        <v>0</v>
      </c>
      <c r="I200" s="17">
        <v>7.8720739814918801</v>
      </c>
      <c r="J200" s="36">
        <v>16.930437987279099</v>
      </c>
      <c r="K200" s="36">
        <v>29.049878077541798</v>
      </c>
      <c r="L200" s="36">
        <v>77.512307935839104</v>
      </c>
      <c r="M200" s="36">
        <v>66.806198895169601</v>
      </c>
      <c r="N200" s="36">
        <v>83.471714496036597</v>
      </c>
      <c r="O200" s="36">
        <v>199.255459754833</v>
      </c>
      <c r="P200" s="36">
        <v>290.53255882097397</v>
      </c>
      <c r="Q200" s="36">
        <v>433.852920817616</v>
      </c>
      <c r="R200" s="36">
        <v>606.87591872968699</v>
      </c>
      <c r="S200" s="36">
        <v>920.08345801534597</v>
      </c>
      <c r="T200" s="36">
        <v>1395.95565983454</v>
      </c>
      <c r="U200" s="36">
        <v>2218.7774884097298</v>
      </c>
      <c r="V200" s="36">
        <v>3555.6248517266399</v>
      </c>
      <c r="W200" s="36">
        <v>7207.0637814543597</v>
      </c>
      <c r="X200" s="36">
        <v>12372.5856652559</v>
      </c>
      <c r="Y200" s="36">
        <v>24349.053555303501</v>
      </c>
    </row>
    <row r="201" spans="1:25" x14ac:dyDescent="0.3">
      <c r="A201" s="8" t="s">
        <v>100</v>
      </c>
      <c r="B201" s="8" t="s">
        <v>103</v>
      </c>
      <c r="C201" s="11" t="s">
        <v>2748</v>
      </c>
      <c r="D201" s="74" t="s">
        <v>2714</v>
      </c>
      <c r="E201" s="12" t="s">
        <v>2737</v>
      </c>
      <c r="F201" s="40">
        <v>0</v>
      </c>
      <c r="G201" s="72">
        <v>0</v>
      </c>
      <c r="H201" s="36">
        <v>0</v>
      </c>
      <c r="I201" s="17">
        <v>0</v>
      </c>
      <c r="J201" s="36">
        <v>0</v>
      </c>
      <c r="K201" s="36">
        <v>0</v>
      </c>
      <c r="L201" s="36">
        <v>6.3533809777374799</v>
      </c>
      <c r="M201" s="36">
        <v>0</v>
      </c>
      <c r="N201" s="36">
        <v>13.322803566740699</v>
      </c>
      <c r="O201" s="36">
        <v>14.2561327510194</v>
      </c>
      <c r="P201" s="36">
        <v>29.1333545222315</v>
      </c>
      <c r="Q201" s="36">
        <v>38.111502617476901</v>
      </c>
      <c r="R201" s="36">
        <v>97.285919951886299</v>
      </c>
      <c r="S201" s="36">
        <v>86.898385519339598</v>
      </c>
      <c r="T201" s="36">
        <v>111.028605005241</v>
      </c>
      <c r="U201" s="36">
        <v>200.45442345783999</v>
      </c>
      <c r="V201" s="36">
        <v>254.36617034536599</v>
      </c>
      <c r="W201" s="36">
        <v>425.61068188060301</v>
      </c>
      <c r="X201" s="36">
        <v>530.38889006524505</v>
      </c>
      <c r="Y201" s="36">
        <v>1762.37810784311</v>
      </c>
    </row>
    <row r="202" spans="1:25" x14ac:dyDescent="0.3">
      <c r="A202" s="8" t="s">
        <v>100</v>
      </c>
      <c r="B202" s="8" t="s">
        <v>103</v>
      </c>
      <c r="C202" s="11" t="s">
        <v>2748</v>
      </c>
      <c r="D202" s="74" t="s">
        <v>2750</v>
      </c>
      <c r="E202" s="12" t="s">
        <v>2737</v>
      </c>
      <c r="F202" s="40">
        <v>0</v>
      </c>
      <c r="G202" s="72">
        <v>0</v>
      </c>
      <c r="H202" s="36">
        <v>0</v>
      </c>
      <c r="I202" s="17">
        <v>0</v>
      </c>
      <c r="J202" s="36">
        <v>0</v>
      </c>
      <c r="K202" s="36">
        <v>0</v>
      </c>
      <c r="L202" s="36">
        <v>6.3533809777374799</v>
      </c>
      <c r="M202" s="36">
        <v>0</v>
      </c>
      <c r="N202" s="36">
        <v>13.322803566740699</v>
      </c>
      <c r="O202" s="36">
        <v>7.1280663755096896</v>
      </c>
      <c r="P202" s="36">
        <v>21.8500158916736</v>
      </c>
      <c r="Q202" s="36">
        <v>31.759585514564101</v>
      </c>
      <c r="R202" s="36">
        <v>72.9644399639147</v>
      </c>
      <c r="S202" s="36">
        <v>73.529403131748893</v>
      </c>
      <c r="T202" s="36">
        <v>87.236761075546795</v>
      </c>
      <c r="U202" s="36">
        <v>113.300326302258</v>
      </c>
      <c r="V202" s="36">
        <v>181.69012167526199</v>
      </c>
      <c r="W202" s="36">
        <v>386.91880170963901</v>
      </c>
      <c r="X202" s="36">
        <v>424.31111205219599</v>
      </c>
      <c r="Y202" s="36">
        <v>1201.62143716576</v>
      </c>
    </row>
    <row r="203" spans="1:25" x14ac:dyDescent="0.3">
      <c r="A203" s="8" t="s">
        <v>100</v>
      </c>
      <c r="B203" s="8" t="s">
        <v>103</v>
      </c>
      <c r="C203" s="11" t="s">
        <v>2748</v>
      </c>
      <c r="D203" s="74" t="s">
        <v>2713</v>
      </c>
      <c r="E203" s="12" t="s">
        <v>2737</v>
      </c>
      <c r="F203" s="40">
        <v>236.11355022744399</v>
      </c>
      <c r="G203" s="72">
        <v>33.010558227276</v>
      </c>
      <c r="H203" s="36">
        <v>7.8699313743165602</v>
      </c>
      <c r="I203" s="17">
        <v>15.113940426136899</v>
      </c>
      <c r="J203" s="36">
        <v>32.318147524414599</v>
      </c>
      <c r="K203" s="36">
        <v>56.724573969469802</v>
      </c>
      <c r="L203" s="36">
        <v>82.593952710587203</v>
      </c>
      <c r="M203" s="36">
        <v>159.62348218458899</v>
      </c>
      <c r="N203" s="36">
        <v>233.149062417962</v>
      </c>
      <c r="O203" s="36">
        <v>299.37878777140702</v>
      </c>
      <c r="P203" s="36">
        <v>429.71697920291399</v>
      </c>
      <c r="Q203" s="36">
        <v>616.135958982543</v>
      </c>
      <c r="R203" s="36">
        <v>893.81438955795602</v>
      </c>
      <c r="S203" s="36">
        <v>1296.7912915963</v>
      </c>
      <c r="T203" s="36">
        <v>1871.62505580264</v>
      </c>
      <c r="U203" s="36">
        <v>3242.1324141876798</v>
      </c>
      <c r="V203" s="36">
        <v>5293.2388781392901</v>
      </c>
      <c r="W203" s="36">
        <v>9305.3971811168303</v>
      </c>
      <c r="X203" s="36">
        <v>14744.8111438138</v>
      </c>
      <c r="Y203" s="36">
        <v>29479.779258466599</v>
      </c>
    </row>
    <row r="204" spans="1:25" x14ac:dyDescent="0.3">
      <c r="A204" s="8" t="s">
        <v>101</v>
      </c>
      <c r="B204" s="8" t="s">
        <v>104</v>
      </c>
      <c r="C204" s="11" t="s">
        <v>2747</v>
      </c>
      <c r="D204" s="45" t="s">
        <v>2714</v>
      </c>
      <c r="E204" s="12" t="s">
        <v>2737</v>
      </c>
      <c r="F204" s="54">
        <v>0</v>
      </c>
      <c r="G204" s="71">
        <v>5.6520582544460796</v>
      </c>
      <c r="H204" s="50">
        <v>4.0559378076303103</v>
      </c>
      <c r="I204" s="48">
        <v>0</v>
      </c>
      <c r="J204" s="50">
        <v>0</v>
      </c>
      <c r="K204" s="50">
        <v>7.1907640784466897</v>
      </c>
      <c r="L204" s="50">
        <v>0</v>
      </c>
      <c r="M204" s="50">
        <v>0</v>
      </c>
      <c r="N204" s="50">
        <v>3.2692182840324899</v>
      </c>
      <c r="O204" s="50">
        <v>17.4547813695578</v>
      </c>
      <c r="P204" s="50">
        <v>21.362935394482601</v>
      </c>
      <c r="Q204" s="50">
        <v>42.7563700713144</v>
      </c>
      <c r="R204" s="50">
        <v>49.890020351524498</v>
      </c>
      <c r="S204" s="50">
        <v>51.623950693130602</v>
      </c>
      <c r="T204" s="50">
        <v>121.805137973404</v>
      </c>
      <c r="U204" s="50">
        <v>228.22212158648</v>
      </c>
      <c r="V204" s="50">
        <v>345.45967906625299</v>
      </c>
      <c r="W204" s="50">
        <v>694.669106835712</v>
      </c>
      <c r="X204" s="50">
        <v>1476.41198638484</v>
      </c>
      <c r="Y204" s="50">
        <v>3186.4072137532698</v>
      </c>
    </row>
    <row r="205" spans="1:25" x14ac:dyDescent="0.3">
      <c r="A205" s="8" t="s">
        <v>101</v>
      </c>
      <c r="B205" s="8" t="s">
        <v>104</v>
      </c>
      <c r="C205" s="11" t="s">
        <v>2747</v>
      </c>
      <c r="D205" s="45" t="s">
        <v>2750</v>
      </c>
      <c r="E205" s="12" t="s">
        <v>2737</v>
      </c>
      <c r="F205" s="54">
        <v>0</v>
      </c>
      <c r="G205" s="71">
        <v>0</v>
      </c>
      <c r="H205" s="50">
        <v>0</v>
      </c>
      <c r="I205" s="48">
        <v>0</v>
      </c>
      <c r="J205" s="50">
        <v>0</v>
      </c>
      <c r="K205" s="50">
        <v>0</v>
      </c>
      <c r="L205" s="50">
        <v>0</v>
      </c>
      <c r="M205" s="50">
        <v>0</v>
      </c>
      <c r="N205" s="50">
        <v>3.2692182840324899</v>
      </c>
      <c r="O205" s="50">
        <v>17.4547813695578</v>
      </c>
      <c r="P205" s="50">
        <v>10.681467697241301</v>
      </c>
      <c r="Q205" s="50">
        <v>36.648317203983801</v>
      </c>
      <c r="R205" s="50">
        <v>32.281777874515797</v>
      </c>
      <c r="S205" s="50">
        <v>32.264969183206603</v>
      </c>
      <c r="T205" s="50">
        <v>76.128211233377698</v>
      </c>
      <c r="U205" s="50">
        <v>112.036314233363</v>
      </c>
      <c r="V205" s="50">
        <v>208.37250483361299</v>
      </c>
      <c r="W205" s="50">
        <v>506.69981910369597</v>
      </c>
      <c r="X205" s="50">
        <v>1029.42487124081</v>
      </c>
      <c r="Y205" s="50">
        <v>2261.3212484700598</v>
      </c>
    </row>
    <row r="206" spans="1:25" x14ac:dyDescent="0.3">
      <c r="A206" s="8" t="s">
        <v>101</v>
      </c>
      <c r="B206" s="8" t="s">
        <v>104</v>
      </c>
      <c r="C206" s="11" t="s">
        <v>2747</v>
      </c>
      <c r="D206" s="45" t="s">
        <v>2713</v>
      </c>
      <c r="E206" s="12" t="s">
        <v>2737</v>
      </c>
      <c r="F206" s="54">
        <v>264.13505792046197</v>
      </c>
      <c r="G206" s="71">
        <v>5.6520582544460796</v>
      </c>
      <c r="H206" s="50">
        <v>8.11187561526061</v>
      </c>
      <c r="I206" s="48">
        <v>11.5613392621846</v>
      </c>
      <c r="J206" s="50">
        <v>33.046253949919503</v>
      </c>
      <c r="K206" s="50">
        <v>50.335348549126898</v>
      </c>
      <c r="L206" s="50">
        <v>93.030620803606595</v>
      </c>
      <c r="M206" s="50">
        <v>79.292537188462603</v>
      </c>
      <c r="N206" s="50">
        <v>150.38404106549399</v>
      </c>
      <c r="O206" s="50">
        <v>268.80363309119099</v>
      </c>
      <c r="P206" s="50">
        <v>416.57724019240999</v>
      </c>
      <c r="Q206" s="50">
        <v>491.698255820116</v>
      </c>
      <c r="R206" s="50">
        <v>710.199113239349</v>
      </c>
      <c r="S206" s="50">
        <v>1019.57302618933</v>
      </c>
      <c r="T206" s="50">
        <v>1579.6603830925901</v>
      </c>
      <c r="U206" s="50">
        <v>2655.6755966426799</v>
      </c>
      <c r="V206" s="50">
        <v>4282.6033230276798</v>
      </c>
      <c r="W206" s="50">
        <v>7159.1780892715697</v>
      </c>
      <c r="X206" s="50">
        <v>12434.3688394613</v>
      </c>
      <c r="Y206" s="50">
        <v>25876.7101955609</v>
      </c>
    </row>
    <row r="207" spans="1:25" x14ac:dyDescent="0.3">
      <c r="A207" s="8" t="s">
        <v>101</v>
      </c>
      <c r="B207" s="8" t="s">
        <v>104</v>
      </c>
      <c r="C207" s="11" t="s">
        <v>2749</v>
      </c>
      <c r="D207" s="45" t="s">
        <v>2714</v>
      </c>
      <c r="E207" s="12" t="s">
        <v>2737</v>
      </c>
      <c r="F207" s="54">
        <v>0</v>
      </c>
      <c r="G207" s="71">
        <v>0</v>
      </c>
      <c r="H207" s="50">
        <v>8.3537106499235794</v>
      </c>
      <c r="I207" s="48">
        <v>0</v>
      </c>
      <c r="J207" s="50">
        <v>0</v>
      </c>
      <c r="K207" s="50">
        <v>14.5508715932492</v>
      </c>
      <c r="L207" s="50">
        <v>0</v>
      </c>
      <c r="M207" s="50">
        <v>0</v>
      </c>
      <c r="N207" s="50">
        <v>6.4204520842118802</v>
      </c>
      <c r="O207" s="50">
        <v>20.560215999787999</v>
      </c>
      <c r="P207" s="50">
        <v>27.779661452669899</v>
      </c>
      <c r="Q207" s="50">
        <v>17.6167717750027</v>
      </c>
      <c r="R207" s="50">
        <v>34.0336696304961</v>
      </c>
      <c r="S207" s="50">
        <v>43.735323450509497</v>
      </c>
      <c r="T207" s="50">
        <v>95.3270909621816</v>
      </c>
      <c r="U207" s="50">
        <v>221.067358995532</v>
      </c>
      <c r="V207" s="50">
        <v>282.50195371688301</v>
      </c>
      <c r="W207" s="50">
        <v>538.51588169502099</v>
      </c>
      <c r="X207" s="50">
        <v>1297.50432948511</v>
      </c>
      <c r="Y207" s="50">
        <v>2690.51156263129</v>
      </c>
    </row>
    <row r="208" spans="1:25" x14ac:dyDescent="0.3">
      <c r="A208" s="8" t="s">
        <v>101</v>
      </c>
      <c r="B208" s="8" t="s">
        <v>104</v>
      </c>
      <c r="C208" s="11" t="s">
        <v>2749</v>
      </c>
      <c r="D208" s="45" t="s">
        <v>2750</v>
      </c>
      <c r="E208" s="12" t="s">
        <v>2737</v>
      </c>
      <c r="F208" s="54">
        <v>0</v>
      </c>
      <c r="G208" s="71">
        <v>0</v>
      </c>
      <c r="H208" s="50">
        <v>0</v>
      </c>
      <c r="I208" s="48">
        <v>0</v>
      </c>
      <c r="J208" s="50">
        <v>0</v>
      </c>
      <c r="K208" s="50">
        <v>0</v>
      </c>
      <c r="L208" s="50">
        <v>0</v>
      </c>
      <c r="M208" s="50">
        <v>0</v>
      </c>
      <c r="N208" s="50">
        <v>6.4204520842118802</v>
      </c>
      <c r="O208" s="50">
        <v>20.560215999787999</v>
      </c>
      <c r="P208" s="50">
        <v>13.889830726334999</v>
      </c>
      <c r="Q208" s="50">
        <v>11.744514516668399</v>
      </c>
      <c r="R208" s="50">
        <v>22.689113086997398</v>
      </c>
      <c r="S208" s="50">
        <v>24.991613400291101</v>
      </c>
      <c r="T208" s="50">
        <v>51.329972056559299</v>
      </c>
      <c r="U208" s="50">
        <v>94.743153855228101</v>
      </c>
      <c r="V208" s="50">
        <v>191.69775430788499</v>
      </c>
      <c r="W208" s="50">
        <v>368.45823484396198</v>
      </c>
      <c r="X208" s="50">
        <v>857.67235338846103</v>
      </c>
      <c r="Y208" s="50">
        <v>1894.72645255724</v>
      </c>
    </row>
    <row r="209" spans="1:25" x14ac:dyDescent="0.3">
      <c r="A209" s="8" t="s">
        <v>101</v>
      </c>
      <c r="B209" s="8" t="s">
        <v>104</v>
      </c>
      <c r="C209" s="11" t="s">
        <v>2749</v>
      </c>
      <c r="D209" s="45" t="s">
        <v>2713</v>
      </c>
      <c r="E209" s="12" t="s">
        <v>2737</v>
      </c>
      <c r="F209" s="54">
        <v>147.65502267304001</v>
      </c>
      <c r="G209" s="71">
        <v>0</v>
      </c>
      <c r="H209" s="50">
        <v>16.707421299847201</v>
      </c>
      <c r="I209" s="48">
        <v>15.738624873432</v>
      </c>
      <c r="J209" s="50">
        <v>33.836330267181303</v>
      </c>
      <c r="K209" s="50">
        <v>36.377178983123002</v>
      </c>
      <c r="L209" s="50">
        <v>77.672922166980399</v>
      </c>
      <c r="M209" s="50">
        <v>60.672491942410701</v>
      </c>
      <c r="N209" s="50">
        <v>96.306781263178195</v>
      </c>
      <c r="O209" s="50">
        <v>212.45556533114299</v>
      </c>
      <c r="P209" s="50">
        <v>312.52119134253701</v>
      </c>
      <c r="Q209" s="50">
        <v>322.97414920838202</v>
      </c>
      <c r="R209" s="50">
        <v>555.88327063143595</v>
      </c>
      <c r="S209" s="50">
        <v>830.97114555968005</v>
      </c>
      <c r="T209" s="50">
        <v>1341.91212662148</v>
      </c>
      <c r="U209" s="50">
        <v>2155.4067502064399</v>
      </c>
      <c r="V209" s="50">
        <v>3632.16797635993</v>
      </c>
      <c r="W209" s="50">
        <v>6263.7899923473497</v>
      </c>
      <c r="X209" s="50">
        <v>11545.589372537001</v>
      </c>
      <c r="Y209" s="50">
        <v>25806.1742838297</v>
      </c>
    </row>
    <row r="210" spans="1:25" x14ac:dyDescent="0.3">
      <c r="A210" s="8" t="s">
        <v>101</v>
      </c>
      <c r="B210" s="8" t="s">
        <v>104</v>
      </c>
      <c r="C210" s="11" t="s">
        <v>2748</v>
      </c>
      <c r="D210" s="45" t="s">
        <v>2714</v>
      </c>
      <c r="E210" s="12" t="s">
        <v>2737</v>
      </c>
      <c r="F210" s="54">
        <v>0</v>
      </c>
      <c r="G210" s="122">
        <v>11.010108601983999</v>
      </c>
      <c r="H210" s="50">
        <v>0</v>
      </c>
      <c r="I210" s="48">
        <v>0</v>
      </c>
      <c r="J210" s="50">
        <v>0</v>
      </c>
      <c r="K210" s="50">
        <v>0</v>
      </c>
      <c r="L210" s="50">
        <v>0</v>
      </c>
      <c r="M210" s="50">
        <v>0</v>
      </c>
      <c r="N210" s="50">
        <v>0</v>
      </c>
      <c r="O210" s="50">
        <v>14.2306621890828</v>
      </c>
      <c r="P210" s="50">
        <v>14.612401284749501</v>
      </c>
      <c r="Q210" s="50">
        <v>69.999347139271094</v>
      </c>
      <c r="R210" s="50">
        <v>66.888206498365605</v>
      </c>
      <c r="S210" s="50">
        <v>60.048051211556199</v>
      </c>
      <c r="T210" s="50">
        <v>150.38530488228901</v>
      </c>
      <c r="U210" s="50">
        <v>236.14803281711701</v>
      </c>
      <c r="V210" s="50">
        <v>420.41359167309599</v>
      </c>
      <c r="W210" s="50">
        <v>907.40409030083504</v>
      </c>
      <c r="X210" s="50">
        <v>1763.3125631503499</v>
      </c>
      <c r="Y210" s="50">
        <v>4231.1083365494396</v>
      </c>
    </row>
    <row r="211" spans="1:25" x14ac:dyDescent="0.3">
      <c r="A211" s="8" t="s">
        <v>101</v>
      </c>
      <c r="B211" s="8" t="s">
        <v>104</v>
      </c>
      <c r="C211" s="11" t="s">
        <v>2748</v>
      </c>
      <c r="D211" s="45" t="s">
        <v>2750</v>
      </c>
      <c r="E211" s="12" t="s">
        <v>2737</v>
      </c>
      <c r="F211" s="54">
        <v>0</v>
      </c>
      <c r="G211" s="122">
        <v>0</v>
      </c>
      <c r="H211" s="50">
        <v>0</v>
      </c>
      <c r="I211" s="48">
        <v>0</v>
      </c>
      <c r="J211" s="50">
        <v>0</v>
      </c>
      <c r="K211" s="50">
        <v>0</v>
      </c>
      <c r="L211" s="50">
        <v>0</v>
      </c>
      <c r="M211" s="50">
        <v>0</v>
      </c>
      <c r="N211" s="50">
        <v>0</v>
      </c>
      <c r="O211" s="50">
        <v>14.2306621890828</v>
      </c>
      <c r="P211" s="50">
        <v>7.3062006423747601</v>
      </c>
      <c r="Q211" s="50">
        <v>63.635770126610097</v>
      </c>
      <c r="R211" s="50">
        <v>42.565222317141803</v>
      </c>
      <c r="S211" s="50">
        <v>40.032034141037499</v>
      </c>
      <c r="T211" s="50">
        <v>102.89520860367099</v>
      </c>
      <c r="U211" s="50">
        <v>131.193351565065</v>
      </c>
      <c r="V211" s="50">
        <v>228.22452119396601</v>
      </c>
      <c r="W211" s="50">
        <v>695.03292023042604</v>
      </c>
      <c r="X211" s="50">
        <v>1304.8512967312599</v>
      </c>
      <c r="Y211" s="50">
        <v>3033.62484507319</v>
      </c>
    </row>
    <row r="212" spans="1:25" x14ac:dyDescent="0.3">
      <c r="A212" s="8" t="s">
        <v>101</v>
      </c>
      <c r="B212" s="8" t="s">
        <v>104</v>
      </c>
      <c r="C212" s="11" t="s">
        <v>2748</v>
      </c>
      <c r="D212" s="45" t="s">
        <v>2713</v>
      </c>
      <c r="E212" s="12" t="s">
        <v>2737</v>
      </c>
      <c r="F212" s="54">
        <v>375.09847962816298</v>
      </c>
      <c r="G212" s="122">
        <v>11.010108601983999</v>
      </c>
      <c r="H212" s="50">
        <v>0</v>
      </c>
      <c r="I212" s="48">
        <v>7.5523222804286601</v>
      </c>
      <c r="J212" s="50">
        <v>32.292232230790901</v>
      </c>
      <c r="K212" s="50">
        <v>63.972364600078102</v>
      </c>
      <c r="L212" s="50">
        <v>108.120948406363</v>
      </c>
      <c r="M212" s="50">
        <v>98.111132633076096</v>
      </c>
      <c r="N212" s="50">
        <v>206.48599277915099</v>
      </c>
      <c r="O212" s="50">
        <v>327.30523034890399</v>
      </c>
      <c r="P212" s="50">
        <v>526.04644625098297</v>
      </c>
      <c r="Q212" s="50">
        <v>674.53916334206701</v>
      </c>
      <c r="R212" s="50">
        <v>875.62743052405904</v>
      </c>
      <c r="S212" s="50">
        <v>1220.9770413016399</v>
      </c>
      <c r="T212" s="50">
        <v>1836.28372277321</v>
      </c>
      <c r="U212" s="50">
        <v>3209.8640016252598</v>
      </c>
      <c r="V212" s="50">
        <v>5056.9749169820898</v>
      </c>
      <c r="W212" s="50">
        <v>8379.0079827779191</v>
      </c>
      <c r="X212" s="50">
        <v>13859.636746361701</v>
      </c>
      <c r="Y212" s="50">
        <v>26025.307881417299</v>
      </c>
    </row>
    <row r="213" spans="1:25" x14ac:dyDescent="0.3">
      <c r="A213" s="8" t="s">
        <v>102</v>
      </c>
      <c r="B213" s="8" t="s">
        <v>104</v>
      </c>
      <c r="C213" s="11" t="s">
        <v>2747</v>
      </c>
      <c r="D213" s="45" t="s">
        <v>2714</v>
      </c>
      <c r="E213" s="12" t="s">
        <v>2737</v>
      </c>
      <c r="F213" s="54">
        <v>0</v>
      </c>
      <c r="G213" s="71">
        <v>0</v>
      </c>
      <c r="H213" s="50">
        <v>0</v>
      </c>
      <c r="I213" s="48">
        <v>0</v>
      </c>
      <c r="J213" s="50">
        <v>0</v>
      </c>
      <c r="K213" s="50">
        <v>0</v>
      </c>
      <c r="L213" s="50">
        <v>0</v>
      </c>
      <c r="M213" s="50">
        <v>3.3729937478760101</v>
      </c>
      <c r="N213" s="50">
        <v>3.6192305866272498</v>
      </c>
      <c r="O213" s="50">
        <v>11.571451223592</v>
      </c>
      <c r="P213" s="50">
        <v>7.91032760710997</v>
      </c>
      <c r="Q213" s="50">
        <v>3.38667075352646</v>
      </c>
      <c r="R213" s="50">
        <v>22.745664513295502</v>
      </c>
      <c r="S213" s="50">
        <v>42.793270147300198</v>
      </c>
      <c r="T213" s="50">
        <v>117.78332359652001</v>
      </c>
      <c r="U213" s="50">
        <v>138.27494689456699</v>
      </c>
      <c r="V213" s="50">
        <v>313.48590507150698</v>
      </c>
      <c r="W213" s="50">
        <v>496.954119463528</v>
      </c>
      <c r="X213" s="50">
        <v>1093.0210710957699</v>
      </c>
      <c r="Y213" s="50">
        <v>2187.2036478791301</v>
      </c>
    </row>
    <row r="214" spans="1:25" x14ac:dyDescent="0.3">
      <c r="A214" s="8" t="s">
        <v>102</v>
      </c>
      <c r="B214" s="8" t="s">
        <v>104</v>
      </c>
      <c r="C214" s="11" t="s">
        <v>2747</v>
      </c>
      <c r="D214" s="45" t="s">
        <v>2750</v>
      </c>
      <c r="E214" s="12" t="s">
        <v>2737</v>
      </c>
      <c r="F214" s="54">
        <v>0</v>
      </c>
      <c r="G214" s="71">
        <v>0</v>
      </c>
      <c r="H214" s="50">
        <v>0</v>
      </c>
      <c r="I214" s="48">
        <v>0</v>
      </c>
      <c r="J214" s="50">
        <v>0</v>
      </c>
      <c r="K214" s="50">
        <v>0</v>
      </c>
      <c r="L214" s="50">
        <v>0</v>
      </c>
      <c r="M214" s="50">
        <v>0</v>
      </c>
      <c r="N214" s="50">
        <v>0</v>
      </c>
      <c r="O214" s="50">
        <v>7.7143008157280297</v>
      </c>
      <c r="P214" s="50">
        <v>3.9551638035549801</v>
      </c>
      <c r="Q214" s="50">
        <v>3.38667075352646</v>
      </c>
      <c r="R214" s="50">
        <v>19.496283868538999</v>
      </c>
      <c r="S214" s="50">
        <v>35.661058456083502</v>
      </c>
      <c r="T214" s="50">
        <v>46.272019984346997</v>
      </c>
      <c r="U214" s="50">
        <v>69.137473447283398</v>
      </c>
      <c r="V214" s="50">
        <v>132.62865214563701</v>
      </c>
      <c r="W214" s="50">
        <v>271.065883343743</v>
      </c>
      <c r="X214" s="50">
        <v>613.88854677981499</v>
      </c>
      <c r="Y214" s="50">
        <v>1562.28831991366</v>
      </c>
    </row>
    <row r="215" spans="1:25" x14ac:dyDescent="0.3">
      <c r="A215" s="8" t="s">
        <v>102</v>
      </c>
      <c r="B215" s="8" t="s">
        <v>104</v>
      </c>
      <c r="C215" s="11" t="s">
        <v>2747</v>
      </c>
      <c r="D215" s="45" t="s">
        <v>2713</v>
      </c>
      <c r="E215" s="12" t="s">
        <v>2737</v>
      </c>
      <c r="F215" s="54">
        <v>316.90976760029702</v>
      </c>
      <c r="G215" s="71">
        <v>6.2591088415151503</v>
      </c>
      <c r="H215" s="50">
        <v>0</v>
      </c>
      <c r="I215" s="48">
        <v>17.058988815540499</v>
      </c>
      <c r="J215" s="50">
        <v>13.7102939270905</v>
      </c>
      <c r="K215" s="50">
        <v>47.862519859622601</v>
      </c>
      <c r="L215" s="50">
        <v>42.682102824603597</v>
      </c>
      <c r="M215" s="50">
        <v>94.443824940528202</v>
      </c>
      <c r="N215" s="50">
        <v>115.81537877207199</v>
      </c>
      <c r="O215" s="50">
        <v>204.42897161679301</v>
      </c>
      <c r="P215" s="50">
        <v>308.50277667728898</v>
      </c>
      <c r="Q215" s="50">
        <v>440.26719795844002</v>
      </c>
      <c r="R215" s="50">
        <v>666.12303217508099</v>
      </c>
      <c r="S215" s="50">
        <v>1016.34016599838</v>
      </c>
      <c r="T215" s="50">
        <v>1665.79271943649</v>
      </c>
      <c r="U215" s="50">
        <v>2396.7657461724898</v>
      </c>
      <c r="V215" s="50">
        <v>4033.11674024688</v>
      </c>
      <c r="W215" s="50">
        <v>6876.0379074862703</v>
      </c>
      <c r="X215" s="50">
        <v>12023.231782053401</v>
      </c>
      <c r="Y215" s="50">
        <v>21673.199783529599</v>
      </c>
    </row>
    <row r="216" spans="1:25" x14ac:dyDescent="0.3">
      <c r="A216" s="8" t="s">
        <v>102</v>
      </c>
      <c r="B216" s="8" t="s">
        <v>104</v>
      </c>
      <c r="C216" s="11" t="s">
        <v>2749</v>
      </c>
      <c r="D216" s="45" t="s">
        <v>2714</v>
      </c>
      <c r="E216" s="12" t="s">
        <v>2737</v>
      </c>
      <c r="F216" s="54">
        <v>0</v>
      </c>
      <c r="G216" s="71">
        <v>0</v>
      </c>
      <c r="H216" s="50">
        <v>0</v>
      </c>
      <c r="I216" s="48">
        <v>0</v>
      </c>
      <c r="J216" s="50">
        <v>0</v>
      </c>
      <c r="K216" s="50">
        <v>0</v>
      </c>
      <c r="L216" s="50">
        <v>0</v>
      </c>
      <c r="M216" s="50">
        <v>0</v>
      </c>
      <c r="N216" s="50">
        <v>0</v>
      </c>
      <c r="O216" s="50">
        <v>0</v>
      </c>
      <c r="P216" s="50">
        <v>15.435375335067601</v>
      </c>
      <c r="Q216" s="50">
        <v>0</v>
      </c>
      <c r="R216" s="50">
        <v>12.5611650007273</v>
      </c>
      <c r="S216" s="50">
        <v>13.8115896024234</v>
      </c>
      <c r="T216" s="50">
        <v>97.245354853938593</v>
      </c>
      <c r="U216" s="50">
        <v>122.77446684778801</v>
      </c>
      <c r="V216" s="50">
        <v>188.687241669081</v>
      </c>
      <c r="W216" s="50">
        <v>329.14675082106498</v>
      </c>
      <c r="X216" s="50">
        <v>997.25811688295096</v>
      </c>
      <c r="Y216" s="50">
        <v>2137.98179012425</v>
      </c>
    </row>
    <row r="217" spans="1:25" x14ac:dyDescent="0.3">
      <c r="A217" s="8" t="s">
        <v>102</v>
      </c>
      <c r="B217" s="8" t="s">
        <v>104</v>
      </c>
      <c r="C217" s="11" t="s">
        <v>2749</v>
      </c>
      <c r="D217" s="45" t="s">
        <v>2750</v>
      </c>
      <c r="E217" s="12" t="s">
        <v>2737</v>
      </c>
      <c r="F217" s="54">
        <v>0</v>
      </c>
      <c r="G217" s="71">
        <v>0</v>
      </c>
      <c r="H217" s="50">
        <v>0</v>
      </c>
      <c r="I217" s="48">
        <v>0</v>
      </c>
      <c r="J217" s="50">
        <v>0</v>
      </c>
      <c r="K217" s="50">
        <v>0</v>
      </c>
      <c r="L217" s="50">
        <v>0</v>
      </c>
      <c r="M217" s="50">
        <v>0</v>
      </c>
      <c r="N217" s="50">
        <v>0</v>
      </c>
      <c r="O217" s="50">
        <v>0</v>
      </c>
      <c r="P217" s="50">
        <v>7.71768766753378</v>
      </c>
      <c r="Q217" s="50">
        <v>0</v>
      </c>
      <c r="R217" s="50">
        <v>12.5611650007273</v>
      </c>
      <c r="S217" s="50">
        <v>6.9057948012117203</v>
      </c>
      <c r="T217" s="50">
        <v>32.415118284646198</v>
      </c>
      <c r="U217" s="50">
        <v>78.926442973578204</v>
      </c>
      <c r="V217" s="50">
        <v>77.694746569621699</v>
      </c>
      <c r="W217" s="50">
        <v>141.062893209028</v>
      </c>
      <c r="X217" s="50">
        <v>583.76084890709296</v>
      </c>
      <c r="Y217" s="50">
        <v>1467.24240498723</v>
      </c>
    </row>
    <row r="218" spans="1:25" x14ac:dyDescent="0.3">
      <c r="A218" s="8" t="s">
        <v>102</v>
      </c>
      <c r="B218" s="8" t="s">
        <v>104</v>
      </c>
      <c r="C218" s="11" t="s">
        <v>2749</v>
      </c>
      <c r="D218" s="45" t="s">
        <v>2713</v>
      </c>
      <c r="E218" s="12" t="s">
        <v>2737</v>
      </c>
      <c r="F218" s="54">
        <v>487.173386309389</v>
      </c>
      <c r="G218" s="71">
        <v>12.857261484621301</v>
      </c>
      <c r="H218" s="50">
        <v>0</v>
      </c>
      <c r="I218" s="48">
        <v>0</v>
      </c>
      <c r="J218" s="50">
        <v>0</v>
      </c>
      <c r="K218" s="50">
        <v>56.478958320533998</v>
      </c>
      <c r="L218" s="50">
        <v>14.360339979208501</v>
      </c>
      <c r="M218" s="50">
        <v>67.110662582571706</v>
      </c>
      <c r="N218" s="50">
        <v>85.294711919076505</v>
      </c>
      <c r="O218" s="50">
        <v>143.82412919286</v>
      </c>
      <c r="P218" s="50">
        <v>316.425194368885</v>
      </c>
      <c r="Q218" s="50">
        <v>358.114501528738</v>
      </c>
      <c r="R218" s="50">
        <v>558.97184253236401</v>
      </c>
      <c r="S218" s="50">
        <v>752.73163333207799</v>
      </c>
      <c r="T218" s="50">
        <v>1466.78410238024</v>
      </c>
      <c r="U218" s="50">
        <v>2008.2394934388201</v>
      </c>
      <c r="V218" s="50">
        <v>3363.0726015136202</v>
      </c>
      <c r="W218" s="50">
        <v>5736.55765716714</v>
      </c>
      <c r="X218" s="50">
        <v>10969.8392857125</v>
      </c>
      <c r="Y218" s="50">
        <v>21044.448208673999</v>
      </c>
    </row>
    <row r="219" spans="1:25" x14ac:dyDescent="0.3">
      <c r="A219" s="8" t="s">
        <v>102</v>
      </c>
      <c r="B219" s="8" t="s">
        <v>104</v>
      </c>
      <c r="C219" s="11" t="s">
        <v>2748</v>
      </c>
      <c r="D219" s="45" t="s">
        <v>2714</v>
      </c>
      <c r="E219" s="12" t="s">
        <v>2737</v>
      </c>
      <c r="F219" s="54">
        <v>0</v>
      </c>
      <c r="G219" s="122">
        <v>0</v>
      </c>
      <c r="H219" s="50">
        <v>0</v>
      </c>
      <c r="I219" s="48">
        <v>0</v>
      </c>
      <c r="J219" s="50">
        <v>0</v>
      </c>
      <c r="K219" s="50">
        <v>0</v>
      </c>
      <c r="L219" s="50">
        <v>0</v>
      </c>
      <c r="M219" s="50">
        <v>6.7812740616884604</v>
      </c>
      <c r="N219" s="50">
        <v>7.3739164128768202</v>
      </c>
      <c r="O219" s="50">
        <v>23.5936302616254</v>
      </c>
      <c r="P219" s="50">
        <v>0</v>
      </c>
      <c r="Q219" s="50">
        <v>7.0575081500565</v>
      </c>
      <c r="R219" s="50">
        <v>33.663220376971999</v>
      </c>
      <c r="S219" s="50">
        <v>73.739786957865306</v>
      </c>
      <c r="T219" s="50">
        <v>139.95134688201901</v>
      </c>
      <c r="U219" s="50">
        <v>155.447234104378</v>
      </c>
      <c r="V219" s="50">
        <v>461.86027368614299</v>
      </c>
      <c r="W219" s="50">
        <v>725.36625979816597</v>
      </c>
      <c r="X219" s="50">
        <v>1246.3660034576001</v>
      </c>
      <c r="Y219" s="50">
        <v>2290.64859878581</v>
      </c>
    </row>
    <row r="220" spans="1:25" x14ac:dyDescent="0.3">
      <c r="A220" s="8" t="s">
        <v>102</v>
      </c>
      <c r="B220" s="8" t="s">
        <v>104</v>
      </c>
      <c r="C220" s="11" t="s">
        <v>2748</v>
      </c>
      <c r="D220" s="45" t="s">
        <v>2750</v>
      </c>
      <c r="E220" s="12" t="s">
        <v>2737</v>
      </c>
      <c r="F220" s="54">
        <v>0</v>
      </c>
      <c r="G220" s="122">
        <v>0</v>
      </c>
      <c r="H220" s="50">
        <v>0</v>
      </c>
      <c r="I220" s="48">
        <v>0</v>
      </c>
      <c r="J220" s="50">
        <v>0</v>
      </c>
      <c r="K220" s="50">
        <v>0</v>
      </c>
      <c r="L220" s="50">
        <v>0</v>
      </c>
      <c r="M220" s="50">
        <v>0</v>
      </c>
      <c r="N220" s="50">
        <v>0</v>
      </c>
      <c r="O220" s="50">
        <v>15.7290868410836</v>
      </c>
      <c r="P220" s="50">
        <v>0</v>
      </c>
      <c r="Q220" s="50">
        <v>7.0575081500565</v>
      </c>
      <c r="R220" s="50">
        <v>26.930576301577599</v>
      </c>
      <c r="S220" s="50">
        <v>66.365808262078801</v>
      </c>
      <c r="T220" s="50">
        <v>61.2287142608834</v>
      </c>
      <c r="U220" s="50">
        <v>58.292712789141603</v>
      </c>
      <c r="V220" s="50">
        <v>197.940117294061</v>
      </c>
      <c r="W220" s="50">
        <v>448.02033693416098</v>
      </c>
      <c r="X220" s="50">
        <v>662.13193933684795</v>
      </c>
      <c r="Y220" s="50">
        <v>1762.0373836813999</v>
      </c>
    </row>
    <row r="221" spans="1:25" x14ac:dyDescent="0.3">
      <c r="A221" s="8" t="s">
        <v>102</v>
      </c>
      <c r="B221" s="8" t="s">
        <v>104</v>
      </c>
      <c r="C221" s="11" t="s">
        <v>2748</v>
      </c>
      <c r="D221" s="45" t="s">
        <v>2713</v>
      </c>
      <c r="E221" s="12" t="s">
        <v>2737</v>
      </c>
      <c r="F221" s="54">
        <v>154.70494640107901</v>
      </c>
      <c r="G221" s="122">
        <v>0</v>
      </c>
      <c r="H221" s="50">
        <v>0</v>
      </c>
      <c r="I221" s="48">
        <v>33.426765858824403</v>
      </c>
      <c r="J221" s="50">
        <v>26.793986281629198</v>
      </c>
      <c r="K221" s="50">
        <v>39.438977007080801</v>
      </c>
      <c r="L221" s="50">
        <v>70.4841760551395</v>
      </c>
      <c r="M221" s="50">
        <v>122.062933110392</v>
      </c>
      <c r="N221" s="50">
        <v>147.47832825753599</v>
      </c>
      <c r="O221" s="50">
        <v>267.39447629842101</v>
      </c>
      <c r="P221" s="50">
        <v>300.17473389982501</v>
      </c>
      <c r="Q221" s="50">
        <v>529.31311125423701</v>
      </c>
      <c r="R221" s="50">
        <v>780.98671274574997</v>
      </c>
      <c r="S221" s="50">
        <v>1297.8202504584301</v>
      </c>
      <c r="T221" s="50">
        <v>1880.5962237271301</v>
      </c>
      <c r="U221" s="50">
        <v>2827.1965702733701</v>
      </c>
      <c r="V221" s="50">
        <v>4829.7388619751</v>
      </c>
      <c r="W221" s="50">
        <v>8427.0491947139799</v>
      </c>
      <c r="X221" s="50">
        <v>13710.0260380336</v>
      </c>
      <c r="Y221" s="50">
        <v>22994.587857042199</v>
      </c>
    </row>
    <row r="222" spans="1:25" x14ac:dyDescent="0.3">
      <c r="A222" s="8" t="s">
        <v>90</v>
      </c>
      <c r="B222" s="8" t="s">
        <v>104</v>
      </c>
      <c r="C222" s="11" t="s">
        <v>2747</v>
      </c>
      <c r="D222" s="45" t="s">
        <v>2714</v>
      </c>
      <c r="E222" s="12" t="s">
        <v>2737</v>
      </c>
      <c r="F222" s="40">
        <v>0</v>
      </c>
      <c r="G222" s="64">
        <v>0</v>
      </c>
      <c r="H222" s="36">
        <v>0</v>
      </c>
      <c r="I222" s="17">
        <v>0</v>
      </c>
      <c r="J222" s="36">
        <v>0</v>
      </c>
      <c r="K222" s="36">
        <v>0</v>
      </c>
      <c r="L222" s="36">
        <v>0</v>
      </c>
      <c r="M222" s="36">
        <v>0</v>
      </c>
      <c r="N222" s="36">
        <v>6.5374771015356998</v>
      </c>
      <c r="O222" s="36">
        <v>17.3829268002258</v>
      </c>
      <c r="P222" s="36">
        <v>21.508907749669401</v>
      </c>
      <c r="Q222" s="36">
        <v>18.384096195769601</v>
      </c>
      <c r="R222" s="36">
        <v>49.897539063794298</v>
      </c>
      <c r="S222" s="36">
        <v>80.383270814084199</v>
      </c>
      <c r="T222" s="36">
        <v>178.23812740777299</v>
      </c>
      <c r="U222" s="36">
        <v>213.04252838326801</v>
      </c>
      <c r="V222" s="36">
        <v>508.17155783980598</v>
      </c>
      <c r="W222" s="36">
        <v>977.91693270050598</v>
      </c>
      <c r="X222" s="36">
        <v>1903.7932008723001</v>
      </c>
      <c r="Y222" s="36">
        <v>4149.5653915004596</v>
      </c>
    </row>
    <row r="223" spans="1:25" x14ac:dyDescent="0.3">
      <c r="A223" s="8" t="s">
        <v>90</v>
      </c>
      <c r="B223" s="8" t="s">
        <v>104</v>
      </c>
      <c r="C223" s="11" t="s">
        <v>2747</v>
      </c>
      <c r="D223" s="45" t="s">
        <v>2750</v>
      </c>
      <c r="E223" s="12" t="s">
        <v>2737</v>
      </c>
      <c r="F223" s="40">
        <v>0</v>
      </c>
      <c r="G223" s="64">
        <v>0</v>
      </c>
      <c r="H223" s="36">
        <v>0</v>
      </c>
      <c r="I223" s="17">
        <v>0</v>
      </c>
      <c r="J223" s="36">
        <v>0</v>
      </c>
      <c r="K223" s="36">
        <v>0</v>
      </c>
      <c r="L223" s="36">
        <v>0</v>
      </c>
      <c r="M223" s="36">
        <v>0</v>
      </c>
      <c r="N223" s="36">
        <v>3.2687385507678499</v>
      </c>
      <c r="O223" s="36">
        <v>6.9531707200903199</v>
      </c>
      <c r="P223" s="36">
        <v>14.3392718331129</v>
      </c>
      <c r="Q223" s="36">
        <v>12.256064130513099</v>
      </c>
      <c r="R223" s="36">
        <v>20.5460454968565</v>
      </c>
      <c r="S223" s="36">
        <v>28.937977493070299</v>
      </c>
      <c r="T223" s="36">
        <v>68.261410496593896</v>
      </c>
      <c r="U223" s="36">
        <v>104.43261195258199</v>
      </c>
      <c r="V223" s="36">
        <v>308.14658294541499</v>
      </c>
      <c r="W223" s="36">
        <v>562.30223630279102</v>
      </c>
      <c r="X223" s="36">
        <v>1228.68922893177</v>
      </c>
      <c r="Y223" s="36">
        <v>2817.6061300311699</v>
      </c>
    </row>
    <row r="224" spans="1:25" x14ac:dyDescent="0.3">
      <c r="A224" s="8" t="s">
        <v>90</v>
      </c>
      <c r="B224" s="8" t="s">
        <v>104</v>
      </c>
      <c r="C224" s="11" t="s">
        <v>2747</v>
      </c>
      <c r="D224" s="45" t="s">
        <v>2713</v>
      </c>
      <c r="E224" s="12" t="s">
        <v>2737</v>
      </c>
      <c r="F224" s="40">
        <v>544.89961829329798</v>
      </c>
      <c r="G224" s="64">
        <v>5.6547655419137302</v>
      </c>
      <c r="H224" s="36">
        <v>8.1402639660703304</v>
      </c>
      <c r="I224" s="17">
        <v>3.8502210372087502</v>
      </c>
      <c r="J224" s="36">
        <v>41.247817807380997</v>
      </c>
      <c r="K224" s="36">
        <v>36.100060123312197</v>
      </c>
      <c r="L224" s="36">
        <v>77.219665855102505</v>
      </c>
      <c r="M224" s="36">
        <v>82.170061461376207</v>
      </c>
      <c r="N224" s="36">
        <v>150.36197333532101</v>
      </c>
      <c r="O224" s="36">
        <v>264.22048736343203</v>
      </c>
      <c r="P224" s="36">
        <v>336.97288807815403</v>
      </c>
      <c r="Q224" s="36">
        <v>453.474372828985</v>
      </c>
      <c r="R224" s="36">
        <v>616.381364905694</v>
      </c>
      <c r="S224" s="36">
        <v>945.307264773631</v>
      </c>
      <c r="T224" s="36">
        <v>1497.95873034192</v>
      </c>
      <c r="U224" s="36">
        <v>2381.06355251888</v>
      </c>
      <c r="V224" s="36">
        <v>4314.0521612357998</v>
      </c>
      <c r="W224" s="36">
        <v>7008.4046843536198</v>
      </c>
      <c r="X224" s="36">
        <v>12759.4650696761</v>
      </c>
      <c r="Y224" s="36">
        <v>26331.810015200401</v>
      </c>
    </row>
    <row r="225" spans="1:25" x14ac:dyDescent="0.3">
      <c r="A225" s="8" t="s">
        <v>90</v>
      </c>
      <c r="B225" s="8" t="s">
        <v>104</v>
      </c>
      <c r="C225" s="11" t="s">
        <v>2749</v>
      </c>
      <c r="D225" s="45" t="s">
        <v>2714</v>
      </c>
      <c r="E225" s="12" t="s">
        <v>2737</v>
      </c>
      <c r="F225" s="40">
        <v>0</v>
      </c>
      <c r="G225" s="64">
        <v>0</v>
      </c>
      <c r="H225" s="36">
        <v>0</v>
      </c>
      <c r="I225" s="17">
        <v>0</v>
      </c>
      <c r="J225" s="36">
        <v>0</v>
      </c>
      <c r="K225" s="36">
        <v>0</v>
      </c>
      <c r="L225" s="36">
        <v>0</v>
      </c>
      <c r="M225" s="36">
        <v>0</v>
      </c>
      <c r="N225" s="36">
        <v>6.4195976505644001</v>
      </c>
      <c r="O225" s="36">
        <v>13.6407907604851</v>
      </c>
      <c r="P225" s="36">
        <v>13.995622229246599</v>
      </c>
      <c r="Q225" s="36">
        <v>23.560770379485401</v>
      </c>
      <c r="R225" s="36">
        <v>22.693230626295399</v>
      </c>
      <c r="S225" s="36">
        <v>74.721098976106106</v>
      </c>
      <c r="T225" s="36">
        <v>146.11648606428599</v>
      </c>
      <c r="U225" s="36">
        <v>135.110310355254</v>
      </c>
      <c r="V225" s="36">
        <v>527.85571714724801</v>
      </c>
      <c r="W225" s="36">
        <v>777.79657801881297</v>
      </c>
      <c r="X225" s="36">
        <v>1338.74713296702</v>
      </c>
      <c r="Y225" s="36">
        <v>3594.1464153478601</v>
      </c>
    </row>
    <row r="226" spans="1:25" x14ac:dyDescent="0.3">
      <c r="A226" s="8" t="s">
        <v>90</v>
      </c>
      <c r="B226" s="8" t="s">
        <v>104</v>
      </c>
      <c r="C226" s="11" t="s">
        <v>2749</v>
      </c>
      <c r="D226" s="45" t="s">
        <v>2750</v>
      </c>
      <c r="E226" s="12" t="s">
        <v>2737</v>
      </c>
      <c r="F226" s="40">
        <v>0</v>
      </c>
      <c r="G226" s="64">
        <v>0</v>
      </c>
      <c r="H226" s="36">
        <v>0</v>
      </c>
      <c r="I226" s="17">
        <v>0</v>
      </c>
      <c r="J226" s="36">
        <v>0</v>
      </c>
      <c r="K226" s="36">
        <v>0</v>
      </c>
      <c r="L226" s="36">
        <v>0</v>
      </c>
      <c r="M226" s="36">
        <v>0</v>
      </c>
      <c r="N226" s="36">
        <v>6.4195976505644001</v>
      </c>
      <c r="O226" s="36">
        <v>0</v>
      </c>
      <c r="P226" s="36">
        <v>13.995622229246599</v>
      </c>
      <c r="Q226" s="36">
        <v>17.6705777846141</v>
      </c>
      <c r="R226" s="36">
        <v>11.3466153131477</v>
      </c>
      <c r="S226" s="36">
        <v>24.907032992035401</v>
      </c>
      <c r="T226" s="36">
        <v>43.834945819285799</v>
      </c>
      <c r="U226" s="36">
        <v>39.738326575074602</v>
      </c>
      <c r="V226" s="36">
        <v>258.94808765713998</v>
      </c>
      <c r="W226" s="36">
        <v>424.25267891935198</v>
      </c>
      <c r="X226" s="36">
        <v>877.86697243739195</v>
      </c>
      <c r="Y226" s="36">
        <v>2345.6534500164998</v>
      </c>
    </row>
    <row r="227" spans="1:25" x14ac:dyDescent="0.3">
      <c r="A227" s="8" t="s">
        <v>90</v>
      </c>
      <c r="B227" s="8" t="s">
        <v>104</v>
      </c>
      <c r="C227" s="11" t="s">
        <v>2749</v>
      </c>
      <c r="D227" s="45" t="s">
        <v>2713</v>
      </c>
      <c r="E227" s="12" t="s">
        <v>2737</v>
      </c>
      <c r="F227" s="40">
        <v>388.47067300648803</v>
      </c>
      <c r="G227" s="64">
        <v>0</v>
      </c>
      <c r="H227" s="36">
        <v>0</v>
      </c>
      <c r="I227" s="17">
        <v>0</v>
      </c>
      <c r="J227" s="36">
        <v>8.4474281059937795</v>
      </c>
      <c r="K227" s="36">
        <v>7.3002419000155703</v>
      </c>
      <c r="L227" s="36">
        <v>45.488597899241199</v>
      </c>
      <c r="M227" s="36">
        <v>72.669405405811105</v>
      </c>
      <c r="N227" s="36">
        <v>89.874367107901605</v>
      </c>
      <c r="O227" s="36">
        <v>218.25265216776199</v>
      </c>
      <c r="P227" s="36">
        <v>195.938711209453</v>
      </c>
      <c r="Q227" s="36">
        <v>347.52136309741002</v>
      </c>
      <c r="R227" s="36">
        <v>397.131535960169</v>
      </c>
      <c r="S227" s="36">
        <v>728.53071501703505</v>
      </c>
      <c r="T227" s="36">
        <v>1285.8250773657201</v>
      </c>
      <c r="U227" s="36">
        <v>1764.3816999333101</v>
      </c>
      <c r="V227" s="36">
        <v>3704.9495618637002</v>
      </c>
      <c r="W227" s="36">
        <v>6278.9396480064097</v>
      </c>
      <c r="X227" s="36">
        <v>11500.057338929801</v>
      </c>
      <c r="Y227" s="36">
        <v>25537.356109050601</v>
      </c>
    </row>
    <row r="228" spans="1:25" x14ac:dyDescent="0.3">
      <c r="A228" s="8" t="s">
        <v>90</v>
      </c>
      <c r="B228" s="8" t="s">
        <v>104</v>
      </c>
      <c r="C228" s="11" t="s">
        <v>2748</v>
      </c>
      <c r="D228" s="45" t="s">
        <v>2714</v>
      </c>
      <c r="E228" s="12" t="s">
        <v>2737</v>
      </c>
      <c r="F228" s="40">
        <v>0</v>
      </c>
      <c r="G228" s="72">
        <v>0</v>
      </c>
      <c r="H228" s="36">
        <v>0</v>
      </c>
      <c r="I228" s="17">
        <v>0</v>
      </c>
      <c r="J228" s="36">
        <v>0</v>
      </c>
      <c r="K228" s="36">
        <v>0</v>
      </c>
      <c r="L228" s="36">
        <v>0</v>
      </c>
      <c r="M228" s="36">
        <v>0</v>
      </c>
      <c r="N228" s="36">
        <v>6.6597666402072804</v>
      </c>
      <c r="O228" s="36">
        <v>21.273654829772202</v>
      </c>
      <c r="P228" s="36">
        <v>29.400444481646399</v>
      </c>
      <c r="Q228" s="36">
        <v>12.7717742670897</v>
      </c>
      <c r="R228" s="36">
        <v>79.059004422872306</v>
      </c>
      <c r="S228" s="36">
        <v>86.428827680753699</v>
      </c>
      <c r="T228" s="36">
        <v>212.90842677208599</v>
      </c>
      <c r="U228" s="36">
        <v>299.38614838108401</v>
      </c>
      <c r="V228" s="36">
        <v>484.80161181109099</v>
      </c>
      <c r="W228" s="36">
        <v>1250.06652994928</v>
      </c>
      <c r="X228" s="36">
        <v>2807.2464761299798</v>
      </c>
      <c r="Y228" s="36">
        <v>5313.93200475711</v>
      </c>
    </row>
    <row r="229" spans="1:25" x14ac:dyDescent="0.3">
      <c r="A229" s="8" t="s">
        <v>90</v>
      </c>
      <c r="B229" s="8" t="s">
        <v>104</v>
      </c>
      <c r="C229" s="11" t="s">
        <v>2748</v>
      </c>
      <c r="D229" s="45" t="s">
        <v>2750</v>
      </c>
      <c r="E229" s="12" t="s">
        <v>2737</v>
      </c>
      <c r="F229" s="40">
        <v>0</v>
      </c>
      <c r="G229" s="72">
        <v>0</v>
      </c>
      <c r="H229" s="36">
        <v>0</v>
      </c>
      <c r="I229" s="17">
        <v>0</v>
      </c>
      <c r="J229" s="36">
        <v>0</v>
      </c>
      <c r="K229" s="36">
        <v>0</v>
      </c>
      <c r="L229" s="36">
        <v>0</v>
      </c>
      <c r="M229" s="36">
        <v>0</v>
      </c>
      <c r="N229" s="36">
        <v>0</v>
      </c>
      <c r="O229" s="36">
        <v>14.1824365531814</v>
      </c>
      <c r="P229" s="36">
        <v>14.7002222408232</v>
      </c>
      <c r="Q229" s="36">
        <v>6.3858871335448697</v>
      </c>
      <c r="R229" s="36">
        <v>30.407309393412401</v>
      </c>
      <c r="S229" s="36">
        <v>33.241856800289902</v>
      </c>
      <c r="T229" s="36">
        <v>94.625967454260604</v>
      </c>
      <c r="U229" s="36">
        <v>176.109499047696</v>
      </c>
      <c r="V229" s="36">
        <v>366.55731624741099</v>
      </c>
      <c r="W229" s="36">
        <v>750.03991796956495</v>
      </c>
      <c r="X229" s="36">
        <v>1789.6196285328599</v>
      </c>
      <c r="Y229" s="36">
        <v>3806.9960631095701</v>
      </c>
    </row>
    <row r="230" spans="1:25" x14ac:dyDescent="0.3">
      <c r="A230" s="8" t="s">
        <v>90</v>
      </c>
      <c r="B230" s="8" t="s">
        <v>104</v>
      </c>
      <c r="C230" s="11" t="s">
        <v>2748</v>
      </c>
      <c r="D230" s="45" t="s">
        <v>2713</v>
      </c>
      <c r="E230" s="12" t="s">
        <v>2737</v>
      </c>
      <c r="F230" s="40">
        <v>693.92932551840499</v>
      </c>
      <c r="G230" s="72">
        <v>11.0226711511992</v>
      </c>
      <c r="H230" s="36">
        <v>15.8197762640124</v>
      </c>
      <c r="I230" s="17">
        <v>7.5434919924659001</v>
      </c>
      <c r="J230" s="36">
        <v>72.546804507013107</v>
      </c>
      <c r="K230" s="36">
        <v>64.273737932669704</v>
      </c>
      <c r="L230" s="36">
        <v>108.33757086350801</v>
      </c>
      <c r="M230" s="36">
        <v>91.768130280439607</v>
      </c>
      <c r="N230" s="36">
        <v>213.112532486633</v>
      </c>
      <c r="O230" s="36">
        <v>312.01360416999199</v>
      </c>
      <c r="P230" s="36">
        <v>485.10733394716499</v>
      </c>
      <c r="Q230" s="36">
        <v>568.34395488549399</v>
      </c>
      <c r="R230" s="36">
        <v>851.40466301554795</v>
      </c>
      <c r="S230" s="36">
        <v>1176.7617307302601</v>
      </c>
      <c r="T230" s="36">
        <v>1726.9239060402599</v>
      </c>
      <c r="U230" s="36">
        <v>3064.3052834299201</v>
      </c>
      <c r="V230" s="36">
        <v>5037.2069910128002</v>
      </c>
      <c r="W230" s="36">
        <v>8000.4257916753604</v>
      </c>
      <c r="X230" s="36">
        <v>14773.134580634</v>
      </c>
      <c r="Y230" s="36">
        <v>27997.283547451701</v>
      </c>
    </row>
    <row r="231" spans="1:25" x14ac:dyDescent="0.3">
      <c r="A231" s="8" t="s">
        <v>91</v>
      </c>
      <c r="B231" s="8" t="s">
        <v>104</v>
      </c>
      <c r="C231" s="11" t="s">
        <v>2747</v>
      </c>
      <c r="D231" s="74" t="s">
        <v>2714</v>
      </c>
      <c r="E231" s="12" t="s">
        <v>2737</v>
      </c>
      <c r="F231" s="40">
        <v>0</v>
      </c>
      <c r="G231" s="64">
        <v>0</v>
      </c>
      <c r="H231" s="36">
        <v>0</v>
      </c>
      <c r="I231" s="17">
        <v>0</v>
      </c>
      <c r="J231" s="36">
        <v>0</v>
      </c>
      <c r="K231" s="36">
        <v>3.7380705710181799</v>
      </c>
      <c r="L231" s="36">
        <v>0</v>
      </c>
      <c r="M231" s="36">
        <v>3.1414398728644102</v>
      </c>
      <c r="N231" s="36">
        <v>0</v>
      </c>
      <c r="O231" s="36">
        <v>10.754902532207399</v>
      </c>
      <c r="P231" s="36">
        <v>14.8689079895065</v>
      </c>
      <c r="Q231" s="36">
        <v>22.1999722990432</v>
      </c>
      <c r="R231" s="36">
        <v>42.465081460874003</v>
      </c>
      <c r="S231" s="36">
        <v>49.7500826211731</v>
      </c>
      <c r="T231" s="36">
        <v>97.783456570214497</v>
      </c>
      <c r="U231" s="36">
        <v>181.91497603299601</v>
      </c>
      <c r="V231" s="36">
        <v>354.97419011989501</v>
      </c>
      <c r="W231" s="36">
        <v>832.46894448749003</v>
      </c>
      <c r="X231" s="36">
        <v>1365.10781069122</v>
      </c>
      <c r="Y231" s="36">
        <v>3250.3270573821001</v>
      </c>
    </row>
    <row r="232" spans="1:25" x14ac:dyDescent="0.3">
      <c r="A232" s="8" t="s">
        <v>91</v>
      </c>
      <c r="B232" s="8" t="s">
        <v>104</v>
      </c>
      <c r="C232" s="11" t="s">
        <v>2747</v>
      </c>
      <c r="D232" s="74" t="s">
        <v>2750</v>
      </c>
      <c r="E232" s="12" t="s">
        <v>2737</v>
      </c>
      <c r="F232" s="40">
        <v>0</v>
      </c>
      <c r="G232" s="64">
        <v>0</v>
      </c>
      <c r="H232" s="36">
        <v>0</v>
      </c>
      <c r="I232" s="17">
        <v>0</v>
      </c>
      <c r="J232" s="36">
        <v>0</v>
      </c>
      <c r="K232" s="36">
        <v>0</v>
      </c>
      <c r="L232" s="36">
        <v>0</v>
      </c>
      <c r="M232" s="36">
        <v>0</v>
      </c>
      <c r="N232" s="36">
        <v>0</v>
      </c>
      <c r="O232" s="36">
        <v>3.5849675107358001</v>
      </c>
      <c r="P232" s="36">
        <v>7.43445399475325</v>
      </c>
      <c r="Q232" s="36">
        <v>9.5142738424470998</v>
      </c>
      <c r="R232" s="36">
        <v>24.265760834785201</v>
      </c>
      <c r="S232" s="36">
        <v>23.216705223214099</v>
      </c>
      <c r="T232" s="36">
        <v>46.936059153702999</v>
      </c>
      <c r="U232" s="36">
        <v>90.957488016497905</v>
      </c>
      <c r="V232" s="36">
        <v>194.126510221817</v>
      </c>
      <c r="W232" s="36">
        <v>454.07396972044899</v>
      </c>
      <c r="X232" s="36">
        <v>766.13193457160298</v>
      </c>
      <c r="Y232" s="36">
        <v>2166.8847049214</v>
      </c>
    </row>
    <row r="233" spans="1:25" x14ac:dyDescent="0.3">
      <c r="A233" s="8" t="s">
        <v>91</v>
      </c>
      <c r="B233" s="8" t="s">
        <v>104</v>
      </c>
      <c r="C233" s="11" t="s">
        <v>2747</v>
      </c>
      <c r="D233" s="74" t="s">
        <v>2713</v>
      </c>
      <c r="E233" s="12" t="s">
        <v>2737</v>
      </c>
      <c r="F233" s="40">
        <v>316.10435253659199</v>
      </c>
      <c r="G233" s="64">
        <v>11.689362455547201</v>
      </c>
      <c r="H233" s="36">
        <v>0</v>
      </c>
      <c r="I233" s="17">
        <v>11.9300835227632</v>
      </c>
      <c r="J233" s="36">
        <v>42.591288860994503</v>
      </c>
      <c r="K233" s="36">
        <v>52.332987994254502</v>
      </c>
      <c r="L233" s="36">
        <v>76.584647943459501</v>
      </c>
      <c r="M233" s="36">
        <v>91.101756313067995</v>
      </c>
      <c r="N233" s="36">
        <v>145.23011328548401</v>
      </c>
      <c r="O233" s="36">
        <v>193.58824557973301</v>
      </c>
      <c r="P233" s="36">
        <v>330.83320276652</v>
      </c>
      <c r="Q233" s="36">
        <v>431.31374752426802</v>
      </c>
      <c r="R233" s="36">
        <v>688.54096368702903</v>
      </c>
      <c r="S233" s="36">
        <v>905.45150370534998</v>
      </c>
      <c r="T233" s="36">
        <v>1396.34775982266</v>
      </c>
      <c r="U233" s="36">
        <v>2455.8521764454399</v>
      </c>
      <c r="V233" s="36">
        <v>4098.8426015406603</v>
      </c>
      <c r="W233" s="36">
        <v>6970.8763129305999</v>
      </c>
      <c r="X233" s="36">
        <v>12188.4625954573</v>
      </c>
      <c r="Y233" s="36">
        <v>23782.880907673902</v>
      </c>
    </row>
    <row r="234" spans="1:25" x14ac:dyDescent="0.3">
      <c r="A234" s="8" t="s">
        <v>91</v>
      </c>
      <c r="B234" s="8" t="s">
        <v>104</v>
      </c>
      <c r="C234" s="11" t="s">
        <v>2749</v>
      </c>
      <c r="D234" s="74" t="s">
        <v>2714</v>
      </c>
      <c r="E234" s="12" t="s">
        <v>2737</v>
      </c>
      <c r="F234" s="40">
        <v>0</v>
      </c>
      <c r="G234" s="64">
        <v>0</v>
      </c>
      <c r="H234" s="36">
        <v>0</v>
      </c>
      <c r="I234" s="17">
        <v>0</v>
      </c>
      <c r="J234" s="36">
        <v>0</v>
      </c>
      <c r="K234" s="36">
        <v>0</v>
      </c>
      <c r="L234" s="36">
        <v>0</v>
      </c>
      <c r="M234" s="36">
        <v>0</v>
      </c>
      <c r="N234" s="36">
        <v>0</v>
      </c>
      <c r="O234" s="36">
        <v>7.03052338999853</v>
      </c>
      <c r="P234" s="36">
        <v>14.5183694534509</v>
      </c>
      <c r="Q234" s="36">
        <v>6.09599948415193</v>
      </c>
      <c r="R234" s="36">
        <v>17.5888767692466</v>
      </c>
      <c r="S234" s="36">
        <v>19.2697900201103</v>
      </c>
      <c r="T234" s="36">
        <v>90.422747981077606</v>
      </c>
      <c r="U234" s="36">
        <v>197.769542555226</v>
      </c>
      <c r="V234" s="36">
        <v>306.739037662535</v>
      </c>
      <c r="W234" s="36">
        <v>700.684051187146</v>
      </c>
      <c r="X234" s="36">
        <v>1155.3896177900299</v>
      </c>
      <c r="Y234" s="36">
        <v>2890.5907593278898</v>
      </c>
    </row>
    <row r="235" spans="1:25" x14ac:dyDescent="0.3">
      <c r="A235" s="8" t="s">
        <v>91</v>
      </c>
      <c r="B235" s="8" t="s">
        <v>104</v>
      </c>
      <c r="C235" s="11" t="s">
        <v>2749</v>
      </c>
      <c r="D235" s="74" t="s">
        <v>2750</v>
      </c>
      <c r="E235" s="12" t="s">
        <v>2737</v>
      </c>
      <c r="F235" s="40">
        <v>0</v>
      </c>
      <c r="G235" s="64">
        <v>0</v>
      </c>
      <c r="H235" s="36">
        <v>0</v>
      </c>
      <c r="I235" s="17">
        <v>0</v>
      </c>
      <c r="J235" s="36">
        <v>0</v>
      </c>
      <c r="K235" s="36">
        <v>0</v>
      </c>
      <c r="L235" s="36">
        <v>0</v>
      </c>
      <c r="M235" s="36">
        <v>0</v>
      </c>
      <c r="N235" s="36">
        <v>0</v>
      </c>
      <c r="O235" s="36">
        <v>0</v>
      </c>
      <c r="P235" s="36">
        <v>7.2591847267254703</v>
      </c>
      <c r="Q235" s="36">
        <v>0</v>
      </c>
      <c r="R235" s="36">
        <v>11.7259178461644</v>
      </c>
      <c r="S235" s="36">
        <v>19.2697900201103</v>
      </c>
      <c r="T235" s="36">
        <v>60.281831987384997</v>
      </c>
      <c r="U235" s="36">
        <v>107.12516888408101</v>
      </c>
      <c r="V235" s="36">
        <v>153.36951883126699</v>
      </c>
      <c r="W235" s="36">
        <v>423.32994759223402</v>
      </c>
      <c r="X235" s="36">
        <v>611.67685647707401</v>
      </c>
      <c r="Y235" s="36">
        <v>1874.97778983431</v>
      </c>
    </row>
    <row r="236" spans="1:25" x14ac:dyDescent="0.3">
      <c r="A236" s="8" t="s">
        <v>91</v>
      </c>
      <c r="B236" s="8" t="s">
        <v>104</v>
      </c>
      <c r="C236" s="11" t="s">
        <v>2749</v>
      </c>
      <c r="D236" s="74" t="s">
        <v>2713</v>
      </c>
      <c r="E236" s="12" t="s">
        <v>2737</v>
      </c>
      <c r="F236" s="40">
        <v>149.51369471374099</v>
      </c>
      <c r="G236" s="64">
        <v>11.9974458160541</v>
      </c>
      <c r="H236" s="36">
        <v>0</v>
      </c>
      <c r="I236" s="17">
        <v>8.1234413823293004</v>
      </c>
      <c r="J236" s="36">
        <v>34.891592920774102</v>
      </c>
      <c r="K236" s="36">
        <v>30.226736656337899</v>
      </c>
      <c r="L236" s="36">
        <v>80.742353287022894</v>
      </c>
      <c r="M236" s="36">
        <v>68.767998207224494</v>
      </c>
      <c r="N236" s="36">
        <v>72.964489282531105</v>
      </c>
      <c r="O236" s="36">
        <v>147.64099118996899</v>
      </c>
      <c r="P236" s="36">
        <v>268.58983488884201</v>
      </c>
      <c r="Q236" s="36">
        <v>329.18397214420401</v>
      </c>
      <c r="R236" s="36">
        <v>598.02181015438396</v>
      </c>
      <c r="S236" s="36">
        <v>700.135704064008</v>
      </c>
      <c r="T236" s="36">
        <v>1145.35480776032</v>
      </c>
      <c r="U236" s="36">
        <v>2076.5801968298701</v>
      </c>
      <c r="V236" s="36">
        <v>3609.2960098291601</v>
      </c>
      <c r="W236" s="36">
        <v>5722.2530846950303</v>
      </c>
      <c r="X236" s="36">
        <v>11282.0397972438</v>
      </c>
      <c r="Y236" s="36">
        <v>23554.408484793501</v>
      </c>
    </row>
    <row r="237" spans="1:25" x14ac:dyDescent="0.3">
      <c r="A237" s="8" t="s">
        <v>91</v>
      </c>
      <c r="B237" s="8" t="s">
        <v>104</v>
      </c>
      <c r="C237" s="11" t="s">
        <v>2748</v>
      </c>
      <c r="D237" s="74" t="s">
        <v>2714</v>
      </c>
      <c r="E237" s="12" t="s">
        <v>2737</v>
      </c>
      <c r="F237" s="40">
        <v>0</v>
      </c>
      <c r="G237" s="72">
        <v>0</v>
      </c>
      <c r="H237" s="36">
        <v>0</v>
      </c>
      <c r="I237" s="17">
        <v>0</v>
      </c>
      <c r="J237" s="36">
        <v>0</v>
      </c>
      <c r="K237" s="36">
        <v>7.3972969507922803</v>
      </c>
      <c r="L237" s="36">
        <v>0</v>
      </c>
      <c r="M237" s="36">
        <v>6.3144371485145996</v>
      </c>
      <c r="N237" s="36">
        <v>0</v>
      </c>
      <c r="O237" s="36">
        <v>14.629974854452801</v>
      </c>
      <c r="P237" s="36">
        <v>15.2367924786549</v>
      </c>
      <c r="Q237" s="36">
        <v>39.663206458161397</v>
      </c>
      <c r="R237" s="36">
        <v>69.130088030024595</v>
      </c>
      <c r="S237" s="36">
        <v>82.291583246514605</v>
      </c>
      <c r="T237" s="36">
        <v>105.728017608751</v>
      </c>
      <c r="U237" s="36">
        <v>164.34795926341801</v>
      </c>
      <c r="V237" s="36">
        <v>412.16221810998701</v>
      </c>
      <c r="W237" s="36">
        <v>1011.52603507431</v>
      </c>
      <c r="X237" s="36">
        <v>1699.92689981082</v>
      </c>
      <c r="Y237" s="36">
        <v>4002.6000859255901</v>
      </c>
    </row>
    <row r="238" spans="1:25" x14ac:dyDescent="0.3">
      <c r="A238" s="8" t="s">
        <v>91</v>
      </c>
      <c r="B238" s="8" t="s">
        <v>104</v>
      </c>
      <c r="C238" s="11" t="s">
        <v>2748</v>
      </c>
      <c r="D238" s="74" t="s">
        <v>2750</v>
      </c>
      <c r="E238" s="12" t="s">
        <v>2737</v>
      </c>
      <c r="F238" s="40">
        <v>0</v>
      </c>
      <c r="G238" s="72">
        <v>0</v>
      </c>
      <c r="H238" s="36">
        <v>0</v>
      </c>
      <c r="I238" s="17">
        <v>0</v>
      </c>
      <c r="J238" s="36">
        <v>0</v>
      </c>
      <c r="K238" s="36">
        <v>0</v>
      </c>
      <c r="L238" s="36">
        <v>0</v>
      </c>
      <c r="M238" s="36">
        <v>0</v>
      </c>
      <c r="N238" s="36">
        <v>0</v>
      </c>
      <c r="O238" s="36">
        <v>7.31498742722638</v>
      </c>
      <c r="P238" s="36">
        <v>7.61839623932745</v>
      </c>
      <c r="Q238" s="36">
        <v>19.831603229080699</v>
      </c>
      <c r="R238" s="36">
        <v>37.707320743649802</v>
      </c>
      <c r="S238" s="36">
        <v>27.430527748838202</v>
      </c>
      <c r="T238" s="36">
        <v>32.531697725769398</v>
      </c>
      <c r="U238" s="36">
        <v>73.043537450407896</v>
      </c>
      <c r="V238" s="36">
        <v>242.44836359410999</v>
      </c>
      <c r="W238" s="36">
        <v>495.84609562465897</v>
      </c>
      <c r="X238" s="36">
        <v>1012.7224083979399</v>
      </c>
      <c r="Y238" s="36">
        <v>2777.3143453361199</v>
      </c>
    </row>
    <row r="239" spans="1:25" x14ac:dyDescent="0.3">
      <c r="A239" s="8" t="s">
        <v>91</v>
      </c>
      <c r="B239" s="8" t="s">
        <v>104</v>
      </c>
      <c r="C239" s="11" t="s">
        <v>2748</v>
      </c>
      <c r="D239" s="74" t="s">
        <v>2713</v>
      </c>
      <c r="E239" s="12" t="s">
        <v>2737</v>
      </c>
      <c r="F239" s="40">
        <v>474.82010029583398</v>
      </c>
      <c r="G239" s="72">
        <v>11.396705551824001</v>
      </c>
      <c r="H239" s="36">
        <v>0</v>
      </c>
      <c r="I239" s="17">
        <v>15.58062052188</v>
      </c>
      <c r="J239" s="36">
        <v>49.937994047848399</v>
      </c>
      <c r="K239" s="36">
        <v>73.972969507922798</v>
      </c>
      <c r="L239" s="36">
        <v>72.511343976032805</v>
      </c>
      <c r="M239" s="36">
        <v>113.65986867326301</v>
      </c>
      <c r="N239" s="36">
        <v>220.19826655639599</v>
      </c>
      <c r="O239" s="36">
        <v>241.39458509847</v>
      </c>
      <c r="P239" s="36">
        <v>396.15660444502703</v>
      </c>
      <c r="Q239" s="36">
        <v>542.06382159487305</v>
      </c>
      <c r="R239" s="36">
        <v>785.56918215937003</v>
      </c>
      <c r="S239" s="36">
        <v>1124.65163770237</v>
      </c>
      <c r="T239" s="36">
        <v>1667.24950844568</v>
      </c>
      <c r="U239" s="36">
        <v>2876.0892871098099</v>
      </c>
      <c r="V239" s="36">
        <v>4679.2534173663298</v>
      </c>
      <c r="W239" s="36">
        <v>8667.3897515190401</v>
      </c>
      <c r="X239" s="36">
        <v>13635.583855929401</v>
      </c>
      <c r="Y239" s="36">
        <v>24260.657663671402</v>
      </c>
    </row>
    <row r="240" spans="1:25" x14ac:dyDescent="0.3">
      <c r="A240" s="8" t="s">
        <v>93</v>
      </c>
      <c r="B240" s="8" t="s">
        <v>104</v>
      </c>
      <c r="C240" s="11" t="s">
        <v>2747</v>
      </c>
      <c r="D240" s="74" t="s">
        <v>2714</v>
      </c>
      <c r="E240" s="12" t="s">
        <v>2737</v>
      </c>
      <c r="F240" s="54">
        <v>0</v>
      </c>
      <c r="G240" s="71">
        <v>0</v>
      </c>
      <c r="H240" s="50">
        <v>0</v>
      </c>
      <c r="I240" s="48">
        <v>0</v>
      </c>
      <c r="J240" s="50">
        <v>0</v>
      </c>
      <c r="K240" s="50">
        <v>0</v>
      </c>
      <c r="L240" s="50">
        <v>0</v>
      </c>
      <c r="M240" s="50">
        <v>0</v>
      </c>
      <c r="N240" s="50">
        <v>3.26824270337065</v>
      </c>
      <c r="O240" s="50">
        <v>6.9237023449665198</v>
      </c>
      <c r="P240" s="50">
        <v>0</v>
      </c>
      <c r="Q240" s="50">
        <v>15.3720660343711</v>
      </c>
      <c r="R240" s="50">
        <v>17.6136405991051</v>
      </c>
      <c r="S240" s="50">
        <v>28.834804852887402</v>
      </c>
      <c r="T240" s="50">
        <v>37.778218680411896</v>
      </c>
      <c r="U240" s="50">
        <v>121.987145779651</v>
      </c>
      <c r="V240" s="50">
        <v>117.222921146761</v>
      </c>
      <c r="W240" s="50">
        <v>341.266292839865</v>
      </c>
      <c r="X240" s="50">
        <v>659.43825571329603</v>
      </c>
      <c r="Y240" s="50">
        <v>1046.7354949626099</v>
      </c>
    </row>
    <row r="241" spans="1:25" x14ac:dyDescent="0.3">
      <c r="A241" s="8" t="s">
        <v>93</v>
      </c>
      <c r="B241" s="8" t="s">
        <v>104</v>
      </c>
      <c r="C241" s="11" t="s">
        <v>2747</v>
      </c>
      <c r="D241" s="74" t="s">
        <v>2750</v>
      </c>
      <c r="E241" s="12" t="s">
        <v>2737</v>
      </c>
      <c r="F241" s="54">
        <v>0</v>
      </c>
      <c r="G241" s="71">
        <v>0</v>
      </c>
      <c r="H241" s="50">
        <v>0</v>
      </c>
      <c r="I241" s="48">
        <v>0</v>
      </c>
      <c r="J241" s="50">
        <v>0</v>
      </c>
      <c r="K241" s="50">
        <v>0</v>
      </c>
      <c r="L241" s="50">
        <v>0</v>
      </c>
      <c r="M241" s="50">
        <v>0</v>
      </c>
      <c r="N241" s="50">
        <v>0</v>
      </c>
      <c r="O241" s="50">
        <v>3.4618511724832599</v>
      </c>
      <c r="P241" s="50">
        <v>0</v>
      </c>
      <c r="Q241" s="50">
        <v>6.1488264137484299</v>
      </c>
      <c r="R241" s="50">
        <v>5.8712135330350401</v>
      </c>
      <c r="S241" s="50">
        <v>19.2232032352583</v>
      </c>
      <c r="T241" s="50">
        <v>30.222574944329601</v>
      </c>
      <c r="U241" s="50">
        <v>50.477439632958998</v>
      </c>
      <c r="V241" s="50">
        <v>69.268089768540705</v>
      </c>
      <c r="W241" s="50">
        <v>130.006206796139</v>
      </c>
      <c r="X241" s="50">
        <v>390.27978399358398</v>
      </c>
      <c r="Y241" s="50">
        <v>689.31361863391396</v>
      </c>
    </row>
    <row r="242" spans="1:25" x14ac:dyDescent="0.3">
      <c r="A242" s="8" t="s">
        <v>93</v>
      </c>
      <c r="B242" s="8" t="s">
        <v>104</v>
      </c>
      <c r="C242" s="11" t="s">
        <v>2747</v>
      </c>
      <c r="D242" s="74" t="s">
        <v>2713</v>
      </c>
      <c r="E242" s="12" t="s">
        <v>2737</v>
      </c>
      <c r="F242" s="54">
        <v>327.156432554285</v>
      </c>
      <c r="G242" s="71">
        <v>22.6302693203552</v>
      </c>
      <c r="H242" s="50">
        <v>0</v>
      </c>
      <c r="I242" s="48">
        <v>3.8465485897562499</v>
      </c>
      <c r="J242" s="50">
        <v>16.474386911441201</v>
      </c>
      <c r="K242" s="50">
        <v>54.378769844699903</v>
      </c>
      <c r="L242" s="50">
        <v>41.956234452976403</v>
      </c>
      <c r="M242" s="50">
        <v>78.956021345668105</v>
      </c>
      <c r="N242" s="50">
        <v>156.87564976179101</v>
      </c>
      <c r="O242" s="50">
        <v>252.715135591278</v>
      </c>
      <c r="P242" s="50">
        <v>342.980727317049</v>
      </c>
      <c r="Q242" s="50">
        <v>461.16198103113197</v>
      </c>
      <c r="R242" s="50">
        <v>666.38273599947695</v>
      </c>
      <c r="S242" s="50">
        <v>906.69441926301397</v>
      </c>
      <c r="T242" s="50">
        <v>1465.7948847999801</v>
      </c>
      <c r="U242" s="50">
        <v>2347.2009429325899</v>
      </c>
      <c r="V242" s="50">
        <v>3484.71774681736</v>
      </c>
      <c r="W242" s="50">
        <v>6167.16943489185</v>
      </c>
      <c r="X242" s="50">
        <v>11156.618652782099</v>
      </c>
      <c r="Y242" s="50">
        <v>21087.890703393099</v>
      </c>
    </row>
    <row r="243" spans="1:25" x14ac:dyDescent="0.3">
      <c r="A243" s="8" t="s">
        <v>93</v>
      </c>
      <c r="B243" s="8" t="s">
        <v>104</v>
      </c>
      <c r="C243" s="11" t="s">
        <v>2749</v>
      </c>
      <c r="D243" s="74" t="s">
        <v>2714</v>
      </c>
      <c r="E243" s="12" t="s">
        <v>2737</v>
      </c>
      <c r="F243" s="54">
        <v>0</v>
      </c>
      <c r="G243" s="122">
        <v>0</v>
      </c>
      <c r="H243" s="50">
        <v>0</v>
      </c>
      <c r="I243" s="48">
        <v>0</v>
      </c>
      <c r="J243" s="50">
        <v>0</v>
      </c>
      <c r="K243" s="50">
        <v>0</v>
      </c>
      <c r="L243" s="50">
        <v>0</v>
      </c>
      <c r="M243" s="50">
        <v>0</v>
      </c>
      <c r="N243" s="50">
        <v>0</v>
      </c>
      <c r="O243" s="50">
        <v>13.573198261340799</v>
      </c>
      <c r="P243" s="50">
        <v>0</v>
      </c>
      <c r="Q243" s="50">
        <v>5.9088514654828703</v>
      </c>
      <c r="R243" s="50">
        <v>11.348744657406501</v>
      </c>
      <c r="S243" s="50">
        <v>24.8201852911833</v>
      </c>
      <c r="T243" s="50">
        <v>43.668527582745902</v>
      </c>
      <c r="U243" s="50">
        <v>80.025806002303099</v>
      </c>
      <c r="V243" s="50">
        <v>29.486381539376101</v>
      </c>
      <c r="W243" s="50">
        <v>310.44562597741498</v>
      </c>
      <c r="X243" s="50">
        <v>459.90881008876801</v>
      </c>
      <c r="Y243" s="50">
        <v>944.24596319878196</v>
      </c>
    </row>
    <row r="244" spans="1:25" x14ac:dyDescent="0.3">
      <c r="A244" s="8" t="s">
        <v>93</v>
      </c>
      <c r="B244" s="8" t="s">
        <v>104</v>
      </c>
      <c r="C244" s="11" t="s">
        <v>2749</v>
      </c>
      <c r="D244" s="74" t="s">
        <v>2750</v>
      </c>
      <c r="E244" s="12" t="s">
        <v>2737</v>
      </c>
      <c r="F244" s="54">
        <v>0</v>
      </c>
      <c r="G244" s="122">
        <v>0</v>
      </c>
      <c r="H244" s="50">
        <v>0</v>
      </c>
      <c r="I244" s="48">
        <v>0</v>
      </c>
      <c r="J244" s="50">
        <v>0</v>
      </c>
      <c r="K244" s="50">
        <v>0</v>
      </c>
      <c r="L244" s="50">
        <v>0</v>
      </c>
      <c r="M244" s="50">
        <v>0</v>
      </c>
      <c r="N244" s="50">
        <v>0</v>
      </c>
      <c r="O244" s="50">
        <v>6.7865991306703997</v>
      </c>
      <c r="P244" s="50">
        <v>0</v>
      </c>
      <c r="Q244" s="50">
        <v>5.9088514654828703</v>
      </c>
      <c r="R244" s="50">
        <v>0</v>
      </c>
      <c r="S244" s="50">
        <v>12.4100926455916</v>
      </c>
      <c r="T244" s="50">
        <v>29.112351721830599</v>
      </c>
      <c r="U244" s="50">
        <v>24.007741800690901</v>
      </c>
      <c r="V244" s="50">
        <v>9.8287938464586908</v>
      </c>
      <c r="W244" s="50">
        <v>112.889318537242</v>
      </c>
      <c r="X244" s="50">
        <v>328.50629292054799</v>
      </c>
      <c r="Y244" s="50">
        <v>604.31741644722001</v>
      </c>
    </row>
    <row r="245" spans="1:25" x14ac:dyDescent="0.3">
      <c r="A245" s="8" t="s">
        <v>93</v>
      </c>
      <c r="B245" s="8" t="s">
        <v>104</v>
      </c>
      <c r="C245" s="11" t="s">
        <v>2749</v>
      </c>
      <c r="D245" s="74" t="s">
        <v>2713</v>
      </c>
      <c r="E245" s="12" t="s">
        <v>2737</v>
      </c>
      <c r="F245" s="54">
        <v>383.16240310414003</v>
      </c>
      <c r="G245" s="122">
        <v>23.218198864322002</v>
      </c>
      <c r="H245" s="50">
        <v>0</v>
      </c>
      <c r="I245" s="48">
        <v>7.8586408274674202</v>
      </c>
      <c r="J245" s="50">
        <v>8.4354122958058397</v>
      </c>
      <c r="K245" s="50">
        <v>36.630336860331397</v>
      </c>
      <c r="L245" s="50">
        <v>52.2006537884549</v>
      </c>
      <c r="M245" s="50">
        <v>42.307826313868802</v>
      </c>
      <c r="N245" s="50">
        <v>115.536860858552</v>
      </c>
      <c r="O245" s="50">
        <v>217.17117218145299</v>
      </c>
      <c r="P245" s="50">
        <v>268.02744661832099</v>
      </c>
      <c r="Q245" s="50">
        <v>360.439939394455</v>
      </c>
      <c r="R245" s="50">
        <v>419.90355232403999</v>
      </c>
      <c r="S245" s="50">
        <v>713.58032712151896</v>
      </c>
      <c r="T245" s="50">
        <v>1237.2749481778001</v>
      </c>
      <c r="U245" s="50">
        <v>1960.6322470564301</v>
      </c>
      <c r="V245" s="50">
        <v>3037.09729855573</v>
      </c>
      <c r="W245" s="50">
        <v>5319.9091360675102</v>
      </c>
      <c r="X245" s="50">
        <v>10271.2967586491</v>
      </c>
      <c r="Y245" s="50">
        <v>20697.871513317299</v>
      </c>
    </row>
    <row r="246" spans="1:25" x14ac:dyDescent="0.3">
      <c r="A246" s="8" t="s">
        <v>93</v>
      </c>
      <c r="B246" s="8" t="s">
        <v>104</v>
      </c>
      <c r="C246" s="11" t="s">
        <v>2748</v>
      </c>
      <c r="D246" s="74" t="s">
        <v>2714</v>
      </c>
      <c r="E246" s="12" t="s">
        <v>2737</v>
      </c>
      <c r="F246" s="54">
        <v>0</v>
      </c>
      <c r="G246" s="122">
        <v>0</v>
      </c>
      <c r="H246" s="50">
        <v>0</v>
      </c>
      <c r="I246" s="48">
        <v>0</v>
      </c>
      <c r="J246" s="50">
        <v>0</v>
      </c>
      <c r="K246" s="50">
        <v>0</v>
      </c>
      <c r="L246" s="50">
        <v>0</v>
      </c>
      <c r="M246" s="50">
        <v>0</v>
      </c>
      <c r="N246" s="50">
        <v>6.6586588328551404</v>
      </c>
      <c r="O246" s="50">
        <v>0</v>
      </c>
      <c r="P246" s="50">
        <v>0</v>
      </c>
      <c r="Q246" s="50">
        <v>25.636474427008199</v>
      </c>
      <c r="R246" s="50">
        <v>24.328808619292001</v>
      </c>
      <c r="S246" s="50">
        <v>33.120556371449197</v>
      </c>
      <c r="T246" s="50">
        <v>31.420834017660699</v>
      </c>
      <c r="U246" s="50">
        <v>168.48411557597299</v>
      </c>
      <c r="V246" s="50">
        <v>221.098055077814</v>
      </c>
      <c r="W246" s="50">
        <v>383.10378175049902</v>
      </c>
      <c r="X246" s="50">
        <v>977.50201917856702</v>
      </c>
      <c r="Y246" s="50">
        <v>1260.51283582716</v>
      </c>
    </row>
    <row r="247" spans="1:25" x14ac:dyDescent="0.3">
      <c r="A247" s="8" t="s">
        <v>93</v>
      </c>
      <c r="B247" s="8" t="s">
        <v>104</v>
      </c>
      <c r="C247" s="11" t="s">
        <v>2748</v>
      </c>
      <c r="D247" s="74" t="s">
        <v>2750</v>
      </c>
      <c r="E247" s="12" t="s">
        <v>2737</v>
      </c>
      <c r="F247" s="54">
        <v>0</v>
      </c>
      <c r="G247" s="122">
        <v>0</v>
      </c>
      <c r="H247" s="50">
        <v>0</v>
      </c>
      <c r="I247" s="48">
        <v>0</v>
      </c>
      <c r="J247" s="50">
        <v>0</v>
      </c>
      <c r="K247" s="50">
        <v>0</v>
      </c>
      <c r="L247" s="50">
        <v>0</v>
      </c>
      <c r="M247" s="50">
        <v>0</v>
      </c>
      <c r="N247" s="50">
        <v>0</v>
      </c>
      <c r="O247" s="50">
        <v>0</v>
      </c>
      <c r="P247" s="50">
        <v>0</v>
      </c>
      <c r="Q247" s="50">
        <v>6.4091186067520498</v>
      </c>
      <c r="R247" s="50">
        <v>12.164404309646001</v>
      </c>
      <c r="S247" s="50">
        <v>26.496445097159398</v>
      </c>
      <c r="T247" s="50">
        <v>31.420834017660699</v>
      </c>
      <c r="U247" s="50">
        <v>79.808265272829402</v>
      </c>
      <c r="V247" s="50">
        <v>139.640876891251</v>
      </c>
      <c r="W247" s="50">
        <v>153.24151270019999</v>
      </c>
      <c r="X247" s="50">
        <v>488.75100958928402</v>
      </c>
      <c r="Y247" s="50">
        <v>866.60257463117398</v>
      </c>
    </row>
    <row r="248" spans="1:25" x14ac:dyDescent="0.3">
      <c r="A248" s="8" t="s">
        <v>93</v>
      </c>
      <c r="B248" s="8" t="s">
        <v>104</v>
      </c>
      <c r="C248" s="11" t="s">
        <v>2748</v>
      </c>
      <c r="D248" s="74" t="s">
        <v>2713</v>
      </c>
      <c r="E248" s="12" t="s">
        <v>2737</v>
      </c>
      <c r="F248" s="54">
        <v>273.79621248744002</v>
      </c>
      <c r="G248" s="122">
        <v>22.071379454133499</v>
      </c>
      <c r="H248" s="50">
        <v>0</v>
      </c>
      <c r="I248" s="48">
        <v>0</v>
      </c>
      <c r="J248" s="50">
        <v>24.144229188966499</v>
      </c>
      <c r="K248" s="50">
        <v>71.764808303241907</v>
      </c>
      <c r="L248" s="50">
        <v>31.930132646770701</v>
      </c>
      <c r="M248" s="50">
        <v>115.964517970473</v>
      </c>
      <c r="N248" s="50">
        <v>199.75976498565399</v>
      </c>
      <c r="O248" s="50">
        <v>289.72483165019298</v>
      </c>
      <c r="P248" s="50">
        <v>421.57590486845498</v>
      </c>
      <c r="Q248" s="50">
        <v>570.41155600093202</v>
      </c>
      <c r="R248" s="50">
        <v>930.57692968791696</v>
      </c>
      <c r="S248" s="50">
        <v>1112.8506940806899</v>
      </c>
      <c r="T248" s="50">
        <v>1712.4354539625101</v>
      </c>
      <c r="U248" s="50">
        <v>2775.5541144884</v>
      </c>
      <c r="V248" s="50">
        <v>4014.6752106234599</v>
      </c>
      <c r="W248" s="50">
        <v>7317.2822314345303</v>
      </c>
      <c r="X248" s="50">
        <v>12567.8831037244</v>
      </c>
      <c r="Y248" s="50">
        <v>21901.410522496899</v>
      </c>
    </row>
    <row r="249" spans="1:25" x14ac:dyDescent="0.3">
      <c r="A249" s="8" t="s">
        <v>94</v>
      </c>
      <c r="B249" s="8" t="s">
        <v>104</v>
      </c>
      <c r="C249" s="11" t="s">
        <v>2747</v>
      </c>
      <c r="D249" s="74" t="s">
        <v>2714</v>
      </c>
      <c r="E249" s="12" t="s">
        <v>2737</v>
      </c>
      <c r="F249" s="54">
        <v>0</v>
      </c>
      <c r="G249" s="122">
        <v>0</v>
      </c>
      <c r="H249" s="50">
        <v>0</v>
      </c>
      <c r="I249" s="48">
        <v>0</v>
      </c>
      <c r="J249" s="50">
        <v>0</v>
      </c>
      <c r="K249" s="50">
        <v>0</v>
      </c>
      <c r="L249" s="50">
        <v>0</v>
      </c>
      <c r="M249" s="50">
        <v>6.2693397041777503</v>
      </c>
      <c r="N249" s="50">
        <v>0</v>
      </c>
      <c r="O249" s="50">
        <v>14.279222355533401</v>
      </c>
      <c r="P249" s="50">
        <v>7.48753484921279</v>
      </c>
      <c r="Q249" s="50">
        <v>6.36440849833531</v>
      </c>
      <c r="R249" s="50">
        <v>18.202157001716401</v>
      </c>
      <c r="S249" s="50">
        <v>23.134075533863601</v>
      </c>
      <c r="T249" s="50">
        <v>74.032228100481504</v>
      </c>
      <c r="U249" s="50">
        <v>113.40254855109499</v>
      </c>
      <c r="V249" s="50">
        <v>185.88639399539699</v>
      </c>
      <c r="W249" s="50">
        <v>310.212860020878</v>
      </c>
      <c r="X249" s="50">
        <v>597.02019061959197</v>
      </c>
      <c r="Y249" s="50">
        <v>790.15270156900704</v>
      </c>
    </row>
    <row r="250" spans="1:25" x14ac:dyDescent="0.3">
      <c r="A250" s="8" t="s">
        <v>94</v>
      </c>
      <c r="B250" s="8" t="s">
        <v>104</v>
      </c>
      <c r="C250" s="11" t="s">
        <v>2747</v>
      </c>
      <c r="D250" s="74" t="s">
        <v>2750</v>
      </c>
      <c r="E250" s="12" t="s">
        <v>2737</v>
      </c>
      <c r="F250" s="54">
        <v>0</v>
      </c>
      <c r="G250" s="122">
        <v>0</v>
      </c>
      <c r="H250" s="50">
        <v>0</v>
      </c>
      <c r="I250" s="48">
        <v>0</v>
      </c>
      <c r="J250" s="50">
        <v>0</v>
      </c>
      <c r="K250" s="50">
        <v>0</v>
      </c>
      <c r="L250" s="50">
        <v>0</v>
      </c>
      <c r="M250" s="50">
        <v>3.13466985208888</v>
      </c>
      <c r="N250" s="50">
        <v>0</v>
      </c>
      <c r="O250" s="50">
        <v>10.70941676665</v>
      </c>
      <c r="P250" s="50">
        <v>0</v>
      </c>
      <c r="Q250" s="50">
        <v>3.1822042491676599</v>
      </c>
      <c r="R250" s="50">
        <v>12.1347713344776</v>
      </c>
      <c r="S250" s="50">
        <v>16.5243396670454</v>
      </c>
      <c r="T250" s="50">
        <v>31.1714644633606</v>
      </c>
      <c r="U250" s="50">
        <v>61.062910758282101</v>
      </c>
      <c r="V250" s="50">
        <v>125.746678291004</v>
      </c>
      <c r="W250" s="50">
        <v>201.219152445975</v>
      </c>
      <c r="X250" s="50">
        <v>360.98895246766</v>
      </c>
      <c r="Y250" s="50">
        <v>632.12216125520604</v>
      </c>
    </row>
    <row r="251" spans="1:25" x14ac:dyDescent="0.3">
      <c r="A251" s="8" t="s">
        <v>94</v>
      </c>
      <c r="B251" s="8" t="s">
        <v>104</v>
      </c>
      <c r="C251" s="11" t="s">
        <v>2747</v>
      </c>
      <c r="D251" s="74" t="s">
        <v>2713</v>
      </c>
      <c r="E251" s="12" t="s">
        <v>2737</v>
      </c>
      <c r="F251" s="54">
        <v>383.78309377497601</v>
      </c>
      <c r="G251" s="122">
        <v>11.695155640048601</v>
      </c>
      <c r="H251" s="50">
        <v>0</v>
      </c>
      <c r="I251" s="48">
        <v>3.97290320472012</v>
      </c>
      <c r="J251" s="50">
        <v>12.7582412636333</v>
      </c>
      <c r="K251" s="50">
        <v>78.831680804791105</v>
      </c>
      <c r="L251" s="50">
        <v>40.080546178482798</v>
      </c>
      <c r="M251" s="50">
        <v>62.693397041777501</v>
      </c>
      <c r="N251" s="50">
        <v>91.177169286998705</v>
      </c>
      <c r="O251" s="50">
        <v>214.18833533300099</v>
      </c>
      <c r="P251" s="50">
        <v>235.85734775020299</v>
      </c>
      <c r="Q251" s="50">
        <v>365.95348865428002</v>
      </c>
      <c r="R251" s="50">
        <v>555.16578855235002</v>
      </c>
      <c r="S251" s="50">
        <v>766.72936055090804</v>
      </c>
      <c r="T251" s="50">
        <v>1484.5409950675501</v>
      </c>
      <c r="U251" s="50">
        <v>2102.3087846779999</v>
      </c>
      <c r="V251" s="50">
        <v>3613.85018914581</v>
      </c>
      <c r="W251" s="50">
        <v>6321.6350393443699</v>
      </c>
      <c r="X251" s="50">
        <v>10940.742097865999</v>
      </c>
      <c r="Y251" s="50">
        <v>21176.092402049399</v>
      </c>
    </row>
    <row r="252" spans="1:25" x14ac:dyDescent="0.3">
      <c r="A252" s="8" t="s">
        <v>94</v>
      </c>
      <c r="B252" s="8" t="s">
        <v>104</v>
      </c>
      <c r="C252" s="11" t="s">
        <v>2749</v>
      </c>
      <c r="D252" s="74" t="s">
        <v>2714</v>
      </c>
      <c r="E252" s="12" t="s">
        <v>2737</v>
      </c>
      <c r="F252" s="54">
        <v>0</v>
      </c>
      <c r="G252" s="122">
        <v>0</v>
      </c>
      <c r="H252" s="50">
        <v>0</v>
      </c>
      <c r="I252" s="48">
        <v>0</v>
      </c>
      <c r="J252" s="50">
        <v>0</v>
      </c>
      <c r="K252" s="50">
        <v>0</v>
      </c>
      <c r="L252" s="50">
        <v>0</v>
      </c>
      <c r="M252" s="50">
        <v>6.2394573777268896</v>
      </c>
      <c r="N252" s="50">
        <v>0</v>
      </c>
      <c r="O252" s="50">
        <v>13.991541221958</v>
      </c>
      <c r="P252" s="50">
        <v>7.3170278263176796</v>
      </c>
      <c r="Q252" s="50">
        <v>6.1153404387874399</v>
      </c>
      <c r="R252" s="50">
        <v>23.456237149468102</v>
      </c>
      <c r="S252" s="50">
        <v>12.8018091365808</v>
      </c>
      <c r="T252" s="50">
        <v>82.573425113951004</v>
      </c>
      <c r="U252" s="50">
        <v>107.867886137277</v>
      </c>
      <c r="V252" s="50">
        <v>141.27774573088601</v>
      </c>
      <c r="W252" s="50">
        <v>247.622693131651</v>
      </c>
      <c r="X252" s="50">
        <v>339.105012212617</v>
      </c>
      <c r="Y252" s="50">
        <v>584.95130711206002</v>
      </c>
    </row>
    <row r="253" spans="1:25" x14ac:dyDescent="0.3">
      <c r="A253" s="8" t="s">
        <v>94</v>
      </c>
      <c r="B253" s="8" t="s">
        <v>104</v>
      </c>
      <c r="C253" s="11" t="s">
        <v>2749</v>
      </c>
      <c r="D253" s="74" t="s">
        <v>2750</v>
      </c>
      <c r="E253" s="12" t="s">
        <v>2737</v>
      </c>
      <c r="F253" s="54">
        <v>0</v>
      </c>
      <c r="G253" s="122">
        <v>0</v>
      </c>
      <c r="H253" s="50">
        <v>0</v>
      </c>
      <c r="I253" s="48">
        <v>0</v>
      </c>
      <c r="J253" s="50">
        <v>0</v>
      </c>
      <c r="K253" s="50">
        <v>0</v>
      </c>
      <c r="L253" s="50">
        <v>0</v>
      </c>
      <c r="M253" s="50">
        <v>6.2394573777268896</v>
      </c>
      <c r="N253" s="50">
        <v>0</v>
      </c>
      <c r="O253" s="50">
        <v>13.991541221958</v>
      </c>
      <c r="P253" s="50">
        <v>0</v>
      </c>
      <c r="Q253" s="50">
        <v>0</v>
      </c>
      <c r="R253" s="50">
        <v>11.728118574734101</v>
      </c>
      <c r="S253" s="50">
        <v>12.8018091365808</v>
      </c>
      <c r="T253" s="50">
        <v>37.5333750517959</v>
      </c>
      <c r="U253" s="50">
        <v>66.380237622939802</v>
      </c>
      <c r="V253" s="50">
        <v>141.27774573088601</v>
      </c>
      <c r="W253" s="50">
        <v>189.358530041851</v>
      </c>
      <c r="X253" s="50">
        <v>180.85600651339601</v>
      </c>
      <c r="Y253" s="50">
        <v>389.967538074706</v>
      </c>
    </row>
    <row r="254" spans="1:25" x14ac:dyDescent="0.3">
      <c r="A254" s="8" t="s">
        <v>94</v>
      </c>
      <c r="B254" s="8" t="s">
        <v>104</v>
      </c>
      <c r="C254" s="11" t="s">
        <v>2749</v>
      </c>
      <c r="D254" s="74" t="s">
        <v>2713</v>
      </c>
      <c r="E254" s="12" t="s">
        <v>2737</v>
      </c>
      <c r="F254" s="54">
        <v>294.96859627827001</v>
      </c>
      <c r="G254" s="122">
        <v>0</v>
      </c>
      <c r="H254" s="50">
        <v>0</v>
      </c>
      <c r="I254" s="48">
        <v>8.1178433609339997</v>
      </c>
      <c r="J254" s="50">
        <v>0</v>
      </c>
      <c r="K254" s="50">
        <v>22.750390265889699</v>
      </c>
      <c r="L254" s="50">
        <v>27.024968352539901</v>
      </c>
      <c r="M254" s="50">
        <v>31.197286888634501</v>
      </c>
      <c r="N254" s="50">
        <v>86.218897905011602</v>
      </c>
      <c r="O254" s="50">
        <v>195.88157710741299</v>
      </c>
      <c r="P254" s="50">
        <v>190.24272348426001</v>
      </c>
      <c r="Q254" s="50">
        <v>287.42100062301</v>
      </c>
      <c r="R254" s="50">
        <v>498.44503942619798</v>
      </c>
      <c r="S254" s="50">
        <v>620.88774312416899</v>
      </c>
      <c r="T254" s="50">
        <v>1306.1614518025001</v>
      </c>
      <c r="U254" s="50">
        <v>1833.7540643337099</v>
      </c>
      <c r="V254" s="50">
        <v>3128.29294118391</v>
      </c>
      <c r="W254" s="50">
        <v>5345.7369634891802</v>
      </c>
      <c r="X254" s="50">
        <v>9743.6173509091896</v>
      </c>
      <c r="Y254" s="50">
        <v>21058.247056034099</v>
      </c>
    </row>
    <row r="255" spans="1:25" x14ac:dyDescent="0.3">
      <c r="A255" s="99" t="s">
        <v>94</v>
      </c>
      <c r="B255" s="99" t="s">
        <v>104</v>
      </c>
      <c r="C255" s="100" t="s">
        <v>2748</v>
      </c>
      <c r="D255" s="111" t="s">
        <v>2714</v>
      </c>
      <c r="E255" s="105" t="s">
        <v>2737</v>
      </c>
      <c r="F255" s="101">
        <v>0</v>
      </c>
      <c r="G255" s="106">
        <v>0</v>
      </c>
      <c r="H255" s="102">
        <v>0</v>
      </c>
      <c r="I255" s="103">
        <v>0</v>
      </c>
      <c r="J255" s="102">
        <v>0</v>
      </c>
      <c r="K255" s="102">
        <v>0</v>
      </c>
      <c r="L255" s="102">
        <v>0</v>
      </c>
      <c r="M255" s="102">
        <v>6.2995096359564302</v>
      </c>
      <c r="N255" s="102">
        <v>0</v>
      </c>
      <c r="O255" s="102">
        <v>14.578981901188399</v>
      </c>
      <c r="P255" s="102">
        <v>7.66617803952595</v>
      </c>
      <c r="Q255" s="102">
        <v>6.6346262400924498</v>
      </c>
      <c r="R255" s="102">
        <v>12.570637001756101</v>
      </c>
      <c r="S255" s="102">
        <v>34.163265405555599</v>
      </c>
      <c r="T255" s="102">
        <v>64.813953304520396</v>
      </c>
      <c r="U255" s="102">
        <v>119.53589215407899</v>
      </c>
      <c r="V255" s="102">
        <v>238.629776983927</v>
      </c>
      <c r="W255" s="102">
        <v>395.09993047753699</v>
      </c>
      <c r="X255" s="102">
        <v>1007.54653788394</v>
      </c>
      <c r="Y255" s="102">
        <v>1217.11905703764</v>
      </c>
    </row>
    <row r="256" spans="1:25" x14ac:dyDescent="0.3">
      <c r="A256" s="99" t="s">
        <v>94</v>
      </c>
      <c r="B256" s="99" t="s">
        <v>104</v>
      </c>
      <c r="C256" s="100" t="s">
        <v>2748</v>
      </c>
      <c r="D256" s="111" t="s">
        <v>2750</v>
      </c>
      <c r="E256" s="105" t="s">
        <v>2737</v>
      </c>
      <c r="F256" s="101">
        <v>0</v>
      </c>
      <c r="G256" s="106">
        <v>0</v>
      </c>
      <c r="H256" s="102">
        <v>0</v>
      </c>
      <c r="I256" s="103">
        <v>0</v>
      </c>
      <c r="J256" s="102">
        <v>0</v>
      </c>
      <c r="K256" s="102">
        <v>0</v>
      </c>
      <c r="L256" s="102">
        <v>0</v>
      </c>
      <c r="M256" s="102">
        <v>0</v>
      </c>
      <c r="N256" s="102">
        <v>0</v>
      </c>
      <c r="O256" s="102">
        <v>7.2894909505942103</v>
      </c>
      <c r="P256" s="102">
        <v>0</v>
      </c>
      <c r="Q256" s="102">
        <v>6.6346262400924498</v>
      </c>
      <c r="R256" s="102">
        <v>12.570637001756101</v>
      </c>
      <c r="S256" s="102">
        <v>20.497959243333401</v>
      </c>
      <c r="T256" s="102">
        <v>24.305232489195099</v>
      </c>
      <c r="U256" s="102">
        <v>55.170411763420901</v>
      </c>
      <c r="V256" s="102">
        <v>107.383399642767</v>
      </c>
      <c r="W256" s="102">
        <v>217.30496176264501</v>
      </c>
      <c r="X256" s="102">
        <v>647.70848863967899</v>
      </c>
      <c r="Y256" s="102">
        <v>1135.97778656846</v>
      </c>
    </row>
    <row r="257" spans="1:25" x14ac:dyDescent="0.3">
      <c r="A257" s="99" t="s">
        <v>94</v>
      </c>
      <c r="B257" s="99" t="s">
        <v>104</v>
      </c>
      <c r="C257" s="100" t="s">
        <v>2748</v>
      </c>
      <c r="D257" s="111" t="s">
        <v>2713</v>
      </c>
      <c r="E257" s="105" t="s">
        <v>2737</v>
      </c>
      <c r="F257" s="101">
        <v>468.404536272477</v>
      </c>
      <c r="G257" s="106">
        <v>22.820347425122701</v>
      </c>
      <c r="H257" s="102">
        <v>0</v>
      </c>
      <c r="I257" s="103">
        <v>0</v>
      </c>
      <c r="J257" s="102">
        <v>24.929750871839602</v>
      </c>
      <c r="K257" s="102">
        <v>133.80463050897899</v>
      </c>
      <c r="L257" s="102">
        <v>52.845099747481001</v>
      </c>
      <c r="M257" s="102">
        <v>94.4926445393465</v>
      </c>
      <c r="N257" s="102">
        <v>96.320717960786396</v>
      </c>
      <c r="O257" s="102">
        <v>233.26371041901501</v>
      </c>
      <c r="P257" s="102">
        <v>283.64858746246</v>
      </c>
      <c r="Q257" s="102">
        <v>451.154584326286</v>
      </c>
      <c r="R257" s="102">
        <v>615.96121308604995</v>
      </c>
      <c r="S257" s="102">
        <v>922.40816595000103</v>
      </c>
      <c r="T257" s="102">
        <v>1677.0610417544599</v>
      </c>
      <c r="U257" s="102">
        <v>2399.91291170881</v>
      </c>
      <c r="V257" s="102">
        <v>4187.9525860679296</v>
      </c>
      <c r="W257" s="102">
        <v>7645.18365474034</v>
      </c>
      <c r="X257" s="102">
        <v>12846.2183580203</v>
      </c>
      <c r="Y257" s="102">
        <v>21421.295403862401</v>
      </c>
    </row>
    <row r="258" spans="1:25" x14ac:dyDescent="0.3">
      <c r="A258" s="8" t="s">
        <v>112</v>
      </c>
      <c r="B258" s="8" t="s">
        <v>112</v>
      </c>
      <c r="C258" s="11" t="s">
        <v>2747</v>
      </c>
      <c r="D258" s="74" t="s">
        <v>2714</v>
      </c>
      <c r="E258" s="12" t="s">
        <v>2737</v>
      </c>
      <c r="F258" s="40">
        <v>1.6538561962068099</v>
      </c>
      <c r="G258" s="64">
        <v>0.18951221621043501</v>
      </c>
      <c r="H258" s="36">
        <v>0.27236594136994602</v>
      </c>
      <c r="I258" s="17">
        <v>0.13259767808091899</v>
      </c>
      <c r="J258" s="36">
        <v>0.56523487695213104</v>
      </c>
      <c r="K258" s="36">
        <v>0.95818889226610005</v>
      </c>
      <c r="L258" s="36">
        <v>1.1840908241075701</v>
      </c>
      <c r="M258" s="36">
        <v>2.6330436776103099</v>
      </c>
      <c r="N258" s="36">
        <v>5.8169299127121104</v>
      </c>
      <c r="O258" s="36">
        <v>11.143786064862301</v>
      </c>
      <c r="P258" s="36">
        <v>19.8730230175149</v>
      </c>
      <c r="Q258" s="36">
        <v>31.440341685468301</v>
      </c>
      <c r="R258" s="36">
        <v>46.853202572056802</v>
      </c>
      <c r="S258" s="36">
        <v>82.4566041217183</v>
      </c>
      <c r="T258" s="36">
        <v>128.15812735759201</v>
      </c>
      <c r="U258" s="36">
        <v>227.29351220259301</v>
      </c>
      <c r="V258" s="36">
        <v>399.53857679512902</v>
      </c>
      <c r="W258" s="36">
        <v>756.84370406110702</v>
      </c>
      <c r="X258" s="36">
        <v>1380.92566845907</v>
      </c>
      <c r="Y258" s="36">
        <v>2552.7827938003602</v>
      </c>
    </row>
    <row r="259" spans="1:25" x14ac:dyDescent="0.3">
      <c r="A259" s="8" t="s">
        <v>112</v>
      </c>
      <c r="B259" s="8" t="s">
        <v>112</v>
      </c>
      <c r="C259" s="11" t="s">
        <v>2747</v>
      </c>
      <c r="D259" s="74" t="s">
        <v>2750</v>
      </c>
      <c r="E259" s="12" t="s">
        <v>2737</v>
      </c>
      <c r="F259" s="40">
        <v>0</v>
      </c>
      <c r="G259" s="64">
        <v>0</v>
      </c>
      <c r="H259" s="36">
        <v>0</v>
      </c>
      <c r="I259" s="17">
        <v>0.13259767808091899</v>
      </c>
      <c r="J259" s="36">
        <v>0.28261743847606502</v>
      </c>
      <c r="K259" s="36">
        <v>0.35932083459978797</v>
      </c>
      <c r="L259" s="36">
        <v>0.96880158336074096</v>
      </c>
      <c r="M259" s="36">
        <v>1.89579144787942</v>
      </c>
      <c r="N259" s="36">
        <v>4.8101535816657801</v>
      </c>
      <c r="O259" s="36">
        <v>9.0846082050507704</v>
      </c>
      <c r="P259" s="36">
        <v>16.3452674522756</v>
      </c>
      <c r="Q259" s="36">
        <v>26.405777167206999</v>
      </c>
      <c r="R259" s="36">
        <v>37.5426302660711</v>
      </c>
      <c r="S259" s="36">
        <v>68.266917504566194</v>
      </c>
      <c r="T259" s="36">
        <v>99.7661729891406</v>
      </c>
      <c r="U259" s="36">
        <v>184.38677886885301</v>
      </c>
      <c r="V259" s="36">
        <v>324.11348937087803</v>
      </c>
      <c r="W259" s="36">
        <v>624.97577186589001</v>
      </c>
      <c r="X259" s="36">
        <v>1147.1874036555701</v>
      </c>
      <c r="Y259" s="36">
        <v>2172.4101214817301</v>
      </c>
    </row>
    <row r="260" spans="1:25" x14ac:dyDescent="0.3">
      <c r="A260" s="8" t="s">
        <v>112</v>
      </c>
      <c r="B260" s="8" t="s">
        <v>112</v>
      </c>
      <c r="C260" s="11" t="s">
        <v>2747</v>
      </c>
      <c r="D260" s="74" t="s">
        <v>2713</v>
      </c>
      <c r="E260" s="12" t="s">
        <v>2737</v>
      </c>
      <c r="F260" s="40">
        <v>328.29045494705099</v>
      </c>
      <c r="G260" s="64">
        <v>11.939269621257401</v>
      </c>
      <c r="H260" s="36">
        <v>5.0387699153440098</v>
      </c>
      <c r="I260" s="17">
        <v>8.2210560410169506</v>
      </c>
      <c r="J260" s="36">
        <v>29.957448478462901</v>
      </c>
      <c r="K260" s="36">
        <v>51.5026529593029</v>
      </c>
      <c r="L260" s="36">
        <v>66.847309251891105</v>
      </c>
      <c r="M260" s="36">
        <v>94.368285405553394</v>
      </c>
      <c r="N260" s="36">
        <v>148.66730488450801</v>
      </c>
      <c r="O260" s="36">
        <v>226.994077016869</v>
      </c>
      <c r="P260" s="36">
        <v>325.96461422811399</v>
      </c>
      <c r="Q260" s="36">
        <v>450.02842020376198</v>
      </c>
      <c r="R260" s="36">
        <v>616.09959108640396</v>
      </c>
      <c r="S260" s="36">
        <v>932.05012409671303</v>
      </c>
      <c r="T260" s="36">
        <v>1460.0825422442299</v>
      </c>
      <c r="U260" s="36">
        <v>2283.8721324835501</v>
      </c>
      <c r="V260" s="36">
        <v>3903.0046531215798</v>
      </c>
      <c r="W260" s="36">
        <v>6705.4284758843196</v>
      </c>
      <c r="X260" s="36">
        <v>11449.4351631346</v>
      </c>
      <c r="Y260" s="36">
        <v>22167.869332522401</v>
      </c>
    </row>
    <row r="261" spans="1:25" x14ac:dyDescent="0.3">
      <c r="A261" s="8" t="s">
        <v>112</v>
      </c>
      <c r="B261" s="8" t="s">
        <v>112</v>
      </c>
      <c r="C261" s="11" t="s">
        <v>2749</v>
      </c>
      <c r="D261" s="74" t="s">
        <v>2714</v>
      </c>
      <c r="E261" s="12" t="s">
        <v>2737</v>
      </c>
      <c r="F261" s="40">
        <v>3.39303122364948</v>
      </c>
      <c r="G261" s="72">
        <v>0</v>
      </c>
      <c r="H261" s="36">
        <v>0.28009351308620201</v>
      </c>
      <c r="I261" s="17">
        <v>0.27056949353225102</v>
      </c>
      <c r="J261" s="36">
        <v>0.57847918850615698</v>
      </c>
      <c r="K261" s="36">
        <v>0.97095231165332896</v>
      </c>
      <c r="L261" s="36">
        <v>1.2988470286042499</v>
      </c>
      <c r="M261" s="36">
        <v>1.6742604556187699</v>
      </c>
      <c r="N261" s="36">
        <v>4.6086688878826196</v>
      </c>
      <c r="O261" s="36">
        <v>10.002640089606199</v>
      </c>
      <c r="P261" s="36">
        <v>18.518203505484401</v>
      </c>
      <c r="Q261" s="36">
        <v>21.373049998916301</v>
      </c>
      <c r="R261" s="36">
        <v>35.4557311836165</v>
      </c>
      <c r="S261" s="36">
        <v>58.221417148706102</v>
      </c>
      <c r="T261" s="36">
        <v>96.499236188511503</v>
      </c>
      <c r="U261" s="36">
        <v>178.889420490813</v>
      </c>
      <c r="V261" s="36">
        <v>314.83111102374698</v>
      </c>
      <c r="W261" s="36">
        <v>601.579006184901</v>
      </c>
      <c r="X261" s="36">
        <v>1162.9509919263501</v>
      </c>
      <c r="Y261" s="36">
        <v>2355.8009238494801</v>
      </c>
    </row>
    <row r="262" spans="1:25" x14ac:dyDescent="0.3">
      <c r="A262" s="8" t="s">
        <v>112</v>
      </c>
      <c r="B262" s="8" t="s">
        <v>112</v>
      </c>
      <c r="C262" s="11" t="s">
        <v>2749</v>
      </c>
      <c r="D262" s="74" t="s">
        <v>2750</v>
      </c>
      <c r="E262" s="12" t="s">
        <v>2737</v>
      </c>
      <c r="F262" s="40">
        <v>0</v>
      </c>
      <c r="G262" s="72">
        <v>0</v>
      </c>
      <c r="H262" s="36">
        <v>0</v>
      </c>
      <c r="I262" s="17">
        <v>0.27056949353225102</v>
      </c>
      <c r="J262" s="36">
        <v>0.57847918850615698</v>
      </c>
      <c r="K262" s="36">
        <v>0.24273807791333199</v>
      </c>
      <c r="L262" s="36">
        <v>0.86589801906950004</v>
      </c>
      <c r="M262" s="36">
        <v>1.2556953417140799</v>
      </c>
      <c r="N262" s="36">
        <v>3.9502876181850999</v>
      </c>
      <c r="O262" s="36">
        <v>7.8592172132620499</v>
      </c>
      <c r="P262" s="36">
        <v>16.232005541844401</v>
      </c>
      <c r="Q262" s="36">
        <v>18.602469443501199</v>
      </c>
      <c r="R262" s="36">
        <v>28.480833245855901</v>
      </c>
      <c r="S262" s="36">
        <v>48.265338379782399</v>
      </c>
      <c r="T262" s="36">
        <v>71.677910344747403</v>
      </c>
      <c r="U262" s="36">
        <v>142.57753812252801</v>
      </c>
      <c r="V262" s="36">
        <v>249.58298722154399</v>
      </c>
      <c r="W262" s="36">
        <v>487.54475280366597</v>
      </c>
      <c r="X262" s="36">
        <v>966.22538496418395</v>
      </c>
      <c r="Y262" s="36">
        <v>2006.74496010486</v>
      </c>
    </row>
    <row r="263" spans="1:25" x14ac:dyDescent="0.3">
      <c r="A263" s="8" t="s">
        <v>112</v>
      </c>
      <c r="B263" s="8" t="s">
        <v>112</v>
      </c>
      <c r="C263" s="11" t="s">
        <v>2749</v>
      </c>
      <c r="D263" s="74" t="s">
        <v>2713</v>
      </c>
      <c r="E263" s="12" t="s">
        <v>2737</v>
      </c>
      <c r="F263" s="40">
        <v>327.42751308217498</v>
      </c>
      <c r="G263" s="72">
        <v>9.7612305112951301</v>
      </c>
      <c r="H263" s="36">
        <v>4.4814962093792303</v>
      </c>
      <c r="I263" s="17">
        <v>5.9525288577095203</v>
      </c>
      <c r="J263" s="36">
        <v>15.6189380896662</v>
      </c>
      <c r="K263" s="36">
        <v>31.313212050819899</v>
      </c>
      <c r="L263" s="36">
        <v>41.346630410568601</v>
      </c>
      <c r="M263" s="36">
        <v>60.691941516180599</v>
      </c>
      <c r="N263" s="36">
        <v>104.024240612208</v>
      </c>
      <c r="O263" s="36">
        <v>170.521197718049</v>
      </c>
      <c r="P263" s="36">
        <v>244.85180190585001</v>
      </c>
      <c r="Q263" s="36">
        <v>337.41713192733602</v>
      </c>
      <c r="R263" s="36">
        <v>479.71798038598098</v>
      </c>
      <c r="S263" s="36">
        <v>735.23477343551895</v>
      </c>
      <c r="T263" s="36">
        <v>1187.3711791384301</v>
      </c>
      <c r="U263" s="36">
        <v>1876.7369203431699</v>
      </c>
      <c r="V263" s="36">
        <v>3282.3728290878998</v>
      </c>
      <c r="W263" s="36">
        <v>5858.2681694664498</v>
      </c>
      <c r="X263" s="36">
        <v>10432.5102645937</v>
      </c>
      <c r="Y263" s="36">
        <v>21608.786609493902</v>
      </c>
    </row>
    <row r="264" spans="1:25" x14ac:dyDescent="0.3">
      <c r="A264" s="8" t="s">
        <v>112</v>
      </c>
      <c r="B264" s="8" t="s">
        <v>112</v>
      </c>
      <c r="C264" s="11" t="s">
        <v>2748</v>
      </c>
      <c r="D264" s="74" t="s">
        <v>2714</v>
      </c>
      <c r="E264" s="12" t="s">
        <v>2737</v>
      </c>
      <c r="F264" s="40">
        <v>0</v>
      </c>
      <c r="G264" s="72">
        <v>0.36824922997545001</v>
      </c>
      <c r="H264" s="36">
        <v>0.26505331746525101</v>
      </c>
      <c r="I264" s="17">
        <v>0</v>
      </c>
      <c r="J264" s="36">
        <v>0.55258344970478601</v>
      </c>
      <c r="K264" s="36">
        <v>0.94575667602895697</v>
      </c>
      <c r="L264" s="36">
        <v>1.07058442706113</v>
      </c>
      <c r="M264" s="36">
        <v>3.60437820436373</v>
      </c>
      <c r="N264" s="36">
        <v>7.0731148105965502</v>
      </c>
      <c r="O264" s="36">
        <v>12.324892351631499</v>
      </c>
      <c r="P264" s="36">
        <v>21.307938677218502</v>
      </c>
      <c r="Q264" s="36">
        <v>42.311072758207999</v>
      </c>
      <c r="R264" s="36">
        <v>59.039471414690503</v>
      </c>
      <c r="S264" s="36">
        <v>108.317351514618</v>
      </c>
      <c r="T264" s="36">
        <v>162.31409459979099</v>
      </c>
      <c r="U264" s="36">
        <v>280.827765290461</v>
      </c>
      <c r="V264" s="36">
        <v>501.66782721926103</v>
      </c>
      <c r="W264" s="36">
        <v>969.67439393954703</v>
      </c>
      <c r="X264" s="36">
        <v>1733.31845181617</v>
      </c>
      <c r="Y264" s="36">
        <v>2977.18005017621</v>
      </c>
    </row>
    <row r="265" spans="1:25" x14ac:dyDescent="0.3">
      <c r="A265" s="8" t="s">
        <v>112</v>
      </c>
      <c r="B265" s="8" t="s">
        <v>112</v>
      </c>
      <c r="C265" s="11" t="s">
        <v>2748</v>
      </c>
      <c r="D265" s="74" t="s">
        <v>2750</v>
      </c>
      <c r="E265" s="12" t="s">
        <v>2737</v>
      </c>
      <c r="F265" s="40">
        <v>0</v>
      </c>
      <c r="G265" s="72">
        <v>0</v>
      </c>
      <c r="H265" s="36">
        <v>0</v>
      </c>
      <c r="I265" s="17">
        <v>0</v>
      </c>
      <c r="J265" s="36">
        <v>0</v>
      </c>
      <c r="K265" s="36">
        <v>0.47287833801447798</v>
      </c>
      <c r="L265" s="36">
        <v>1.07058442706113</v>
      </c>
      <c r="M265" s="36">
        <v>2.54426696778616</v>
      </c>
      <c r="N265" s="36">
        <v>5.7041248472552804</v>
      </c>
      <c r="O265" s="36">
        <v>10.352909575370401</v>
      </c>
      <c r="P265" s="36">
        <v>16.465225341486999</v>
      </c>
      <c r="Q265" s="36">
        <v>34.8318427251915</v>
      </c>
      <c r="R265" s="36">
        <v>47.231577131752402</v>
      </c>
      <c r="S265" s="36">
        <v>89.610090378831302</v>
      </c>
      <c r="T265" s="36">
        <v>130.06988052104501</v>
      </c>
      <c r="U265" s="36">
        <v>230.627218393113</v>
      </c>
      <c r="V265" s="36">
        <v>413.972680044686</v>
      </c>
      <c r="W265" s="36">
        <v>813.36076212961996</v>
      </c>
      <c r="X265" s="36">
        <v>1439.74299067581</v>
      </c>
      <c r="Y265" s="36">
        <v>2529.3355582386298</v>
      </c>
    </row>
    <row r="266" spans="1:25" x14ac:dyDescent="0.3">
      <c r="A266" s="8" t="s">
        <v>112</v>
      </c>
      <c r="B266" s="8" t="s">
        <v>112</v>
      </c>
      <c r="C266" s="11" t="s">
        <v>2748</v>
      </c>
      <c r="D266" s="74" t="s">
        <v>2713</v>
      </c>
      <c r="E266" s="12" t="s">
        <v>2737</v>
      </c>
      <c r="F266" s="40">
        <v>329.11106341237002</v>
      </c>
      <c r="G266" s="72">
        <v>13.993470739067099</v>
      </c>
      <c r="H266" s="36">
        <v>5.5661196667702804</v>
      </c>
      <c r="I266" s="17">
        <v>10.4012218682624</v>
      </c>
      <c r="J266" s="36">
        <v>43.654092526678099</v>
      </c>
      <c r="K266" s="36">
        <v>71.168189871178996</v>
      </c>
      <c r="L266" s="36">
        <v>92.070260727257406</v>
      </c>
      <c r="M266" s="36">
        <v>128.485481873201</v>
      </c>
      <c r="N266" s="36">
        <v>195.08106977613099</v>
      </c>
      <c r="O266" s="36">
        <v>285.44450686378502</v>
      </c>
      <c r="P266" s="36">
        <v>411.87276920396198</v>
      </c>
      <c r="Q266" s="36">
        <v>571.62686680912395</v>
      </c>
      <c r="R266" s="36">
        <v>761.91991530958501</v>
      </c>
      <c r="S266" s="36">
        <v>1142.06674464773</v>
      </c>
      <c r="T266" s="36">
        <v>1754.3038507250101</v>
      </c>
      <c r="U266" s="36">
        <v>2734.15802189735</v>
      </c>
      <c r="V266" s="36">
        <v>4651.2818256318897</v>
      </c>
      <c r="W266" s="36">
        <v>7866.68222460383</v>
      </c>
      <c r="X266" s="36">
        <v>13093.465566859701</v>
      </c>
      <c r="Y266" s="36">
        <v>23372.4125414968</v>
      </c>
    </row>
    <row r="267" spans="1:25" x14ac:dyDescent="0.3">
      <c r="A267" s="8" t="s">
        <v>90</v>
      </c>
      <c r="B267" s="8" t="s">
        <v>92</v>
      </c>
      <c r="C267" s="11" t="s">
        <v>2747</v>
      </c>
      <c r="D267" s="74" t="s">
        <v>2714</v>
      </c>
      <c r="E267" s="12" t="s">
        <v>50</v>
      </c>
      <c r="F267" s="40">
        <v>0</v>
      </c>
      <c r="G267" s="64">
        <v>0</v>
      </c>
      <c r="H267" s="36">
        <v>0</v>
      </c>
      <c r="I267" s="17">
        <v>0</v>
      </c>
      <c r="J267" s="36">
        <v>0</v>
      </c>
      <c r="K267" s="36">
        <v>0</v>
      </c>
      <c r="L267" s="36">
        <v>0</v>
      </c>
      <c r="M267" s="36">
        <v>1</v>
      </c>
      <c r="N267" s="36">
        <v>2</v>
      </c>
      <c r="O267" s="36">
        <v>2</v>
      </c>
      <c r="P267" s="36">
        <v>4</v>
      </c>
      <c r="Q267" s="36">
        <v>8</v>
      </c>
      <c r="R267" s="36">
        <v>12</v>
      </c>
      <c r="S267" s="36">
        <v>15</v>
      </c>
      <c r="T267" s="36">
        <v>21</v>
      </c>
      <c r="U267" s="36">
        <v>50</v>
      </c>
      <c r="V267" s="36">
        <v>46</v>
      </c>
      <c r="W267" s="36">
        <v>61</v>
      </c>
      <c r="X267" s="36">
        <v>43</v>
      </c>
      <c r="Y267" s="36">
        <v>32</v>
      </c>
    </row>
    <row r="268" spans="1:25" x14ac:dyDescent="0.3">
      <c r="A268" s="8" t="s">
        <v>90</v>
      </c>
      <c r="B268" s="8" t="s">
        <v>92</v>
      </c>
      <c r="C268" s="11" t="s">
        <v>2747</v>
      </c>
      <c r="D268" s="74" t="s">
        <v>2750</v>
      </c>
      <c r="E268" s="12" t="s">
        <v>50</v>
      </c>
      <c r="F268" s="40">
        <v>0</v>
      </c>
      <c r="G268" s="64">
        <v>0</v>
      </c>
      <c r="H268" s="36">
        <v>0</v>
      </c>
      <c r="I268" s="17">
        <v>0</v>
      </c>
      <c r="J268" s="36">
        <v>0</v>
      </c>
      <c r="K268" s="36">
        <v>0</v>
      </c>
      <c r="L268" s="36">
        <v>0</v>
      </c>
      <c r="M268" s="36">
        <v>1</v>
      </c>
      <c r="N268" s="36">
        <v>2</v>
      </c>
      <c r="O268" s="36">
        <v>2</v>
      </c>
      <c r="P268" s="36">
        <v>4</v>
      </c>
      <c r="Q268" s="36">
        <v>7</v>
      </c>
      <c r="R268" s="36">
        <v>9</v>
      </c>
      <c r="S268" s="36">
        <v>12</v>
      </c>
      <c r="T268" s="36">
        <v>20</v>
      </c>
      <c r="U268" s="36">
        <v>40</v>
      </c>
      <c r="V268" s="36">
        <v>42</v>
      </c>
      <c r="W268" s="36">
        <v>58</v>
      </c>
      <c r="X268" s="36">
        <v>37</v>
      </c>
      <c r="Y268" s="36">
        <v>31</v>
      </c>
    </row>
    <row r="269" spans="1:25" x14ac:dyDescent="0.3">
      <c r="A269" s="8" t="s">
        <v>90</v>
      </c>
      <c r="B269" s="8" t="s">
        <v>92</v>
      </c>
      <c r="C269" s="11" t="s">
        <v>2747</v>
      </c>
      <c r="D269" s="74" t="s">
        <v>2713</v>
      </c>
      <c r="E269" s="12" t="s">
        <v>50</v>
      </c>
      <c r="F269" s="40">
        <v>18</v>
      </c>
      <c r="G269" s="64">
        <v>3</v>
      </c>
      <c r="H269" s="36">
        <v>0</v>
      </c>
      <c r="I269" s="17">
        <v>3</v>
      </c>
      <c r="J269" s="36">
        <v>7</v>
      </c>
      <c r="K269" s="36">
        <v>21</v>
      </c>
      <c r="L269" s="36">
        <v>27</v>
      </c>
      <c r="M269" s="36">
        <v>40</v>
      </c>
      <c r="N269" s="36">
        <v>53</v>
      </c>
      <c r="O269" s="36">
        <v>49</v>
      </c>
      <c r="P269" s="36">
        <v>112</v>
      </c>
      <c r="Q269" s="36">
        <v>145</v>
      </c>
      <c r="R269" s="36">
        <v>257</v>
      </c>
      <c r="S269" s="36">
        <v>304</v>
      </c>
      <c r="T269" s="36">
        <v>434</v>
      </c>
      <c r="U269" s="36">
        <v>631</v>
      </c>
      <c r="V269" s="36">
        <v>733</v>
      </c>
      <c r="W269" s="36">
        <v>970</v>
      </c>
      <c r="X269" s="36">
        <v>918</v>
      </c>
      <c r="Y269" s="36">
        <v>924</v>
      </c>
    </row>
    <row r="270" spans="1:25" x14ac:dyDescent="0.3">
      <c r="A270" s="8" t="s">
        <v>90</v>
      </c>
      <c r="B270" s="8" t="s">
        <v>92</v>
      </c>
      <c r="C270" s="11" t="s">
        <v>2749</v>
      </c>
      <c r="D270" s="74" t="s">
        <v>2714</v>
      </c>
      <c r="E270" s="12" t="s">
        <v>50</v>
      </c>
      <c r="F270" s="40">
        <v>0</v>
      </c>
      <c r="G270" s="72">
        <v>0</v>
      </c>
      <c r="H270" s="36">
        <v>0</v>
      </c>
      <c r="I270" s="17">
        <v>0</v>
      </c>
      <c r="J270" s="36">
        <v>0</v>
      </c>
      <c r="K270" s="36">
        <v>0</v>
      </c>
      <c r="L270" s="36">
        <v>0</v>
      </c>
      <c r="M270" s="36">
        <v>1</v>
      </c>
      <c r="N270" s="36">
        <v>1</v>
      </c>
      <c r="O270" s="36">
        <v>0</v>
      </c>
      <c r="P270" s="36">
        <v>1</v>
      </c>
      <c r="Q270" s="36">
        <v>2</v>
      </c>
      <c r="R270" s="36">
        <v>3</v>
      </c>
      <c r="S270" s="36">
        <v>5</v>
      </c>
      <c r="T270" s="36">
        <v>3</v>
      </c>
      <c r="U270" s="36">
        <v>21</v>
      </c>
      <c r="V270" s="36">
        <v>17</v>
      </c>
      <c r="W270" s="36">
        <v>28</v>
      </c>
      <c r="X270" s="36">
        <v>24</v>
      </c>
      <c r="Y270" s="36">
        <v>19</v>
      </c>
    </row>
    <row r="271" spans="1:25" x14ac:dyDescent="0.3">
      <c r="A271" s="8" t="s">
        <v>90</v>
      </c>
      <c r="B271" s="8" t="s">
        <v>92</v>
      </c>
      <c r="C271" s="11" t="s">
        <v>2749</v>
      </c>
      <c r="D271" s="74" t="s">
        <v>2750</v>
      </c>
      <c r="E271" s="12" t="s">
        <v>50</v>
      </c>
      <c r="F271" s="40">
        <v>0</v>
      </c>
      <c r="G271" s="72">
        <v>0</v>
      </c>
      <c r="H271" s="36">
        <v>0</v>
      </c>
      <c r="I271" s="17">
        <v>0</v>
      </c>
      <c r="J271" s="36">
        <v>0</v>
      </c>
      <c r="K271" s="36">
        <v>0</v>
      </c>
      <c r="L271" s="36">
        <v>0</v>
      </c>
      <c r="M271" s="36">
        <v>1</v>
      </c>
      <c r="N271" s="36">
        <v>1</v>
      </c>
      <c r="O271" s="36">
        <v>0</v>
      </c>
      <c r="P271" s="36">
        <v>1</v>
      </c>
      <c r="Q271" s="36">
        <v>2</v>
      </c>
      <c r="R271" s="36">
        <v>3</v>
      </c>
      <c r="S271" s="36">
        <v>4</v>
      </c>
      <c r="T271" s="36">
        <v>3</v>
      </c>
      <c r="U271" s="36">
        <v>16</v>
      </c>
      <c r="V271" s="36">
        <v>15</v>
      </c>
      <c r="W271" s="36">
        <v>27</v>
      </c>
      <c r="X271" s="36">
        <v>21</v>
      </c>
      <c r="Y271" s="36">
        <v>18</v>
      </c>
    </row>
    <row r="272" spans="1:25" x14ac:dyDescent="0.3">
      <c r="A272" s="8" t="s">
        <v>90</v>
      </c>
      <c r="B272" s="8" t="s">
        <v>92</v>
      </c>
      <c r="C272" s="11" t="s">
        <v>2749</v>
      </c>
      <c r="D272" s="74" t="s">
        <v>2713</v>
      </c>
      <c r="E272" s="12" t="s">
        <v>50</v>
      </c>
      <c r="F272" s="40">
        <v>14</v>
      </c>
      <c r="G272" s="72">
        <v>1</v>
      </c>
      <c r="H272" s="36">
        <v>0</v>
      </c>
      <c r="I272" s="17">
        <v>0</v>
      </c>
      <c r="J272" s="36">
        <v>1</v>
      </c>
      <c r="K272" s="36">
        <v>8</v>
      </c>
      <c r="L272" s="36">
        <v>6</v>
      </c>
      <c r="M272" s="36">
        <v>17</v>
      </c>
      <c r="N272" s="36">
        <v>25</v>
      </c>
      <c r="O272" s="36">
        <v>17</v>
      </c>
      <c r="P272" s="36">
        <v>43</v>
      </c>
      <c r="Q272" s="36">
        <v>58</v>
      </c>
      <c r="R272" s="36">
        <v>106</v>
      </c>
      <c r="S272" s="36">
        <v>126</v>
      </c>
      <c r="T272" s="36">
        <v>174</v>
      </c>
      <c r="U272" s="36">
        <v>249</v>
      </c>
      <c r="V272" s="36">
        <v>328</v>
      </c>
      <c r="W272" s="36">
        <v>505</v>
      </c>
      <c r="X272" s="36">
        <v>512</v>
      </c>
      <c r="Y272" s="36">
        <v>603</v>
      </c>
    </row>
    <row r="273" spans="1:25" x14ac:dyDescent="0.3">
      <c r="A273" s="8" t="s">
        <v>90</v>
      </c>
      <c r="B273" s="8" t="s">
        <v>92</v>
      </c>
      <c r="C273" s="11" t="s">
        <v>2748</v>
      </c>
      <c r="D273" s="74" t="s">
        <v>2714</v>
      </c>
      <c r="E273" s="12" t="s">
        <v>50</v>
      </c>
      <c r="F273" s="40">
        <v>0</v>
      </c>
      <c r="G273" s="72">
        <v>0</v>
      </c>
      <c r="H273" s="36">
        <v>0</v>
      </c>
      <c r="I273" s="17">
        <v>0</v>
      </c>
      <c r="J273" s="36">
        <v>0</v>
      </c>
      <c r="K273" s="36">
        <v>0</v>
      </c>
      <c r="L273" s="36">
        <v>0</v>
      </c>
      <c r="M273" s="36">
        <v>0</v>
      </c>
      <c r="N273" s="36">
        <v>1</v>
      </c>
      <c r="O273" s="36">
        <v>2</v>
      </c>
      <c r="P273" s="36">
        <v>3</v>
      </c>
      <c r="Q273" s="36">
        <v>6</v>
      </c>
      <c r="R273" s="36">
        <v>9</v>
      </c>
      <c r="S273" s="36">
        <v>10</v>
      </c>
      <c r="T273" s="36">
        <v>18</v>
      </c>
      <c r="U273" s="36">
        <v>29</v>
      </c>
      <c r="V273" s="36">
        <v>29</v>
      </c>
      <c r="W273" s="36">
        <v>33</v>
      </c>
      <c r="X273" s="36">
        <v>19</v>
      </c>
      <c r="Y273" s="36">
        <v>13</v>
      </c>
    </row>
    <row r="274" spans="1:25" x14ac:dyDescent="0.3">
      <c r="A274" s="8" t="s">
        <v>90</v>
      </c>
      <c r="B274" s="8" t="s">
        <v>92</v>
      </c>
      <c r="C274" s="11" t="s">
        <v>2748</v>
      </c>
      <c r="D274" s="74" t="s">
        <v>2750</v>
      </c>
      <c r="E274" s="12" t="s">
        <v>50</v>
      </c>
      <c r="F274" s="40">
        <v>0</v>
      </c>
      <c r="G274" s="72">
        <v>0</v>
      </c>
      <c r="H274" s="36">
        <v>0</v>
      </c>
      <c r="I274" s="17">
        <v>0</v>
      </c>
      <c r="J274" s="36">
        <v>0</v>
      </c>
      <c r="K274" s="36">
        <v>0</v>
      </c>
      <c r="L274" s="36">
        <v>0</v>
      </c>
      <c r="M274" s="36">
        <v>0</v>
      </c>
      <c r="N274" s="36">
        <v>1</v>
      </c>
      <c r="O274" s="36">
        <v>2</v>
      </c>
      <c r="P274" s="36">
        <v>3</v>
      </c>
      <c r="Q274" s="36">
        <v>5</v>
      </c>
      <c r="R274" s="36">
        <v>6</v>
      </c>
      <c r="S274" s="36">
        <v>8</v>
      </c>
      <c r="T274" s="36">
        <v>17</v>
      </c>
      <c r="U274" s="36">
        <v>24</v>
      </c>
      <c r="V274" s="36">
        <v>27</v>
      </c>
      <c r="W274" s="36">
        <v>31</v>
      </c>
      <c r="X274" s="36">
        <v>16</v>
      </c>
      <c r="Y274" s="36">
        <v>13</v>
      </c>
    </row>
    <row r="275" spans="1:25" x14ac:dyDescent="0.3">
      <c r="A275" s="8" t="s">
        <v>90</v>
      </c>
      <c r="B275" s="8" t="s">
        <v>92</v>
      </c>
      <c r="C275" s="11" t="s">
        <v>2748</v>
      </c>
      <c r="D275" s="74" t="s">
        <v>2713</v>
      </c>
      <c r="E275" s="12" t="s">
        <v>50</v>
      </c>
      <c r="F275" s="40">
        <v>4</v>
      </c>
      <c r="G275" s="72">
        <v>2</v>
      </c>
      <c r="H275" s="36">
        <v>0</v>
      </c>
      <c r="I275" s="17">
        <v>3</v>
      </c>
      <c r="J275" s="36">
        <v>6</v>
      </c>
      <c r="K275" s="36">
        <v>13</v>
      </c>
      <c r="L275" s="36">
        <v>21</v>
      </c>
      <c r="M275" s="36">
        <v>23</v>
      </c>
      <c r="N275" s="36">
        <v>28</v>
      </c>
      <c r="O275" s="36">
        <v>32</v>
      </c>
      <c r="P275" s="36">
        <v>69</v>
      </c>
      <c r="Q275" s="36">
        <v>87</v>
      </c>
      <c r="R275" s="36">
        <v>151</v>
      </c>
      <c r="S275" s="36">
        <v>178</v>
      </c>
      <c r="T275" s="36">
        <v>260</v>
      </c>
      <c r="U275" s="36">
        <v>382</v>
      </c>
      <c r="V275" s="36">
        <v>405</v>
      </c>
      <c r="W275" s="36">
        <v>465</v>
      </c>
      <c r="X275" s="36">
        <v>406</v>
      </c>
      <c r="Y275" s="36">
        <v>321</v>
      </c>
    </row>
    <row r="276" spans="1:25" x14ac:dyDescent="0.3">
      <c r="A276" s="8" t="s">
        <v>91</v>
      </c>
      <c r="B276" s="8" t="s">
        <v>92</v>
      </c>
      <c r="C276" s="11" t="s">
        <v>2747</v>
      </c>
      <c r="D276" s="45" t="s">
        <v>2714</v>
      </c>
      <c r="E276" s="12" t="s">
        <v>50</v>
      </c>
      <c r="F276" s="54">
        <v>0</v>
      </c>
      <c r="G276" s="71">
        <v>0</v>
      </c>
      <c r="H276" s="140">
        <v>0</v>
      </c>
      <c r="I276" s="48">
        <v>0</v>
      </c>
      <c r="J276" s="140">
        <v>0</v>
      </c>
      <c r="K276" s="50">
        <v>0</v>
      </c>
      <c r="L276" s="50">
        <v>1</v>
      </c>
      <c r="M276" s="50">
        <v>2</v>
      </c>
      <c r="N276" s="50">
        <v>4</v>
      </c>
      <c r="O276" s="50">
        <v>8</v>
      </c>
      <c r="P276" s="50">
        <v>24</v>
      </c>
      <c r="Q276" s="50">
        <v>40</v>
      </c>
      <c r="R276" s="50">
        <v>66</v>
      </c>
      <c r="S276" s="50">
        <v>79</v>
      </c>
      <c r="T276" s="50">
        <v>124</v>
      </c>
      <c r="U276" s="50">
        <v>238</v>
      </c>
      <c r="V276" s="50">
        <v>371</v>
      </c>
      <c r="W276" s="50">
        <v>480</v>
      </c>
      <c r="X276" s="50">
        <v>543</v>
      </c>
      <c r="Y276" s="50">
        <v>526</v>
      </c>
    </row>
    <row r="277" spans="1:25" x14ac:dyDescent="0.3">
      <c r="A277" s="8" t="s">
        <v>91</v>
      </c>
      <c r="B277" s="8" t="s">
        <v>92</v>
      </c>
      <c r="C277" s="11" t="s">
        <v>2747</v>
      </c>
      <c r="D277" s="45" t="s">
        <v>2750</v>
      </c>
      <c r="E277" s="12" t="s">
        <v>50</v>
      </c>
      <c r="F277" s="54">
        <v>0</v>
      </c>
      <c r="G277" s="71">
        <v>0</v>
      </c>
      <c r="H277" s="50">
        <v>0</v>
      </c>
      <c r="I277" s="48">
        <v>0</v>
      </c>
      <c r="J277" s="50">
        <v>0</v>
      </c>
      <c r="K277" s="50">
        <v>0</v>
      </c>
      <c r="L277" s="50">
        <v>0</v>
      </c>
      <c r="M277" s="50">
        <v>2</v>
      </c>
      <c r="N277" s="50">
        <v>4</v>
      </c>
      <c r="O277" s="50">
        <v>7</v>
      </c>
      <c r="P277" s="50">
        <v>22</v>
      </c>
      <c r="Q277" s="50">
        <v>38</v>
      </c>
      <c r="R277" s="50">
        <v>64</v>
      </c>
      <c r="S277" s="50">
        <v>76</v>
      </c>
      <c r="T277" s="50">
        <v>118</v>
      </c>
      <c r="U277" s="50">
        <v>225</v>
      </c>
      <c r="V277" s="50">
        <v>352</v>
      </c>
      <c r="W277" s="50">
        <v>463</v>
      </c>
      <c r="X277" s="50">
        <v>527</v>
      </c>
      <c r="Y277" s="50">
        <v>515</v>
      </c>
    </row>
    <row r="278" spans="1:25" x14ac:dyDescent="0.3">
      <c r="A278" s="8" t="s">
        <v>91</v>
      </c>
      <c r="B278" s="8" t="s">
        <v>92</v>
      </c>
      <c r="C278" s="11" t="s">
        <v>2747</v>
      </c>
      <c r="D278" s="45" t="s">
        <v>2713</v>
      </c>
      <c r="E278" s="12" t="s">
        <v>50</v>
      </c>
      <c r="F278" s="54">
        <v>12</v>
      </c>
      <c r="G278" s="71">
        <v>2</v>
      </c>
      <c r="H278" s="50">
        <v>1</v>
      </c>
      <c r="I278" s="48">
        <v>1</v>
      </c>
      <c r="J278" s="50">
        <v>4</v>
      </c>
      <c r="K278" s="50">
        <v>26</v>
      </c>
      <c r="L278" s="50">
        <v>32</v>
      </c>
      <c r="M278" s="50">
        <v>27</v>
      </c>
      <c r="N278" s="50">
        <v>55</v>
      </c>
      <c r="O278" s="50">
        <v>71</v>
      </c>
      <c r="P278" s="50">
        <v>111</v>
      </c>
      <c r="Q278" s="50">
        <v>182</v>
      </c>
      <c r="R278" s="50">
        <v>252</v>
      </c>
      <c r="S278" s="50">
        <v>379</v>
      </c>
      <c r="T278" s="50">
        <v>516</v>
      </c>
      <c r="U278" s="50">
        <v>745</v>
      </c>
      <c r="V278" s="50">
        <v>1069</v>
      </c>
      <c r="W278" s="50">
        <v>1319</v>
      </c>
      <c r="X278" s="50">
        <v>1429</v>
      </c>
      <c r="Y278" s="50">
        <v>1458</v>
      </c>
    </row>
    <row r="279" spans="1:25" x14ac:dyDescent="0.3">
      <c r="A279" s="8" t="s">
        <v>91</v>
      </c>
      <c r="B279" s="8" t="s">
        <v>92</v>
      </c>
      <c r="C279" s="11" t="s">
        <v>2749</v>
      </c>
      <c r="D279" s="45" t="s">
        <v>2714</v>
      </c>
      <c r="E279" s="12" t="s">
        <v>50</v>
      </c>
      <c r="F279" s="54">
        <v>0</v>
      </c>
      <c r="G279" s="71">
        <v>0</v>
      </c>
      <c r="H279" s="50">
        <v>0</v>
      </c>
      <c r="I279" s="48">
        <v>0</v>
      </c>
      <c r="J279" s="50">
        <v>0</v>
      </c>
      <c r="K279" s="50">
        <v>0</v>
      </c>
      <c r="L279" s="50">
        <v>1</v>
      </c>
      <c r="M279" s="50">
        <v>1</v>
      </c>
      <c r="N279" s="50">
        <v>2</v>
      </c>
      <c r="O279" s="50">
        <v>5</v>
      </c>
      <c r="P279" s="50">
        <v>6</v>
      </c>
      <c r="Q279" s="50">
        <v>9</v>
      </c>
      <c r="R279" s="50">
        <v>24</v>
      </c>
      <c r="S279" s="50">
        <v>28</v>
      </c>
      <c r="T279" s="50">
        <v>47</v>
      </c>
      <c r="U279" s="50">
        <v>85</v>
      </c>
      <c r="V279" s="50">
        <v>146</v>
      </c>
      <c r="W279" s="50">
        <v>230</v>
      </c>
      <c r="X279" s="50">
        <v>293</v>
      </c>
      <c r="Y279" s="50">
        <v>347</v>
      </c>
    </row>
    <row r="280" spans="1:25" x14ac:dyDescent="0.3">
      <c r="A280" s="8" t="s">
        <v>91</v>
      </c>
      <c r="B280" s="8" t="s">
        <v>92</v>
      </c>
      <c r="C280" s="11" t="s">
        <v>2749</v>
      </c>
      <c r="D280" s="45" t="s">
        <v>2750</v>
      </c>
      <c r="E280" s="12" t="s">
        <v>50</v>
      </c>
      <c r="F280" s="54">
        <v>0</v>
      </c>
      <c r="G280" s="71">
        <v>0</v>
      </c>
      <c r="H280" s="50">
        <v>0</v>
      </c>
      <c r="I280" s="48">
        <v>0</v>
      </c>
      <c r="J280" s="50">
        <v>0</v>
      </c>
      <c r="K280" s="50">
        <v>0</v>
      </c>
      <c r="L280" s="50">
        <v>0</v>
      </c>
      <c r="M280" s="50">
        <v>1</v>
      </c>
      <c r="N280" s="50">
        <v>2</v>
      </c>
      <c r="O280" s="50">
        <v>4</v>
      </c>
      <c r="P280" s="50">
        <v>6</v>
      </c>
      <c r="Q280" s="50">
        <v>9</v>
      </c>
      <c r="R280" s="50">
        <v>24</v>
      </c>
      <c r="S280" s="50">
        <v>28</v>
      </c>
      <c r="T280" s="50">
        <v>43</v>
      </c>
      <c r="U280" s="50">
        <v>84</v>
      </c>
      <c r="V280" s="50">
        <v>137</v>
      </c>
      <c r="W280" s="50">
        <v>218</v>
      </c>
      <c r="X280" s="50">
        <v>282</v>
      </c>
      <c r="Y280" s="50">
        <v>340</v>
      </c>
    </row>
    <row r="281" spans="1:25" x14ac:dyDescent="0.3">
      <c r="A281" s="8" t="s">
        <v>91</v>
      </c>
      <c r="B281" s="8" t="s">
        <v>92</v>
      </c>
      <c r="C281" s="11" t="s">
        <v>2749</v>
      </c>
      <c r="D281" s="45" t="s">
        <v>2713</v>
      </c>
      <c r="E281" s="12" t="s">
        <v>50</v>
      </c>
      <c r="F281" s="54">
        <v>6</v>
      </c>
      <c r="G281" s="71">
        <v>1</v>
      </c>
      <c r="H281" s="50">
        <v>1</v>
      </c>
      <c r="I281" s="48">
        <v>0</v>
      </c>
      <c r="J281" s="50">
        <v>0</v>
      </c>
      <c r="K281" s="50">
        <v>6</v>
      </c>
      <c r="L281" s="50">
        <v>7</v>
      </c>
      <c r="M281" s="50">
        <v>12</v>
      </c>
      <c r="N281" s="50">
        <v>19</v>
      </c>
      <c r="O281" s="50">
        <v>27</v>
      </c>
      <c r="P281" s="50">
        <v>30</v>
      </c>
      <c r="Q281" s="50">
        <v>66</v>
      </c>
      <c r="R281" s="50">
        <v>93</v>
      </c>
      <c r="S281" s="50">
        <v>131</v>
      </c>
      <c r="T281" s="50">
        <v>204</v>
      </c>
      <c r="U281" s="50">
        <v>313</v>
      </c>
      <c r="V281" s="50">
        <v>476</v>
      </c>
      <c r="W281" s="50">
        <v>671</v>
      </c>
      <c r="X281" s="50">
        <v>796</v>
      </c>
      <c r="Y281" s="50">
        <v>976</v>
      </c>
    </row>
    <row r="282" spans="1:25" x14ac:dyDescent="0.3">
      <c r="A282" s="8" t="s">
        <v>91</v>
      </c>
      <c r="B282" s="8" t="s">
        <v>92</v>
      </c>
      <c r="C282" s="11" t="s">
        <v>2748</v>
      </c>
      <c r="D282" s="45" t="s">
        <v>2714</v>
      </c>
      <c r="E282" s="12" t="s">
        <v>50</v>
      </c>
      <c r="F282" s="54">
        <v>0</v>
      </c>
      <c r="G282" s="122">
        <v>0</v>
      </c>
      <c r="H282" s="50">
        <v>0</v>
      </c>
      <c r="I282" s="48">
        <v>0</v>
      </c>
      <c r="J282" s="50">
        <v>0</v>
      </c>
      <c r="K282" s="50">
        <v>0</v>
      </c>
      <c r="L282" s="50">
        <v>0</v>
      </c>
      <c r="M282" s="50">
        <v>1</v>
      </c>
      <c r="N282" s="50">
        <v>2</v>
      </c>
      <c r="O282" s="50">
        <v>3</v>
      </c>
      <c r="P282" s="50">
        <v>18</v>
      </c>
      <c r="Q282" s="50">
        <v>31</v>
      </c>
      <c r="R282" s="50">
        <v>42</v>
      </c>
      <c r="S282" s="50">
        <v>51</v>
      </c>
      <c r="T282" s="50">
        <v>77</v>
      </c>
      <c r="U282" s="50">
        <v>153</v>
      </c>
      <c r="V282" s="50">
        <v>225</v>
      </c>
      <c r="W282" s="50">
        <v>250</v>
      </c>
      <c r="X282" s="50">
        <v>250</v>
      </c>
      <c r="Y282" s="50">
        <v>179</v>
      </c>
    </row>
    <row r="283" spans="1:25" x14ac:dyDescent="0.3">
      <c r="A283" s="8" t="s">
        <v>91</v>
      </c>
      <c r="B283" s="8" t="s">
        <v>92</v>
      </c>
      <c r="C283" s="11" t="s">
        <v>2748</v>
      </c>
      <c r="D283" s="45" t="s">
        <v>2750</v>
      </c>
      <c r="E283" s="12" t="s">
        <v>50</v>
      </c>
      <c r="F283" s="54">
        <v>0</v>
      </c>
      <c r="G283" s="122">
        <v>0</v>
      </c>
      <c r="H283" s="50">
        <v>0</v>
      </c>
      <c r="I283" s="48">
        <v>0</v>
      </c>
      <c r="J283" s="50">
        <v>0</v>
      </c>
      <c r="K283" s="50">
        <v>0</v>
      </c>
      <c r="L283" s="50">
        <v>0</v>
      </c>
      <c r="M283" s="50">
        <v>1</v>
      </c>
      <c r="N283" s="50">
        <v>2</v>
      </c>
      <c r="O283" s="50">
        <v>3</v>
      </c>
      <c r="P283" s="50">
        <v>16</v>
      </c>
      <c r="Q283" s="50">
        <v>29</v>
      </c>
      <c r="R283" s="50">
        <v>40</v>
      </c>
      <c r="S283" s="50">
        <v>48</v>
      </c>
      <c r="T283" s="50">
        <v>75</v>
      </c>
      <c r="U283" s="50">
        <v>141</v>
      </c>
      <c r="V283" s="50">
        <v>215</v>
      </c>
      <c r="W283" s="50">
        <v>245</v>
      </c>
      <c r="X283" s="50">
        <v>245</v>
      </c>
      <c r="Y283" s="50">
        <v>175</v>
      </c>
    </row>
    <row r="284" spans="1:25" x14ac:dyDescent="0.3">
      <c r="A284" s="8" t="s">
        <v>91</v>
      </c>
      <c r="B284" s="8" t="s">
        <v>92</v>
      </c>
      <c r="C284" s="11" t="s">
        <v>2748</v>
      </c>
      <c r="D284" s="45" t="s">
        <v>2713</v>
      </c>
      <c r="E284" s="12" t="s">
        <v>50</v>
      </c>
      <c r="F284" s="54">
        <v>6</v>
      </c>
      <c r="G284" s="122">
        <v>1</v>
      </c>
      <c r="H284" s="50">
        <v>0</v>
      </c>
      <c r="I284" s="48">
        <v>1</v>
      </c>
      <c r="J284" s="50">
        <v>4</v>
      </c>
      <c r="K284" s="50">
        <v>20</v>
      </c>
      <c r="L284" s="50">
        <v>25</v>
      </c>
      <c r="M284" s="50">
        <v>15</v>
      </c>
      <c r="N284" s="50">
        <v>36</v>
      </c>
      <c r="O284" s="50">
        <v>44</v>
      </c>
      <c r="P284" s="50">
        <v>81</v>
      </c>
      <c r="Q284" s="50">
        <v>116</v>
      </c>
      <c r="R284" s="50">
        <v>159</v>
      </c>
      <c r="S284" s="50">
        <v>248</v>
      </c>
      <c r="T284" s="50">
        <v>312</v>
      </c>
      <c r="U284" s="50">
        <v>432</v>
      </c>
      <c r="V284" s="50">
        <v>593</v>
      </c>
      <c r="W284" s="50">
        <v>648</v>
      </c>
      <c r="X284" s="50">
        <v>633</v>
      </c>
      <c r="Y284" s="50">
        <v>482</v>
      </c>
    </row>
    <row r="285" spans="1:25" x14ac:dyDescent="0.3">
      <c r="A285" s="8" t="s">
        <v>93</v>
      </c>
      <c r="B285" s="8" t="s">
        <v>92</v>
      </c>
      <c r="C285" s="11" t="s">
        <v>2747</v>
      </c>
      <c r="D285" s="45" t="s">
        <v>2714</v>
      </c>
      <c r="E285" s="12" t="s">
        <v>50</v>
      </c>
      <c r="F285" s="54">
        <v>0</v>
      </c>
      <c r="G285" s="71">
        <v>0</v>
      </c>
      <c r="H285" s="50">
        <v>0</v>
      </c>
      <c r="I285" s="48">
        <v>0</v>
      </c>
      <c r="J285" s="50">
        <v>0</v>
      </c>
      <c r="K285" s="50">
        <v>0</v>
      </c>
      <c r="L285" s="50">
        <v>0</v>
      </c>
      <c r="M285" s="50">
        <v>0</v>
      </c>
      <c r="N285" s="50">
        <v>3</v>
      </c>
      <c r="O285" s="50">
        <v>5</v>
      </c>
      <c r="P285" s="50">
        <v>10</v>
      </c>
      <c r="Q285" s="50">
        <v>13</v>
      </c>
      <c r="R285" s="50">
        <v>20</v>
      </c>
      <c r="S285" s="50">
        <v>42</v>
      </c>
      <c r="T285" s="50">
        <v>49</v>
      </c>
      <c r="U285" s="50">
        <v>100</v>
      </c>
      <c r="V285" s="50">
        <v>147</v>
      </c>
      <c r="W285" s="50">
        <v>221</v>
      </c>
      <c r="X285" s="50">
        <v>256</v>
      </c>
      <c r="Y285" s="50">
        <v>310</v>
      </c>
    </row>
    <row r="286" spans="1:25" x14ac:dyDescent="0.3">
      <c r="A286" s="8" t="s">
        <v>93</v>
      </c>
      <c r="B286" s="8" t="s">
        <v>92</v>
      </c>
      <c r="C286" s="11" t="s">
        <v>2747</v>
      </c>
      <c r="D286" s="45" t="s">
        <v>2750</v>
      </c>
      <c r="E286" s="12" t="s">
        <v>50</v>
      </c>
      <c r="F286" s="54">
        <v>0</v>
      </c>
      <c r="G286" s="71">
        <v>0</v>
      </c>
      <c r="H286" s="50">
        <v>0</v>
      </c>
      <c r="I286" s="48">
        <v>0</v>
      </c>
      <c r="J286" s="50">
        <v>0</v>
      </c>
      <c r="K286" s="50">
        <v>0</v>
      </c>
      <c r="L286" s="50">
        <v>0</v>
      </c>
      <c r="M286" s="50">
        <v>0</v>
      </c>
      <c r="N286" s="50">
        <v>2</v>
      </c>
      <c r="O286" s="50">
        <v>4</v>
      </c>
      <c r="P286" s="50">
        <v>9</v>
      </c>
      <c r="Q286" s="50">
        <v>9</v>
      </c>
      <c r="R286" s="50">
        <v>16</v>
      </c>
      <c r="S286" s="50">
        <v>35</v>
      </c>
      <c r="T286" s="50">
        <v>43</v>
      </c>
      <c r="U286" s="50">
        <v>87</v>
      </c>
      <c r="V286" s="50">
        <v>131</v>
      </c>
      <c r="W286" s="50">
        <v>197</v>
      </c>
      <c r="X286" s="50">
        <v>242</v>
      </c>
      <c r="Y286" s="50">
        <v>290</v>
      </c>
    </row>
    <row r="287" spans="1:25" x14ac:dyDescent="0.3">
      <c r="A287" s="8" t="s">
        <v>93</v>
      </c>
      <c r="B287" s="8" t="s">
        <v>92</v>
      </c>
      <c r="C287" s="11" t="s">
        <v>2747</v>
      </c>
      <c r="D287" s="45" t="s">
        <v>2713</v>
      </c>
      <c r="E287" s="12" t="s">
        <v>50</v>
      </c>
      <c r="F287" s="54">
        <v>15</v>
      </c>
      <c r="G287" s="71">
        <v>2</v>
      </c>
      <c r="H287" s="50">
        <v>3</v>
      </c>
      <c r="I287" s="48">
        <v>3</v>
      </c>
      <c r="J287" s="50">
        <v>6</v>
      </c>
      <c r="K287" s="50">
        <v>18</v>
      </c>
      <c r="L287" s="50">
        <v>23</v>
      </c>
      <c r="M287" s="50">
        <v>47</v>
      </c>
      <c r="N287" s="50">
        <v>57</v>
      </c>
      <c r="O287" s="50">
        <v>78</v>
      </c>
      <c r="P287" s="50">
        <v>133</v>
      </c>
      <c r="Q287" s="50">
        <v>156</v>
      </c>
      <c r="R287" s="50">
        <v>223</v>
      </c>
      <c r="S287" s="50">
        <v>279</v>
      </c>
      <c r="T287" s="50">
        <v>413</v>
      </c>
      <c r="U287" s="50">
        <v>570</v>
      </c>
      <c r="V287" s="50">
        <v>769</v>
      </c>
      <c r="W287" s="50">
        <v>950</v>
      </c>
      <c r="X287" s="50">
        <v>986</v>
      </c>
      <c r="Y287" s="50">
        <v>1050</v>
      </c>
    </row>
    <row r="288" spans="1:25" x14ac:dyDescent="0.3">
      <c r="A288" s="8" t="s">
        <v>93</v>
      </c>
      <c r="B288" s="8" t="s">
        <v>92</v>
      </c>
      <c r="C288" s="11" t="s">
        <v>2749</v>
      </c>
      <c r="D288" s="45" t="s">
        <v>2714</v>
      </c>
      <c r="E288" s="12" t="s">
        <v>50</v>
      </c>
      <c r="F288" s="54">
        <v>0</v>
      </c>
      <c r="G288" s="122">
        <v>0</v>
      </c>
      <c r="H288" s="50">
        <v>0</v>
      </c>
      <c r="I288" s="48">
        <v>0</v>
      </c>
      <c r="J288" s="50">
        <v>0</v>
      </c>
      <c r="K288" s="50">
        <v>0</v>
      </c>
      <c r="L288" s="50">
        <v>0</v>
      </c>
      <c r="M288" s="50">
        <v>0</v>
      </c>
      <c r="N288" s="50">
        <v>1</v>
      </c>
      <c r="O288" s="50">
        <v>2</v>
      </c>
      <c r="P288" s="50">
        <v>5</v>
      </c>
      <c r="Q288" s="50">
        <v>8</v>
      </c>
      <c r="R288" s="50">
        <v>9</v>
      </c>
      <c r="S288" s="50">
        <v>15</v>
      </c>
      <c r="T288" s="50">
        <v>12</v>
      </c>
      <c r="U288" s="50">
        <v>48</v>
      </c>
      <c r="V288" s="50">
        <v>65</v>
      </c>
      <c r="W288" s="50">
        <v>109</v>
      </c>
      <c r="X288" s="50">
        <v>152</v>
      </c>
      <c r="Y288" s="50">
        <v>206</v>
      </c>
    </row>
    <row r="289" spans="1:25" x14ac:dyDescent="0.3">
      <c r="A289" s="8" t="s">
        <v>93</v>
      </c>
      <c r="B289" s="8" t="s">
        <v>92</v>
      </c>
      <c r="C289" s="11" t="s">
        <v>2749</v>
      </c>
      <c r="D289" s="45" t="s">
        <v>2750</v>
      </c>
      <c r="E289" s="12" t="s">
        <v>50</v>
      </c>
      <c r="F289" s="54">
        <v>0</v>
      </c>
      <c r="G289" s="122">
        <v>0</v>
      </c>
      <c r="H289" s="50">
        <v>0</v>
      </c>
      <c r="I289" s="48">
        <v>0</v>
      </c>
      <c r="J289" s="50">
        <v>0</v>
      </c>
      <c r="K289" s="50">
        <v>0</v>
      </c>
      <c r="L289" s="50">
        <v>0</v>
      </c>
      <c r="M289" s="50">
        <v>0</v>
      </c>
      <c r="N289" s="50">
        <v>1</v>
      </c>
      <c r="O289" s="50">
        <v>1</v>
      </c>
      <c r="P289" s="50">
        <v>4</v>
      </c>
      <c r="Q289" s="50">
        <v>6</v>
      </c>
      <c r="R289" s="50">
        <v>8</v>
      </c>
      <c r="S289" s="50">
        <v>11</v>
      </c>
      <c r="T289" s="50">
        <v>9</v>
      </c>
      <c r="U289" s="50">
        <v>41</v>
      </c>
      <c r="V289" s="50">
        <v>61</v>
      </c>
      <c r="W289" s="50">
        <v>91</v>
      </c>
      <c r="X289" s="50">
        <v>143</v>
      </c>
      <c r="Y289" s="50">
        <v>195</v>
      </c>
    </row>
    <row r="290" spans="1:25" x14ac:dyDescent="0.3">
      <c r="A290" s="8" t="s">
        <v>93</v>
      </c>
      <c r="B290" s="8" t="s">
        <v>92</v>
      </c>
      <c r="C290" s="11" t="s">
        <v>2749</v>
      </c>
      <c r="D290" s="45" t="s">
        <v>2713</v>
      </c>
      <c r="E290" s="12" t="s">
        <v>50</v>
      </c>
      <c r="F290" s="54">
        <v>6</v>
      </c>
      <c r="G290" s="122">
        <v>1</v>
      </c>
      <c r="H290" s="50">
        <v>1</v>
      </c>
      <c r="I290" s="48">
        <v>1</v>
      </c>
      <c r="J290" s="50">
        <v>2</v>
      </c>
      <c r="K290" s="50">
        <v>4</v>
      </c>
      <c r="L290" s="50">
        <v>7</v>
      </c>
      <c r="M290" s="50">
        <v>13</v>
      </c>
      <c r="N290" s="50">
        <v>19</v>
      </c>
      <c r="O290" s="50">
        <v>28</v>
      </c>
      <c r="P290" s="50">
        <v>52</v>
      </c>
      <c r="Q290" s="50">
        <v>50</v>
      </c>
      <c r="R290" s="50">
        <v>77</v>
      </c>
      <c r="S290" s="50">
        <v>113</v>
      </c>
      <c r="T290" s="50">
        <v>162</v>
      </c>
      <c r="U290" s="50">
        <v>236</v>
      </c>
      <c r="V290" s="50">
        <v>355</v>
      </c>
      <c r="W290" s="50">
        <v>484</v>
      </c>
      <c r="X290" s="50">
        <v>573</v>
      </c>
      <c r="Y290" s="50">
        <v>707</v>
      </c>
    </row>
    <row r="291" spans="1:25" x14ac:dyDescent="0.3">
      <c r="A291" s="8" t="s">
        <v>93</v>
      </c>
      <c r="B291" s="8" t="s">
        <v>92</v>
      </c>
      <c r="C291" s="11" t="s">
        <v>2748</v>
      </c>
      <c r="D291" s="45" t="s">
        <v>2714</v>
      </c>
      <c r="E291" s="12" t="s">
        <v>50</v>
      </c>
      <c r="F291" s="54">
        <v>0</v>
      </c>
      <c r="G291" s="122">
        <v>0</v>
      </c>
      <c r="H291" s="50">
        <v>0</v>
      </c>
      <c r="I291" s="48">
        <v>0</v>
      </c>
      <c r="J291" s="50">
        <v>0</v>
      </c>
      <c r="K291" s="50">
        <v>0</v>
      </c>
      <c r="L291" s="50">
        <v>0</v>
      </c>
      <c r="M291" s="50">
        <v>0</v>
      </c>
      <c r="N291" s="50">
        <v>2</v>
      </c>
      <c r="O291" s="50">
        <v>3</v>
      </c>
      <c r="P291" s="50">
        <v>5</v>
      </c>
      <c r="Q291" s="50">
        <v>5</v>
      </c>
      <c r="R291" s="50">
        <v>11</v>
      </c>
      <c r="S291" s="50">
        <v>27</v>
      </c>
      <c r="T291" s="50">
        <v>37</v>
      </c>
      <c r="U291" s="50">
        <v>52</v>
      </c>
      <c r="V291" s="50">
        <v>82</v>
      </c>
      <c r="W291" s="50">
        <v>112</v>
      </c>
      <c r="X291" s="50">
        <v>104</v>
      </c>
      <c r="Y291" s="50">
        <v>104</v>
      </c>
    </row>
    <row r="292" spans="1:25" x14ac:dyDescent="0.3">
      <c r="A292" s="8" t="s">
        <v>93</v>
      </c>
      <c r="B292" s="8" t="s">
        <v>92</v>
      </c>
      <c r="C292" s="11" t="s">
        <v>2748</v>
      </c>
      <c r="D292" s="45" t="s">
        <v>2750</v>
      </c>
      <c r="E292" s="12" t="s">
        <v>50</v>
      </c>
      <c r="F292" s="54">
        <v>0</v>
      </c>
      <c r="G292" s="122">
        <v>0</v>
      </c>
      <c r="H292" s="50">
        <v>0</v>
      </c>
      <c r="I292" s="48">
        <v>0</v>
      </c>
      <c r="J292" s="50">
        <v>0</v>
      </c>
      <c r="K292" s="50">
        <v>0</v>
      </c>
      <c r="L292" s="50">
        <v>0</v>
      </c>
      <c r="M292" s="50">
        <v>0</v>
      </c>
      <c r="N292" s="50">
        <v>1</v>
      </c>
      <c r="O292" s="50">
        <v>3</v>
      </c>
      <c r="P292" s="50">
        <v>5</v>
      </c>
      <c r="Q292" s="50">
        <v>3</v>
      </c>
      <c r="R292" s="50">
        <v>8</v>
      </c>
      <c r="S292" s="50">
        <v>24</v>
      </c>
      <c r="T292" s="50">
        <v>34</v>
      </c>
      <c r="U292" s="50">
        <v>46</v>
      </c>
      <c r="V292" s="50">
        <v>70</v>
      </c>
      <c r="W292" s="50">
        <v>106</v>
      </c>
      <c r="X292" s="50">
        <v>99</v>
      </c>
      <c r="Y292" s="50">
        <v>95</v>
      </c>
    </row>
    <row r="293" spans="1:25" x14ac:dyDescent="0.3">
      <c r="A293" s="8" t="s">
        <v>93</v>
      </c>
      <c r="B293" s="8" t="s">
        <v>92</v>
      </c>
      <c r="C293" s="11" t="s">
        <v>2748</v>
      </c>
      <c r="D293" s="45" t="s">
        <v>2713</v>
      </c>
      <c r="E293" s="12" t="s">
        <v>50</v>
      </c>
      <c r="F293" s="54">
        <v>9</v>
      </c>
      <c r="G293" s="122">
        <v>1</v>
      </c>
      <c r="H293" s="50">
        <v>2</v>
      </c>
      <c r="I293" s="48">
        <v>2</v>
      </c>
      <c r="J293" s="50">
        <v>4</v>
      </c>
      <c r="K293" s="50">
        <v>14</v>
      </c>
      <c r="L293" s="50">
        <v>16</v>
      </c>
      <c r="M293" s="50">
        <v>34</v>
      </c>
      <c r="N293" s="50">
        <v>38</v>
      </c>
      <c r="O293" s="50">
        <v>50</v>
      </c>
      <c r="P293" s="50">
        <v>81</v>
      </c>
      <c r="Q293" s="50">
        <v>106</v>
      </c>
      <c r="R293" s="50">
        <v>146</v>
      </c>
      <c r="S293" s="50">
        <v>166</v>
      </c>
      <c r="T293" s="50">
        <v>251</v>
      </c>
      <c r="U293" s="50">
        <v>334</v>
      </c>
      <c r="V293" s="50">
        <v>414</v>
      </c>
      <c r="W293" s="50">
        <v>466</v>
      </c>
      <c r="X293" s="50">
        <v>413</v>
      </c>
      <c r="Y293" s="50">
        <v>343</v>
      </c>
    </row>
    <row r="294" spans="1:25" x14ac:dyDescent="0.3">
      <c r="A294" s="8" t="s">
        <v>94</v>
      </c>
      <c r="B294" s="8" t="s">
        <v>92</v>
      </c>
      <c r="C294" s="11" t="s">
        <v>2747</v>
      </c>
      <c r="D294" s="45" t="s">
        <v>2714</v>
      </c>
      <c r="E294" s="12" t="s">
        <v>50</v>
      </c>
      <c r="F294" s="54">
        <v>0</v>
      </c>
      <c r="G294" s="71">
        <v>0</v>
      </c>
      <c r="H294" s="50">
        <v>0</v>
      </c>
      <c r="I294" s="48">
        <v>0</v>
      </c>
      <c r="J294" s="50">
        <v>0</v>
      </c>
      <c r="K294" s="50">
        <v>0</v>
      </c>
      <c r="L294" s="50">
        <v>0</v>
      </c>
      <c r="M294" s="50">
        <v>0</v>
      </c>
      <c r="N294" s="50">
        <v>0</v>
      </c>
      <c r="O294" s="50">
        <v>2</v>
      </c>
      <c r="P294" s="50">
        <v>2</v>
      </c>
      <c r="Q294" s="50">
        <v>2</v>
      </c>
      <c r="R294" s="50">
        <v>6</v>
      </c>
      <c r="S294" s="50">
        <v>3</v>
      </c>
      <c r="T294" s="50">
        <v>8</v>
      </c>
      <c r="U294" s="50">
        <v>9</v>
      </c>
      <c r="V294" s="50">
        <v>30</v>
      </c>
      <c r="W294" s="50">
        <v>38</v>
      </c>
      <c r="X294" s="50">
        <v>45</v>
      </c>
      <c r="Y294" s="50">
        <v>52</v>
      </c>
    </row>
    <row r="295" spans="1:25" x14ac:dyDescent="0.3">
      <c r="A295" s="8" t="s">
        <v>94</v>
      </c>
      <c r="B295" s="8" t="s">
        <v>92</v>
      </c>
      <c r="C295" s="11" t="s">
        <v>2747</v>
      </c>
      <c r="D295" s="45" t="s">
        <v>2750</v>
      </c>
      <c r="E295" s="12" t="s">
        <v>50</v>
      </c>
      <c r="F295" s="54">
        <v>0</v>
      </c>
      <c r="G295" s="71">
        <v>0</v>
      </c>
      <c r="H295" s="50">
        <v>0</v>
      </c>
      <c r="I295" s="48">
        <v>0</v>
      </c>
      <c r="J295" s="50">
        <v>0</v>
      </c>
      <c r="K295" s="50">
        <v>0</v>
      </c>
      <c r="L295" s="50">
        <v>0</v>
      </c>
      <c r="M295" s="50">
        <v>0</v>
      </c>
      <c r="N295" s="50">
        <v>0</v>
      </c>
      <c r="O295" s="50">
        <v>2</v>
      </c>
      <c r="P295" s="50">
        <v>1</v>
      </c>
      <c r="Q295" s="50">
        <v>1</v>
      </c>
      <c r="R295" s="50">
        <v>3</v>
      </c>
      <c r="S295" s="50">
        <v>3</v>
      </c>
      <c r="T295" s="50">
        <v>5</v>
      </c>
      <c r="U295" s="50">
        <v>7</v>
      </c>
      <c r="V295" s="50">
        <v>20</v>
      </c>
      <c r="W295" s="50">
        <v>27</v>
      </c>
      <c r="X295" s="50">
        <v>39</v>
      </c>
      <c r="Y295" s="50">
        <v>43</v>
      </c>
    </row>
    <row r="296" spans="1:25" x14ac:dyDescent="0.3">
      <c r="A296" s="8" t="s">
        <v>94</v>
      </c>
      <c r="B296" s="8" t="s">
        <v>92</v>
      </c>
      <c r="C296" s="11" t="s">
        <v>2747</v>
      </c>
      <c r="D296" s="45" t="s">
        <v>2713</v>
      </c>
      <c r="E296" s="12" t="s">
        <v>50</v>
      </c>
      <c r="F296" s="54">
        <v>10</v>
      </c>
      <c r="G296" s="71">
        <v>2</v>
      </c>
      <c r="H296" s="50">
        <v>3</v>
      </c>
      <c r="I296" s="48">
        <v>4</v>
      </c>
      <c r="J296" s="50">
        <v>12</v>
      </c>
      <c r="K296" s="50">
        <v>14</v>
      </c>
      <c r="L296" s="50">
        <v>23</v>
      </c>
      <c r="M296" s="50">
        <v>35</v>
      </c>
      <c r="N296" s="50">
        <v>58</v>
      </c>
      <c r="O296" s="50">
        <v>73</v>
      </c>
      <c r="P296" s="50">
        <v>107</v>
      </c>
      <c r="Q296" s="50">
        <v>140</v>
      </c>
      <c r="R296" s="50">
        <v>165</v>
      </c>
      <c r="S296" s="50">
        <v>248</v>
      </c>
      <c r="T296" s="50">
        <v>359</v>
      </c>
      <c r="U296" s="50">
        <v>467</v>
      </c>
      <c r="V296" s="50">
        <v>593</v>
      </c>
      <c r="W296" s="50">
        <v>728</v>
      </c>
      <c r="X296" s="50">
        <v>670</v>
      </c>
      <c r="Y296" s="50">
        <v>732</v>
      </c>
    </row>
    <row r="297" spans="1:25" x14ac:dyDescent="0.3">
      <c r="A297" s="10" t="s">
        <v>94</v>
      </c>
      <c r="B297" s="10" t="s">
        <v>92</v>
      </c>
      <c r="C297" s="11" t="s">
        <v>2749</v>
      </c>
      <c r="D297" s="45" t="s">
        <v>2714</v>
      </c>
      <c r="E297" s="12" t="s">
        <v>50</v>
      </c>
      <c r="F297" s="52">
        <v>0</v>
      </c>
      <c r="G297" s="69">
        <v>0</v>
      </c>
      <c r="H297" s="48">
        <v>0</v>
      </c>
      <c r="I297" s="48">
        <v>0</v>
      </c>
      <c r="J297" s="48">
        <v>0</v>
      </c>
      <c r="K297" s="50">
        <v>0</v>
      </c>
      <c r="L297" s="50">
        <v>0</v>
      </c>
      <c r="M297" s="50">
        <v>0</v>
      </c>
      <c r="N297" s="50">
        <v>0</v>
      </c>
      <c r="O297" s="50">
        <v>1</v>
      </c>
      <c r="P297" s="50">
        <v>1</v>
      </c>
      <c r="Q297" s="50">
        <v>0</v>
      </c>
      <c r="R297" s="50">
        <v>1</v>
      </c>
      <c r="S297" s="50">
        <v>1</v>
      </c>
      <c r="T297" s="50">
        <v>5</v>
      </c>
      <c r="U297" s="50">
        <v>5</v>
      </c>
      <c r="V297" s="50">
        <v>17</v>
      </c>
      <c r="W297" s="50">
        <v>18</v>
      </c>
      <c r="X297" s="50">
        <v>31</v>
      </c>
      <c r="Y297" s="50">
        <v>34</v>
      </c>
    </row>
    <row r="298" spans="1:25" x14ac:dyDescent="0.3">
      <c r="A298" s="10" t="s">
        <v>94</v>
      </c>
      <c r="B298" s="10" t="s">
        <v>92</v>
      </c>
      <c r="C298" s="11" t="s">
        <v>2749</v>
      </c>
      <c r="D298" s="45" t="s">
        <v>2750</v>
      </c>
      <c r="E298" s="12" t="s">
        <v>50</v>
      </c>
      <c r="F298" s="52">
        <v>0</v>
      </c>
      <c r="G298" s="69">
        <v>0</v>
      </c>
      <c r="H298" s="49">
        <v>0</v>
      </c>
      <c r="I298" s="48">
        <v>0</v>
      </c>
      <c r="J298" s="49">
        <v>0</v>
      </c>
      <c r="K298" s="50">
        <v>0</v>
      </c>
      <c r="L298" s="50">
        <v>0</v>
      </c>
      <c r="M298" s="50">
        <v>0</v>
      </c>
      <c r="N298" s="50">
        <v>0</v>
      </c>
      <c r="O298" s="50">
        <v>1</v>
      </c>
      <c r="P298" s="50">
        <v>1</v>
      </c>
      <c r="Q298" s="50">
        <v>0</v>
      </c>
      <c r="R298" s="50">
        <v>0</v>
      </c>
      <c r="S298" s="50">
        <v>1</v>
      </c>
      <c r="T298" s="50">
        <v>4</v>
      </c>
      <c r="U298" s="50">
        <v>5</v>
      </c>
      <c r="V298" s="50">
        <v>11</v>
      </c>
      <c r="W298" s="50">
        <v>12</v>
      </c>
      <c r="X298" s="50">
        <v>27</v>
      </c>
      <c r="Y298" s="50">
        <v>29</v>
      </c>
    </row>
    <row r="299" spans="1:25" x14ac:dyDescent="0.3">
      <c r="A299" s="10" t="s">
        <v>94</v>
      </c>
      <c r="B299" s="10" t="s">
        <v>92</v>
      </c>
      <c r="C299" s="11" t="s">
        <v>2749</v>
      </c>
      <c r="D299" s="45" t="s">
        <v>2713</v>
      </c>
      <c r="E299" s="12" t="s">
        <v>50</v>
      </c>
      <c r="F299" s="52">
        <v>5</v>
      </c>
      <c r="G299" s="69">
        <v>1</v>
      </c>
      <c r="H299" s="47">
        <v>0</v>
      </c>
      <c r="I299" s="48">
        <v>1</v>
      </c>
      <c r="J299" s="47">
        <v>3</v>
      </c>
      <c r="K299" s="50">
        <v>3</v>
      </c>
      <c r="L299" s="50">
        <v>5</v>
      </c>
      <c r="M299" s="50">
        <v>9</v>
      </c>
      <c r="N299" s="50">
        <v>20</v>
      </c>
      <c r="O299" s="50">
        <v>24</v>
      </c>
      <c r="P299" s="50">
        <v>33</v>
      </c>
      <c r="Q299" s="50">
        <v>50</v>
      </c>
      <c r="R299" s="50">
        <v>59</v>
      </c>
      <c r="S299" s="50">
        <v>97</v>
      </c>
      <c r="T299" s="50">
        <v>148</v>
      </c>
      <c r="U299" s="50">
        <v>215</v>
      </c>
      <c r="V299" s="50">
        <v>278</v>
      </c>
      <c r="W299" s="50">
        <v>372</v>
      </c>
      <c r="X299" s="50">
        <v>389</v>
      </c>
      <c r="Y299" s="50">
        <v>515</v>
      </c>
    </row>
    <row r="300" spans="1:25" x14ac:dyDescent="0.3">
      <c r="A300" s="8" t="s">
        <v>94</v>
      </c>
      <c r="B300" s="8" t="s">
        <v>92</v>
      </c>
      <c r="C300" s="11" t="s">
        <v>2748</v>
      </c>
      <c r="D300" s="45" t="s">
        <v>2714</v>
      </c>
      <c r="E300" s="12" t="s">
        <v>50</v>
      </c>
      <c r="F300" s="54">
        <v>0</v>
      </c>
      <c r="G300" s="122">
        <v>0</v>
      </c>
      <c r="H300" s="50">
        <v>0</v>
      </c>
      <c r="I300" s="48">
        <v>0</v>
      </c>
      <c r="J300" s="50">
        <v>0</v>
      </c>
      <c r="K300" s="50">
        <v>0</v>
      </c>
      <c r="L300" s="50">
        <v>0</v>
      </c>
      <c r="M300" s="50">
        <v>0</v>
      </c>
      <c r="N300" s="50">
        <v>0</v>
      </c>
      <c r="O300" s="50">
        <v>1</v>
      </c>
      <c r="P300" s="50">
        <v>1</v>
      </c>
      <c r="Q300" s="50">
        <v>2</v>
      </c>
      <c r="R300" s="50">
        <v>5</v>
      </c>
      <c r="S300" s="50">
        <v>2</v>
      </c>
      <c r="T300" s="50">
        <v>3</v>
      </c>
      <c r="U300" s="50">
        <v>4</v>
      </c>
      <c r="V300" s="50">
        <v>13</v>
      </c>
      <c r="W300" s="50">
        <v>20</v>
      </c>
      <c r="X300" s="50">
        <v>14</v>
      </c>
      <c r="Y300" s="50">
        <v>18</v>
      </c>
    </row>
    <row r="301" spans="1:25" x14ac:dyDescent="0.3">
      <c r="A301" s="8" t="s">
        <v>94</v>
      </c>
      <c r="B301" s="8" t="s">
        <v>92</v>
      </c>
      <c r="C301" s="11" t="s">
        <v>2748</v>
      </c>
      <c r="D301" s="45" t="s">
        <v>2750</v>
      </c>
      <c r="E301" s="12" t="s">
        <v>50</v>
      </c>
      <c r="F301" s="54">
        <v>0</v>
      </c>
      <c r="G301" s="122">
        <v>0</v>
      </c>
      <c r="H301" s="50">
        <v>0</v>
      </c>
      <c r="I301" s="48">
        <v>0</v>
      </c>
      <c r="J301" s="50">
        <v>0</v>
      </c>
      <c r="K301" s="50">
        <v>0</v>
      </c>
      <c r="L301" s="50">
        <v>0</v>
      </c>
      <c r="M301" s="50">
        <v>0</v>
      </c>
      <c r="N301" s="50">
        <v>0</v>
      </c>
      <c r="O301" s="50">
        <v>1</v>
      </c>
      <c r="P301" s="50">
        <v>0</v>
      </c>
      <c r="Q301" s="50">
        <v>1</v>
      </c>
      <c r="R301" s="50">
        <v>3</v>
      </c>
      <c r="S301" s="50">
        <v>2</v>
      </c>
      <c r="T301" s="50">
        <v>1</v>
      </c>
      <c r="U301" s="50">
        <v>2</v>
      </c>
      <c r="V301" s="50">
        <v>9</v>
      </c>
      <c r="W301" s="50">
        <v>15</v>
      </c>
      <c r="X301" s="50">
        <v>12</v>
      </c>
      <c r="Y301" s="50">
        <v>14</v>
      </c>
    </row>
    <row r="302" spans="1:25" x14ac:dyDescent="0.3">
      <c r="A302" s="8" t="s">
        <v>94</v>
      </c>
      <c r="B302" s="8" t="s">
        <v>92</v>
      </c>
      <c r="C302" s="11" t="s">
        <v>2748</v>
      </c>
      <c r="D302" s="45" t="s">
        <v>2713</v>
      </c>
      <c r="E302" s="12" t="s">
        <v>50</v>
      </c>
      <c r="F302" s="54">
        <v>5</v>
      </c>
      <c r="G302" s="122">
        <v>1</v>
      </c>
      <c r="H302" s="50">
        <v>3</v>
      </c>
      <c r="I302" s="48">
        <v>3</v>
      </c>
      <c r="J302" s="50">
        <v>9</v>
      </c>
      <c r="K302" s="50">
        <v>11</v>
      </c>
      <c r="L302" s="50">
        <v>18</v>
      </c>
      <c r="M302" s="50">
        <v>26</v>
      </c>
      <c r="N302" s="50">
        <v>38</v>
      </c>
      <c r="O302" s="50">
        <v>49</v>
      </c>
      <c r="P302" s="50">
        <v>74</v>
      </c>
      <c r="Q302" s="50">
        <v>90</v>
      </c>
      <c r="R302" s="50">
        <v>106</v>
      </c>
      <c r="S302" s="50">
        <v>151</v>
      </c>
      <c r="T302" s="50">
        <v>211</v>
      </c>
      <c r="U302" s="50">
        <v>252</v>
      </c>
      <c r="V302" s="50">
        <v>315</v>
      </c>
      <c r="W302" s="50">
        <v>356</v>
      </c>
      <c r="X302" s="50">
        <v>281</v>
      </c>
      <c r="Y302" s="50">
        <v>217</v>
      </c>
    </row>
    <row r="303" spans="1:25" x14ac:dyDescent="0.3">
      <c r="A303" s="10" t="s">
        <v>95</v>
      </c>
      <c r="B303" s="10" t="s">
        <v>92</v>
      </c>
      <c r="C303" s="11" t="s">
        <v>2747</v>
      </c>
      <c r="D303" s="45" t="s">
        <v>2714</v>
      </c>
      <c r="E303" s="12" t="s">
        <v>50</v>
      </c>
      <c r="F303" s="39">
        <v>0</v>
      </c>
      <c r="G303" s="123">
        <v>0</v>
      </c>
      <c r="H303" s="14">
        <v>0</v>
      </c>
      <c r="I303" s="17">
        <v>0</v>
      </c>
      <c r="J303" s="14">
        <v>0</v>
      </c>
      <c r="K303" s="36">
        <v>0</v>
      </c>
      <c r="L303" s="36">
        <v>0</v>
      </c>
      <c r="M303" s="36">
        <v>0</v>
      </c>
      <c r="N303" s="36">
        <v>0</v>
      </c>
      <c r="O303" s="36">
        <v>0</v>
      </c>
      <c r="P303" s="36">
        <v>0</v>
      </c>
      <c r="Q303" s="36">
        <v>0</v>
      </c>
      <c r="R303" s="36">
        <v>0</v>
      </c>
      <c r="S303" s="36">
        <v>3</v>
      </c>
      <c r="T303" s="36">
        <v>1</v>
      </c>
      <c r="U303" s="36">
        <v>2</v>
      </c>
      <c r="V303" s="36">
        <v>6</v>
      </c>
      <c r="W303" s="36">
        <v>10</v>
      </c>
      <c r="X303" s="36">
        <v>6</v>
      </c>
      <c r="Y303" s="36">
        <v>9</v>
      </c>
    </row>
    <row r="304" spans="1:25" x14ac:dyDescent="0.3">
      <c r="A304" s="10" t="s">
        <v>95</v>
      </c>
      <c r="B304" s="10" t="s">
        <v>92</v>
      </c>
      <c r="C304" s="11" t="s">
        <v>2747</v>
      </c>
      <c r="D304" s="45" t="s">
        <v>2750</v>
      </c>
      <c r="E304" s="12" t="s">
        <v>50</v>
      </c>
      <c r="F304" s="39">
        <v>0</v>
      </c>
      <c r="G304" s="123">
        <v>0</v>
      </c>
      <c r="H304" s="14">
        <v>0</v>
      </c>
      <c r="I304" s="17">
        <v>0</v>
      </c>
      <c r="J304" s="14">
        <v>0</v>
      </c>
      <c r="K304" s="36">
        <v>0</v>
      </c>
      <c r="L304" s="36">
        <v>0</v>
      </c>
      <c r="M304" s="36">
        <v>0</v>
      </c>
      <c r="N304" s="36">
        <v>0</v>
      </c>
      <c r="O304" s="36">
        <v>0</v>
      </c>
      <c r="P304" s="36">
        <v>0</v>
      </c>
      <c r="Q304" s="36">
        <v>0</v>
      </c>
      <c r="R304" s="36">
        <v>0</v>
      </c>
      <c r="S304" s="36">
        <v>2</v>
      </c>
      <c r="T304" s="36">
        <v>0</v>
      </c>
      <c r="U304" s="36">
        <v>0</v>
      </c>
      <c r="V304" s="36">
        <v>3</v>
      </c>
      <c r="W304" s="36">
        <v>5</v>
      </c>
      <c r="X304" s="36">
        <v>2</v>
      </c>
      <c r="Y304" s="36">
        <v>4</v>
      </c>
    </row>
    <row r="305" spans="1:25" x14ac:dyDescent="0.3">
      <c r="A305" s="10" t="s">
        <v>95</v>
      </c>
      <c r="B305" s="10" t="s">
        <v>92</v>
      </c>
      <c r="C305" s="11" t="s">
        <v>2747</v>
      </c>
      <c r="D305" s="45" t="s">
        <v>2713</v>
      </c>
      <c r="E305" s="12" t="s">
        <v>50</v>
      </c>
      <c r="F305" s="39">
        <v>7</v>
      </c>
      <c r="G305" s="123">
        <v>1</v>
      </c>
      <c r="H305" s="14">
        <v>1</v>
      </c>
      <c r="I305" s="17">
        <v>5</v>
      </c>
      <c r="J305" s="14">
        <v>10</v>
      </c>
      <c r="K305" s="36">
        <v>13</v>
      </c>
      <c r="L305" s="36">
        <v>27</v>
      </c>
      <c r="M305" s="36">
        <v>38</v>
      </c>
      <c r="N305" s="36">
        <v>53</v>
      </c>
      <c r="O305" s="36">
        <v>68</v>
      </c>
      <c r="P305" s="36">
        <v>96</v>
      </c>
      <c r="Q305" s="36">
        <v>153</v>
      </c>
      <c r="R305" s="36">
        <v>187</v>
      </c>
      <c r="S305" s="36">
        <v>265</v>
      </c>
      <c r="T305" s="36">
        <v>336</v>
      </c>
      <c r="U305" s="36">
        <v>496</v>
      </c>
      <c r="V305" s="36">
        <v>593</v>
      </c>
      <c r="W305" s="36">
        <v>740</v>
      </c>
      <c r="X305" s="36">
        <v>703</v>
      </c>
      <c r="Y305" s="36">
        <v>709</v>
      </c>
    </row>
    <row r="306" spans="1:25" x14ac:dyDescent="0.3">
      <c r="A306" s="8" t="s">
        <v>95</v>
      </c>
      <c r="B306" s="8" t="s">
        <v>92</v>
      </c>
      <c r="C306" s="11" t="s">
        <v>2749</v>
      </c>
      <c r="D306" s="68" t="s">
        <v>2714</v>
      </c>
      <c r="E306" s="12" t="s">
        <v>50</v>
      </c>
      <c r="F306" s="40">
        <v>0</v>
      </c>
      <c r="G306" s="64">
        <v>0</v>
      </c>
      <c r="H306" s="36">
        <v>0</v>
      </c>
      <c r="I306" s="17">
        <v>0</v>
      </c>
      <c r="J306" s="36">
        <v>0</v>
      </c>
      <c r="K306" s="36">
        <v>0</v>
      </c>
      <c r="L306" s="36">
        <v>0</v>
      </c>
      <c r="M306" s="36">
        <v>0</v>
      </c>
      <c r="N306" s="36">
        <v>0</v>
      </c>
      <c r="O306" s="36">
        <v>0</v>
      </c>
      <c r="P306" s="36">
        <v>0</v>
      </c>
      <c r="Q306" s="36">
        <v>0</v>
      </c>
      <c r="R306" s="36">
        <v>0</v>
      </c>
      <c r="S306" s="36">
        <v>2</v>
      </c>
      <c r="T306" s="36">
        <v>0</v>
      </c>
      <c r="U306" s="36">
        <v>2</v>
      </c>
      <c r="V306" s="36">
        <v>3</v>
      </c>
      <c r="W306" s="36">
        <v>5</v>
      </c>
      <c r="X306" s="36">
        <v>5</v>
      </c>
      <c r="Y306" s="36">
        <v>7</v>
      </c>
    </row>
    <row r="307" spans="1:25" x14ac:dyDescent="0.3">
      <c r="A307" s="8" t="s">
        <v>95</v>
      </c>
      <c r="B307" s="8" t="s">
        <v>92</v>
      </c>
      <c r="C307" s="11" t="s">
        <v>2749</v>
      </c>
      <c r="D307" s="68" t="s">
        <v>2750</v>
      </c>
      <c r="E307" s="12" t="s">
        <v>50</v>
      </c>
      <c r="F307" s="40">
        <v>0</v>
      </c>
      <c r="G307" s="64">
        <v>0</v>
      </c>
      <c r="H307" s="36">
        <v>0</v>
      </c>
      <c r="I307" s="17">
        <v>0</v>
      </c>
      <c r="J307" s="36">
        <v>0</v>
      </c>
      <c r="K307" s="36">
        <v>0</v>
      </c>
      <c r="L307" s="36">
        <v>0</v>
      </c>
      <c r="M307" s="36">
        <v>0</v>
      </c>
      <c r="N307" s="36">
        <v>0</v>
      </c>
      <c r="O307" s="36">
        <v>0</v>
      </c>
      <c r="P307" s="36">
        <v>0</v>
      </c>
      <c r="Q307" s="36">
        <v>0</v>
      </c>
      <c r="R307" s="36">
        <v>0</v>
      </c>
      <c r="S307" s="36">
        <v>2</v>
      </c>
      <c r="T307" s="36">
        <v>0</v>
      </c>
      <c r="U307" s="36">
        <v>0</v>
      </c>
      <c r="V307" s="36">
        <v>1</v>
      </c>
      <c r="W307" s="36">
        <v>3</v>
      </c>
      <c r="X307" s="36">
        <v>2</v>
      </c>
      <c r="Y307" s="36">
        <v>3</v>
      </c>
    </row>
    <row r="308" spans="1:25" x14ac:dyDescent="0.3">
      <c r="A308" s="8" t="s">
        <v>95</v>
      </c>
      <c r="B308" s="8" t="s">
        <v>92</v>
      </c>
      <c r="C308" s="11" t="s">
        <v>2749</v>
      </c>
      <c r="D308" s="68" t="s">
        <v>2713</v>
      </c>
      <c r="E308" s="12" t="s">
        <v>50</v>
      </c>
      <c r="F308" s="40">
        <v>3</v>
      </c>
      <c r="G308" s="64">
        <v>1</v>
      </c>
      <c r="H308" s="36">
        <v>1</v>
      </c>
      <c r="I308" s="17">
        <v>2</v>
      </c>
      <c r="J308" s="36">
        <v>4</v>
      </c>
      <c r="K308" s="36">
        <v>4</v>
      </c>
      <c r="L308" s="36">
        <v>9</v>
      </c>
      <c r="M308" s="36">
        <v>15</v>
      </c>
      <c r="N308" s="36">
        <v>14</v>
      </c>
      <c r="O308" s="36">
        <v>23</v>
      </c>
      <c r="P308" s="36">
        <v>34</v>
      </c>
      <c r="Q308" s="36">
        <v>55</v>
      </c>
      <c r="R308" s="36">
        <v>82</v>
      </c>
      <c r="S308" s="36">
        <v>115</v>
      </c>
      <c r="T308" s="36">
        <v>142</v>
      </c>
      <c r="U308" s="36">
        <v>221</v>
      </c>
      <c r="V308" s="36">
        <v>294</v>
      </c>
      <c r="W308" s="36">
        <v>380</v>
      </c>
      <c r="X308" s="36">
        <v>401</v>
      </c>
      <c r="Y308" s="36">
        <v>476</v>
      </c>
    </row>
    <row r="309" spans="1:25" x14ac:dyDescent="0.3">
      <c r="A309" s="8" t="s">
        <v>95</v>
      </c>
      <c r="B309" s="8" t="s">
        <v>92</v>
      </c>
      <c r="C309" s="11" t="s">
        <v>2748</v>
      </c>
      <c r="D309" s="68" t="s">
        <v>2714</v>
      </c>
      <c r="E309" s="12" t="s">
        <v>50</v>
      </c>
      <c r="F309" s="40">
        <v>0</v>
      </c>
      <c r="G309" s="72">
        <v>0</v>
      </c>
      <c r="H309" s="36">
        <v>0</v>
      </c>
      <c r="I309" s="17">
        <v>0</v>
      </c>
      <c r="J309" s="36">
        <v>0</v>
      </c>
      <c r="K309" s="36">
        <v>0</v>
      </c>
      <c r="L309" s="36">
        <v>0</v>
      </c>
      <c r="M309" s="36">
        <v>0</v>
      </c>
      <c r="N309" s="36">
        <v>0</v>
      </c>
      <c r="O309" s="36">
        <v>0</v>
      </c>
      <c r="P309" s="36">
        <v>0</v>
      </c>
      <c r="Q309" s="36">
        <v>0</v>
      </c>
      <c r="R309" s="36">
        <v>0</v>
      </c>
      <c r="S309" s="36">
        <v>1</v>
      </c>
      <c r="T309" s="36">
        <v>1</v>
      </c>
      <c r="U309" s="36">
        <v>0</v>
      </c>
      <c r="V309" s="36">
        <v>3</v>
      </c>
      <c r="W309" s="36">
        <v>5</v>
      </c>
      <c r="X309" s="36">
        <v>1</v>
      </c>
      <c r="Y309" s="36">
        <v>2</v>
      </c>
    </row>
    <row r="310" spans="1:25" x14ac:dyDescent="0.3">
      <c r="A310" s="8" t="s">
        <v>95</v>
      </c>
      <c r="B310" s="8" t="s">
        <v>92</v>
      </c>
      <c r="C310" s="11" t="s">
        <v>2748</v>
      </c>
      <c r="D310" s="68" t="s">
        <v>2750</v>
      </c>
      <c r="E310" s="12" t="s">
        <v>50</v>
      </c>
      <c r="F310" s="40">
        <v>0</v>
      </c>
      <c r="G310" s="72">
        <v>0</v>
      </c>
      <c r="H310" s="36">
        <v>0</v>
      </c>
      <c r="I310" s="17">
        <v>0</v>
      </c>
      <c r="J310" s="36">
        <v>0</v>
      </c>
      <c r="K310" s="36">
        <v>0</v>
      </c>
      <c r="L310" s="36">
        <v>0</v>
      </c>
      <c r="M310" s="36">
        <v>0</v>
      </c>
      <c r="N310" s="36">
        <v>0</v>
      </c>
      <c r="O310" s="36">
        <v>0</v>
      </c>
      <c r="P310" s="36">
        <v>0</v>
      </c>
      <c r="Q310" s="36">
        <v>0</v>
      </c>
      <c r="R310" s="36">
        <v>0</v>
      </c>
      <c r="S310" s="36">
        <v>0</v>
      </c>
      <c r="T310" s="36">
        <v>0</v>
      </c>
      <c r="U310" s="36">
        <v>0</v>
      </c>
      <c r="V310" s="36">
        <v>2</v>
      </c>
      <c r="W310" s="36">
        <v>2</v>
      </c>
      <c r="X310" s="36">
        <v>0</v>
      </c>
      <c r="Y310" s="36">
        <v>1</v>
      </c>
    </row>
    <row r="311" spans="1:25" x14ac:dyDescent="0.3">
      <c r="A311" s="8" t="s">
        <v>95</v>
      </c>
      <c r="B311" s="8" t="s">
        <v>92</v>
      </c>
      <c r="C311" s="11" t="s">
        <v>2748</v>
      </c>
      <c r="D311" s="68" t="s">
        <v>2713</v>
      </c>
      <c r="E311" s="12" t="s">
        <v>50</v>
      </c>
      <c r="F311" s="40">
        <v>4</v>
      </c>
      <c r="G311" s="72">
        <v>0</v>
      </c>
      <c r="H311" s="36">
        <v>0</v>
      </c>
      <c r="I311" s="17">
        <v>3</v>
      </c>
      <c r="J311" s="36">
        <v>6</v>
      </c>
      <c r="K311" s="36">
        <v>9</v>
      </c>
      <c r="L311" s="36">
        <v>18</v>
      </c>
      <c r="M311" s="36">
        <v>23</v>
      </c>
      <c r="N311" s="36">
        <v>39</v>
      </c>
      <c r="O311" s="36">
        <v>45</v>
      </c>
      <c r="P311" s="36">
        <v>62</v>
      </c>
      <c r="Q311" s="36">
        <v>98</v>
      </c>
      <c r="R311" s="36">
        <v>105</v>
      </c>
      <c r="S311" s="36">
        <v>150</v>
      </c>
      <c r="T311" s="36">
        <v>194</v>
      </c>
      <c r="U311" s="36">
        <v>275</v>
      </c>
      <c r="V311" s="36">
        <v>299</v>
      </c>
      <c r="W311" s="36">
        <v>360</v>
      </c>
      <c r="X311" s="36">
        <v>302</v>
      </c>
      <c r="Y311" s="36">
        <v>233</v>
      </c>
    </row>
    <row r="312" spans="1:25" x14ac:dyDescent="0.3">
      <c r="A312" s="10" t="s">
        <v>96</v>
      </c>
      <c r="B312" s="10" t="s">
        <v>92</v>
      </c>
      <c r="C312" s="11" t="s">
        <v>2747</v>
      </c>
      <c r="D312" s="68" t="s">
        <v>2714</v>
      </c>
      <c r="E312" s="12" t="s">
        <v>50</v>
      </c>
      <c r="F312" s="38">
        <v>0</v>
      </c>
      <c r="G312" s="124">
        <v>0</v>
      </c>
      <c r="H312" s="2">
        <v>0</v>
      </c>
      <c r="I312" s="17">
        <v>0</v>
      </c>
      <c r="J312" s="2">
        <v>0</v>
      </c>
      <c r="K312" s="36">
        <v>0</v>
      </c>
      <c r="L312" s="36">
        <v>0</v>
      </c>
      <c r="M312" s="36">
        <v>0</v>
      </c>
      <c r="N312" s="36">
        <v>0</v>
      </c>
      <c r="O312" s="36">
        <v>0</v>
      </c>
      <c r="P312" s="36">
        <v>0</v>
      </c>
      <c r="Q312" s="36">
        <v>0</v>
      </c>
      <c r="R312" s="36">
        <v>1</v>
      </c>
      <c r="S312" s="36">
        <v>1</v>
      </c>
      <c r="T312" s="36">
        <v>1</v>
      </c>
      <c r="U312" s="36">
        <v>1</v>
      </c>
      <c r="V312" s="36">
        <v>1</v>
      </c>
      <c r="W312" s="36">
        <v>3</v>
      </c>
      <c r="X312" s="36">
        <v>5</v>
      </c>
      <c r="Y312" s="36">
        <v>6</v>
      </c>
    </row>
    <row r="313" spans="1:25" x14ac:dyDescent="0.3">
      <c r="A313" s="10" t="s">
        <v>96</v>
      </c>
      <c r="B313" s="10" t="s">
        <v>92</v>
      </c>
      <c r="C313" s="11" t="s">
        <v>2747</v>
      </c>
      <c r="D313" s="68" t="s">
        <v>2750</v>
      </c>
      <c r="E313" s="12" t="s">
        <v>50</v>
      </c>
      <c r="F313" s="38">
        <v>0</v>
      </c>
      <c r="G313" s="124">
        <v>0</v>
      </c>
      <c r="H313" s="14">
        <v>0</v>
      </c>
      <c r="I313" s="17">
        <v>0</v>
      </c>
      <c r="J313" s="14">
        <v>0</v>
      </c>
      <c r="K313" s="36">
        <v>0</v>
      </c>
      <c r="L313" s="36">
        <v>0</v>
      </c>
      <c r="M313" s="36">
        <v>0</v>
      </c>
      <c r="N313" s="36">
        <v>0</v>
      </c>
      <c r="O313" s="36">
        <v>0</v>
      </c>
      <c r="P313" s="36">
        <v>0</v>
      </c>
      <c r="Q313" s="36">
        <v>0</v>
      </c>
      <c r="R313" s="36">
        <v>0</v>
      </c>
      <c r="S313" s="36">
        <v>0</v>
      </c>
      <c r="T313" s="36">
        <v>1</v>
      </c>
      <c r="U313" s="36">
        <v>0</v>
      </c>
      <c r="V313" s="36">
        <v>1</v>
      </c>
      <c r="W313" s="36">
        <v>2</v>
      </c>
      <c r="X313" s="36">
        <v>2</v>
      </c>
      <c r="Y313" s="36">
        <v>3</v>
      </c>
    </row>
    <row r="314" spans="1:25" x14ac:dyDescent="0.3">
      <c r="A314" s="10" t="s">
        <v>96</v>
      </c>
      <c r="B314" s="10" t="s">
        <v>92</v>
      </c>
      <c r="C314" s="11" t="s">
        <v>2747</v>
      </c>
      <c r="D314" s="68" t="s">
        <v>2713</v>
      </c>
      <c r="E314" s="12" t="s">
        <v>50</v>
      </c>
      <c r="F314" s="38">
        <v>9</v>
      </c>
      <c r="G314" s="124">
        <v>2</v>
      </c>
      <c r="H314" s="2">
        <v>2</v>
      </c>
      <c r="I314" s="17">
        <v>2</v>
      </c>
      <c r="J314" s="2">
        <v>8</v>
      </c>
      <c r="K314" s="36">
        <v>19</v>
      </c>
      <c r="L314" s="36">
        <v>19</v>
      </c>
      <c r="M314" s="36">
        <v>35</v>
      </c>
      <c r="N314" s="36">
        <v>46</v>
      </c>
      <c r="O314" s="36">
        <v>69</v>
      </c>
      <c r="P314" s="36">
        <v>114</v>
      </c>
      <c r="Q314" s="36">
        <v>129</v>
      </c>
      <c r="R314" s="36">
        <v>197</v>
      </c>
      <c r="S314" s="36">
        <v>263</v>
      </c>
      <c r="T314" s="36">
        <v>359</v>
      </c>
      <c r="U314" s="36">
        <v>541</v>
      </c>
      <c r="V314" s="36">
        <v>589</v>
      </c>
      <c r="W314" s="36">
        <v>700</v>
      </c>
      <c r="X314" s="36">
        <v>677</v>
      </c>
      <c r="Y314" s="36">
        <v>646</v>
      </c>
    </row>
    <row r="315" spans="1:25" x14ac:dyDescent="0.3">
      <c r="A315" s="8" t="s">
        <v>96</v>
      </c>
      <c r="B315" s="8" t="s">
        <v>92</v>
      </c>
      <c r="C315" s="11" t="s">
        <v>2749</v>
      </c>
      <c r="D315" s="68" t="s">
        <v>2714</v>
      </c>
      <c r="E315" s="12" t="s">
        <v>50</v>
      </c>
      <c r="F315" s="40">
        <v>0</v>
      </c>
      <c r="G315" s="64">
        <v>0</v>
      </c>
      <c r="H315" s="36">
        <v>0</v>
      </c>
      <c r="I315" s="17">
        <v>0</v>
      </c>
      <c r="J315" s="36">
        <v>0</v>
      </c>
      <c r="K315" s="36">
        <v>0</v>
      </c>
      <c r="L315" s="36">
        <v>0</v>
      </c>
      <c r="M315" s="36">
        <v>0</v>
      </c>
      <c r="N315" s="36">
        <v>0</v>
      </c>
      <c r="O315" s="36">
        <v>0</v>
      </c>
      <c r="P315" s="36">
        <v>0</v>
      </c>
      <c r="Q315" s="36">
        <v>0</v>
      </c>
      <c r="R315" s="36">
        <v>0</v>
      </c>
      <c r="S315" s="36">
        <v>1</v>
      </c>
      <c r="T315" s="36">
        <v>1</v>
      </c>
      <c r="U315" s="36">
        <v>0</v>
      </c>
      <c r="V315" s="36">
        <v>1</v>
      </c>
      <c r="W315" s="36">
        <v>1</v>
      </c>
      <c r="X315" s="36">
        <v>4</v>
      </c>
      <c r="Y315" s="36">
        <v>5</v>
      </c>
    </row>
    <row r="316" spans="1:25" x14ac:dyDescent="0.3">
      <c r="A316" s="8" t="s">
        <v>96</v>
      </c>
      <c r="B316" s="8" t="s">
        <v>92</v>
      </c>
      <c r="C316" s="11" t="s">
        <v>2749</v>
      </c>
      <c r="D316" s="68" t="s">
        <v>2750</v>
      </c>
      <c r="E316" s="12" t="s">
        <v>50</v>
      </c>
      <c r="F316" s="40">
        <v>0</v>
      </c>
      <c r="G316" s="64">
        <v>0</v>
      </c>
      <c r="H316" s="36">
        <v>0</v>
      </c>
      <c r="I316" s="17">
        <v>0</v>
      </c>
      <c r="J316" s="36">
        <v>0</v>
      </c>
      <c r="K316" s="36">
        <v>0</v>
      </c>
      <c r="L316" s="36">
        <v>0</v>
      </c>
      <c r="M316" s="36">
        <v>0</v>
      </c>
      <c r="N316" s="36">
        <v>0</v>
      </c>
      <c r="O316" s="36">
        <v>0</v>
      </c>
      <c r="P316" s="36">
        <v>0</v>
      </c>
      <c r="Q316" s="36">
        <v>0</v>
      </c>
      <c r="R316" s="36">
        <v>0</v>
      </c>
      <c r="S316" s="36">
        <v>0</v>
      </c>
      <c r="T316" s="36">
        <v>1</v>
      </c>
      <c r="U316" s="36">
        <v>0</v>
      </c>
      <c r="V316" s="36">
        <v>1</v>
      </c>
      <c r="W316" s="36">
        <v>1</v>
      </c>
      <c r="X316" s="36">
        <v>2</v>
      </c>
      <c r="Y316" s="36">
        <v>3</v>
      </c>
    </row>
    <row r="317" spans="1:25" x14ac:dyDescent="0.3">
      <c r="A317" s="8" t="s">
        <v>96</v>
      </c>
      <c r="B317" s="8" t="s">
        <v>92</v>
      </c>
      <c r="C317" s="11" t="s">
        <v>2749</v>
      </c>
      <c r="D317" s="68" t="s">
        <v>2713</v>
      </c>
      <c r="E317" s="12" t="s">
        <v>50</v>
      </c>
      <c r="F317" s="40">
        <v>5</v>
      </c>
      <c r="G317" s="64">
        <v>1</v>
      </c>
      <c r="H317" s="36">
        <v>2</v>
      </c>
      <c r="I317" s="17">
        <v>2</v>
      </c>
      <c r="J317" s="36">
        <v>0</v>
      </c>
      <c r="K317" s="36">
        <v>6</v>
      </c>
      <c r="L317" s="36">
        <v>8</v>
      </c>
      <c r="M317" s="36">
        <v>10</v>
      </c>
      <c r="N317" s="36">
        <v>11</v>
      </c>
      <c r="O317" s="36">
        <v>26</v>
      </c>
      <c r="P317" s="36">
        <v>49</v>
      </c>
      <c r="Q317" s="36">
        <v>47</v>
      </c>
      <c r="R317" s="36">
        <v>80</v>
      </c>
      <c r="S317" s="36">
        <v>99</v>
      </c>
      <c r="T317" s="36">
        <v>150</v>
      </c>
      <c r="U317" s="36">
        <v>223</v>
      </c>
      <c r="V317" s="36">
        <v>257</v>
      </c>
      <c r="W317" s="36">
        <v>362</v>
      </c>
      <c r="X317" s="36">
        <v>384</v>
      </c>
      <c r="Y317" s="36">
        <v>435</v>
      </c>
    </row>
    <row r="318" spans="1:25" x14ac:dyDescent="0.3">
      <c r="A318" s="8" t="s">
        <v>96</v>
      </c>
      <c r="B318" s="8" t="s">
        <v>92</v>
      </c>
      <c r="C318" s="11" t="s">
        <v>2748</v>
      </c>
      <c r="D318" s="68" t="s">
        <v>2714</v>
      </c>
      <c r="E318" s="12" t="s">
        <v>50</v>
      </c>
      <c r="F318" s="40">
        <v>0</v>
      </c>
      <c r="G318" s="72">
        <v>0</v>
      </c>
      <c r="H318" s="36">
        <v>0</v>
      </c>
      <c r="I318" s="17">
        <v>0</v>
      </c>
      <c r="J318" s="36">
        <v>0</v>
      </c>
      <c r="K318" s="36">
        <v>0</v>
      </c>
      <c r="L318" s="36">
        <v>0</v>
      </c>
      <c r="M318" s="36">
        <v>0</v>
      </c>
      <c r="N318" s="36">
        <v>0</v>
      </c>
      <c r="O318" s="36">
        <v>0</v>
      </c>
      <c r="P318" s="36">
        <v>0</v>
      </c>
      <c r="Q318" s="36">
        <v>0</v>
      </c>
      <c r="R318" s="36">
        <v>1</v>
      </c>
      <c r="S318" s="36">
        <v>0</v>
      </c>
      <c r="T318" s="36">
        <v>0</v>
      </c>
      <c r="U318" s="36">
        <v>1</v>
      </c>
      <c r="V318" s="36">
        <v>0</v>
      </c>
      <c r="W318" s="36">
        <v>2</v>
      </c>
      <c r="X318" s="36">
        <v>1</v>
      </c>
      <c r="Y318" s="36">
        <v>1</v>
      </c>
    </row>
    <row r="319" spans="1:25" x14ac:dyDescent="0.3">
      <c r="A319" s="8" t="s">
        <v>96</v>
      </c>
      <c r="B319" s="8" t="s">
        <v>92</v>
      </c>
      <c r="C319" s="11" t="s">
        <v>2748</v>
      </c>
      <c r="D319" s="68" t="s">
        <v>2750</v>
      </c>
      <c r="E319" s="12" t="s">
        <v>50</v>
      </c>
      <c r="F319" s="40">
        <v>0</v>
      </c>
      <c r="G319" s="72">
        <v>0</v>
      </c>
      <c r="H319" s="36">
        <v>0</v>
      </c>
      <c r="I319" s="17">
        <v>0</v>
      </c>
      <c r="J319" s="36">
        <v>0</v>
      </c>
      <c r="K319" s="36">
        <v>0</v>
      </c>
      <c r="L319" s="36">
        <v>0</v>
      </c>
      <c r="M319" s="36">
        <v>0</v>
      </c>
      <c r="N319" s="36">
        <v>0</v>
      </c>
      <c r="O319" s="36">
        <v>0</v>
      </c>
      <c r="P319" s="36">
        <v>0</v>
      </c>
      <c r="Q319" s="36">
        <v>0</v>
      </c>
      <c r="R319" s="36">
        <v>0</v>
      </c>
      <c r="S319" s="36">
        <v>0</v>
      </c>
      <c r="T319" s="36">
        <v>0</v>
      </c>
      <c r="U319" s="36">
        <v>0</v>
      </c>
      <c r="V319" s="36">
        <v>0</v>
      </c>
      <c r="W319" s="36">
        <v>1</v>
      </c>
      <c r="X319" s="36">
        <v>0</v>
      </c>
      <c r="Y319" s="36">
        <v>0</v>
      </c>
    </row>
    <row r="320" spans="1:25" x14ac:dyDescent="0.3">
      <c r="A320" s="8" t="s">
        <v>96</v>
      </c>
      <c r="B320" s="8" t="s">
        <v>92</v>
      </c>
      <c r="C320" s="11" t="s">
        <v>2748</v>
      </c>
      <c r="D320" s="68" t="s">
        <v>2713</v>
      </c>
      <c r="E320" s="12" t="s">
        <v>50</v>
      </c>
      <c r="F320" s="40">
        <v>4</v>
      </c>
      <c r="G320" s="72">
        <v>1</v>
      </c>
      <c r="H320" s="36">
        <v>0</v>
      </c>
      <c r="I320" s="17">
        <v>0</v>
      </c>
      <c r="J320" s="36">
        <v>8</v>
      </c>
      <c r="K320" s="36">
        <v>13</v>
      </c>
      <c r="L320" s="36">
        <v>11</v>
      </c>
      <c r="M320" s="36">
        <v>25</v>
      </c>
      <c r="N320" s="36">
        <v>35</v>
      </c>
      <c r="O320" s="36">
        <v>43</v>
      </c>
      <c r="P320" s="36">
        <v>65</v>
      </c>
      <c r="Q320" s="36">
        <v>82</v>
      </c>
      <c r="R320" s="36">
        <v>117</v>
      </c>
      <c r="S320" s="36">
        <v>164</v>
      </c>
      <c r="T320" s="36">
        <v>209</v>
      </c>
      <c r="U320" s="36">
        <v>318</v>
      </c>
      <c r="V320" s="36">
        <v>332</v>
      </c>
      <c r="W320" s="36">
        <v>338</v>
      </c>
      <c r="X320" s="36">
        <v>293</v>
      </c>
      <c r="Y320" s="36">
        <v>211</v>
      </c>
    </row>
    <row r="321" spans="1:25" x14ac:dyDescent="0.3">
      <c r="A321" s="99" t="s">
        <v>97</v>
      </c>
      <c r="B321" s="99" t="s">
        <v>92</v>
      </c>
      <c r="C321" s="100" t="s">
        <v>2747</v>
      </c>
      <c r="D321" s="139" t="s">
        <v>2714</v>
      </c>
      <c r="E321" s="105" t="s">
        <v>50</v>
      </c>
      <c r="F321" s="40">
        <v>0</v>
      </c>
      <c r="G321" s="72">
        <v>0</v>
      </c>
      <c r="H321" s="36">
        <v>0</v>
      </c>
      <c r="I321" s="17">
        <v>0</v>
      </c>
      <c r="J321" s="36">
        <v>0</v>
      </c>
      <c r="K321" s="36">
        <v>0</v>
      </c>
      <c r="L321" s="36">
        <v>0</v>
      </c>
      <c r="M321" s="36">
        <v>0</v>
      </c>
      <c r="N321" s="36">
        <v>0</v>
      </c>
      <c r="O321" s="36">
        <v>0</v>
      </c>
      <c r="P321" s="36">
        <v>0</v>
      </c>
      <c r="Q321" s="36">
        <v>0</v>
      </c>
      <c r="R321" s="36">
        <v>0</v>
      </c>
      <c r="S321" s="36">
        <v>3</v>
      </c>
      <c r="T321" s="36">
        <v>0</v>
      </c>
      <c r="U321" s="36">
        <v>5</v>
      </c>
      <c r="V321" s="36">
        <v>8</v>
      </c>
      <c r="W321" s="36">
        <v>12</v>
      </c>
      <c r="X321" s="36">
        <v>8</v>
      </c>
      <c r="Y321" s="36">
        <v>8</v>
      </c>
    </row>
    <row r="322" spans="1:25" x14ac:dyDescent="0.3">
      <c r="A322" s="99" t="s">
        <v>97</v>
      </c>
      <c r="B322" s="99" t="s">
        <v>92</v>
      </c>
      <c r="C322" s="100" t="s">
        <v>2747</v>
      </c>
      <c r="D322" s="139" t="s">
        <v>2750</v>
      </c>
      <c r="E322" s="105" t="s">
        <v>50</v>
      </c>
      <c r="F322" s="40">
        <v>0</v>
      </c>
      <c r="G322" s="72">
        <v>0</v>
      </c>
      <c r="H322" s="36">
        <v>0</v>
      </c>
      <c r="I322" s="17">
        <v>0</v>
      </c>
      <c r="J322" s="36">
        <v>0</v>
      </c>
      <c r="K322" s="36">
        <v>0</v>
      </c>
      <c r="L322" s="36">
        <v>0</v>
      </c>
      <c r="M322" s="36">
        <v>0</v>
      </c>
      <c r="N322" s="36">
        <v>0</v>
      </c>
      <c r="O322" s="36">
        <v>0</v>
      </c>
      <c r="P322" s="36">
        <v>0</v>
      </c>
      <c r="Q322" s="36">
        <v>0</v>
      </c>
      <c r="R322" s="36">
        <v>0</v>
      </c>
      <c r="S322" s="36">
        <v>2</v>
      </c>
      <c r="T322" s="36">
        <v>0</v>
      </c>
      <c r="U322" s="36">
        <v>3</v>
      </c>
      <c r="V322" s="36">
        <v>8</v>
      </c>
      <c r="W322" s="36">
        <v>10</v>
      </c>
      <c r="X322" s="36">
        <v>6</v>
      </c>
      <c r="Y322" s="36">
        <v>6</v>
      </c>
    </row>
    <row r="323" spans="1:25" x14ac:dyDescent="0.3">
      <c r="A323" s="99" t="s">
        <v>97</v>
      </c>
      <c r="B323" s="99" t="s">
        <v>92</v>
      </c>
      <c r="C323" s="100" t="s">
        <v>2747</v>
      </c>
      <c r="D323" s="139" t="s">
        <v>2713</v>
      </c>
      <c r="E323" s="105" t="s">
        <v>50</v>
      </c>
      <c r="F323" s="40">
        <v>21</v>
      </c>
      <c r="G323" s="72">
        <v>2</v>
      </c>
      <c r="H323" s="36">
        <v>0</v>
      </c>
      <c r="I323" s="17">
        <v>1</v>
      </c>
      <c r="J323" s="36">
        <v>7</v>
      </c>
      <c r="K323" s="36">
        <v>13</v>
      </c>
      <c r="L323" s="36">
        <v>21</v>
      </c>
      <c r="M323" s="36">
        <v>37</v>
      </c>
      <c r="N323" s="36">
        <v>35</v>
      </c>
      <c r="O323" s="36">
        <v>66</v>
      </c>
      <c r="P323" s="36">
        <v>87</v>
      </c>
      <c r="Q323" s="36">
        <v>140</v>
      </c>
      <c r="R323" s="36">
        <v>183</v>
      </c>
      <c r="S323" s="36">
        <v>280</v>
      </c>
      <c r="T323" s="36">
        <v>323</v>
      </c>
      <c r="U323" s="36">
        <v>509</v>
      </c>
      <c r="V323" s="36">
        <v>593</v>
      </c>
      <c r="W323" s="36">
        <v>701</v>
      </c>
      <c r="X323" s="36">
        <v>727</v>
      </c>
      <c r="Y323" s="36">
        <v>740</v>
      </c>
    </row>
    <row r="324" spans="1:25" x14ac:dyDescent="0.3">
      <c r="A324" s="99" t="s">
        <v>97</v>
      </c>
      <c r="B324" s="99" t="s">
        <v>92</v>
      </c>
      <c r="C324" s="100" t="s">
        <v>2749</v>
      </c>
      <c r="D324" s="139" t="s">
        <v>2714</v>
      </c>
      <c r="E324" s="105" t="s">
        <v>50</v>
      </c>
      <c r="F324" s="40">
        <v>0</v>
      </c>
      <c r="G324" s="72">
        <v>0</v>
      </c>
      <c r="H324" s="36">
        <v>0</v>
      </c>
      <c r="I324" s="17">
        <v>0</v>
      </c>
      <c r="J324" s="36">
        <v>0</v>
      </c>
      <c r="K324" s="36">
        <v>0</v>
      </c>
      <c r="L324" s="36">
        <v>0</v>
      </c>
      <c r="M324" s="36">
        <v>0</v>
      </c>
      <c r="N324" s="36">
        <v>0</v>
      </c>
      <c r="O324" s="36">
        <v>0</v>
      </c>
      <c r="P324" s="36">
        <v>0</v>
      </c>
      <c r="Q324" s="36">
        <v>0</v>
      </c>
      <c r="R324" s="36">
        <v>0</v>
      </c>
      <c r="S324" s="36">
        <v>0</v>
      </c>
      <c r="T324" s="36">
        <v>0</v>
      </c>
      <c r="U324" s="36">
        <v>1</v>
      </c>
      <c r="V324" s="36">
        <v>2</v>
      </c>
      <c r="W324" s="36">
        <v>4</v>
      </c>
      <c r="X324" s="36">
        <v>4</v>
      </c>
      <c r="Y324" s="36">
        <v>5</v>
      </c>
    </row>
    <row r="325" spans="1:25" x14ac:dyDescent="0.3">
      <c r="A325" s="99" t="s">
        <v>97</v>
      </c>
      <c r="B325" s="99" t="s">
        <v>92</v>
      </c>
      <c r="C325" s="100" t="s">
        <v>2749</v>
      </c>
      <c r="D325" s="139" t="s">
        <v>2750</v>
      </c>
      <c r="E325" s="105" t="s">
        <v>50</v>
      </c>
      <c r="F325" s="40">
        <v>0</v>
      </c>
      <c r="G325" s="72">
        <v>0</v>
      </c>
      <c r="H325" s="36">
        <v>0</v>
      </c>
      <c r="I325" s="17">
        <v>0</v>
      </c>
      <c r="J325" s="36">
        <v>0</v>
      </c>
      <c r="K325" s="36">
        <v>0</v>
      </c>
      <c r="L325" s="36">
        <v>0</v>
      </c>
      <c r="M325" s="36">
        <v>0</v>
      </c>
      <c r="N325" s="36">
        <v>0</v>
      </c>
      <c r="O325" s="36">
        <v>0</v>
      </c>
      <c r="P325" s="36">
        <v>0</v>
      </c>
      <c r="Q325" s="36">
        <v>0</v>
      </c>
      <c r="R325" s="36">
        <v>0</v>
      </c>
      <c r="S325" s="36">
        <v>0</v>
      </c>
      <c r="T325" s="36">
        <v>0</v>
      </c>
      <c r="U325" s="36">
        <v>0</v>
      </c>
      <c r="V325" s="36">
        <v>2</v>
      </c>
      <c r="W325" s="36">
        <v>4</v>
      </c>
      <c r="X325" s="36">
        <v>3</v>
      </c>
      <c r="Y325" s="36">
        <v>3</v>
      </c>
    </row>
    <row r="326" spans="1:25" x14ac:dyDescent="0.3">
      <c r="A326" s="99" t="s">
        <v>97</v>
      </c>
      <c r="B326" s="99" t="s">
        <v>92</v>
      </c>
      <c r="C326" s="100" t="s">
        <v>2749</v>
      </c>
      <c r="D326" s="139" t="s">
        <v>2713</v>
      </c>
      <c r="E326" s="105" t="s">
        <v>50</v>
      </c>
      <c r="F326" s="40">
        <v>10</v>
      </c>
      <c r="G326" s="72">
        <v>1</v>
      </c>
      <c r="H326" s="36">
        <v>0</v>
      </c>
      <c r="I326" s="17">
        <v>0</v>
      </c>
      <c r="J326" s="36">
        <v>1</v>
      </c>
      <c r="K326" s="36">
        <v>2</v>
      </c>
      <c r="L326" s="36">
        <v>4</v>
      </c>
      <c r="M326" s="36">
        <v>11</v>
      </c>
      <c r="N326" s="36">
        <v>10</v>
      </c>
      <c r="O326" s="36">
        <v>23</v>
      </c>
      <c r="P326" s="36">
        <v>43</v>
      </c>
      <c r="Q326" s="36">
        <v>63</v>
      </c>
      <c r="R326" s="36">
        <v>74</v>
      </c>
      <c r="S326" s="36">
        <v>105</v>
      </c>
      <c r="T326" s="36">
        <v>136</v>
      </c>
      <c r="U326" s="36">
        <v>229</v>
      </c>
      <c r="V326" s="36">
        <v>258</v>
      </c>
      <c r="W326" s="36">
        <v>361</v>
      </c>
      <c r="X326" s="36">
        <v>420</v>
      </c>
      <c r="Y326" s="36">
        <v>503</v>
      </c>
    </row>
    <row r="327" spans="1:25" x14ac:dyDescent="0.3">
      <c r="A327" s="99" t="s">
        <v>97</v>
      </c>
      <c r="B327" s="99" t="s">
        <v>92</v>
      </c>
      <c r="C327" s="100" t="s">
        <v>2748</v>
      </c>
      <c r="D327" s="139" t="s">
        <v>2714</v>
      </c>
      <c r="E327" s="105" t="s">
        <v>50</v>
      </c>
      <c r="F327" s="40">
        <v>0</v>
      </c>
      <c r="G327" s="72">
        <v>0</v>
      </c>
      <c r="H327" s="36">
        <v>0</v>
      </c>
      <c r="I327" s="17">
        <v>0</v>
      </c>
      <c r="J327" s="36">
        <v>0</v>
      </c>
      <c r="K327" s="36">
        <v>0</v>
      </c>
      <c r="L327" s="36">
        <v>0</v>
      </c>
      <c r="M327" s="36">
        <v>0</v>
      </c>
      <c r="N327" s="36">
        <v>0</v>
      </c>
      <c r="O327" s="36">
        <v>0</v>
      </c>
      <c r="P327" s="36">
        <v>0</v>
      </c>
      <c r="Q327" s="36">
        <v>0</v>
      </c>
      <c r="R327" s="36">
        <v>0</v>
      </c>
      <c r="S327" s="36">
        <v>3</v>
      </c>
      <c r="T327" s="36">
        <v>0</v>
      </c>
      <c r="U327" s="36">
        <v>4</v>
      </c>
      <c r="V327" s="36">
        <v>6</v>
      </c>
      <c r="W327" s="36">
        <v>8</v>
      </c>
      <c r="X327" s="36">
        <v>4</v>
      </c>
      <c r="Y327" s="36">
        <v>3</v>
      </c>
    </row>
    <row r="328" spans="1:25" x14ac:dyDescent="0.3">
      <c r="A328" s="99" t="s">
        <v>97</v>
      </c>
      <c r="B328" s="99" t="s">
        <v>92</v>
      </c>
      <c r="C328" s="100" t="s">
        <v>2748</v>
      </c>
      <c r="D328" s="139" t="s">
        <v>2750</v>
      </c>
      <c r="E328" s="105" t="s">
        <v>50</v>
      </c>
      <c r="F328" s="40">
        <v>0</v>
      </c>
      <c r="G328" s="72">
        <v>0</v>
      </c>
      <c r="H328" s="36">
        <v>0</v>
      </c>
      <c r="I328" s="17">
        <v>0</v>
      </c>
      <c r="J328" s="36">
        <v>0</v>
      </c>
      <c r="K328" s="36">
        <v>0</v>
      </c>
      <c r="L328" s="36">
        <v>0</v>
      </c>
      <c r="M328" s="36">
        <v>0</v>
      </c>
      <c r="N328" s="36">
        <v>0</v>
      </c>
      <c r="O328" s="36">
        <v>0</v>
      </c>
      <c r="P328" s="36">
        <v>0</v>
      </c>
      <c r="Q328" s="36">
        <v>0</v>
      </c>
      <c r="R328" s="36">
        <v>0</v>
      </c>
      <c r="S328" s="36">
        <v>2</v>
      </c>
      <c r="T328" s="36">
        <v>0</v>
      </c>
      <c r="U328" s="36">
        <v>3</v>
      </c>
      <c r="V328" s="36">
        <v>6</v>
      </c>
      <c r="W328" s="36">
        <v>6</v>
      </c>
      <c r="X328" s="36">
        <v>3</v>
      </c>
      <c r="Y328" s="36">
        <v>3</v>
      </c>
    </row>
    <row r="329" spans="1:25" x14ac:dyDescent="0.3">
      <c r="A329" s="99" t="s">
        <v>97</v>
      </c>
      <c r="B329" s="99" t="s">
        <v>92</v>
      </c>
      <c r="C329" s="100" t="s">
        <v>2748</v>
      </c>
      <c r="D329" s="139" t="s">
        <v>2713</v>
      </c>
      <c r="E329" s="105" t="s">
        <v>50</v>
      </c>
      <c r="F329" s="40">
        <v>11</v>
      </c>
      <c r="G329" s="72">
        <v>1</v>
      </c>
      <c r="H329" s="36">
        <v>0</v>
      </c>
      <c r="I329" s="17">
        <v>1</v>
      </c>
      <c r="J329" s="36">
        <v>6</v>
      </c>
      <c r="K329" s="36">
        <v>11</v>
      </c>
      <c r="L329" s="36">
        <v>17</v>
      </c>
      <c r="M329" s="36">
        <v>26</v>
      </c>
      <c r="N329" s="36">
        <v>25</v>
      </c>
      <c r="O329" s="36">
        <v>43</v>
      </c>
      <c r="P329" s="36">
        <v>44</v>
      </c>
      <c r="Q329" s="36">
        <v>77</v>
      </c>
      <c r="R329" s="36">
        <v>109</v>
      </c>
      <c r="S329" s="36">
        <v>175</v>
      </c>
      <c r="T329" s="36">
        <v>187</v>
      </c>
      <c r="U329" s="36">
        <v>280</v>
      </c>
      <c r="V329" s="36">
        <v>335</v>
      </c>
      <c r="W329" s="36">
        <v>340</v>
      </c>
      <c r="X329" s="36">
        <v>307</v>
      </c>
      <c r="Y329" s="36">
        <v>237</v>
      </c>
    </row>
    <row r="330" spans="1:25" x14ac:dyDescent="0.3">
      <c r="A330" s="8" t="s">
        <v>98</v>
      </c>
      <c r="B330" s="8" t="s">
        <v>92</v>
      </c>
      <c r="C330" s="11" t="s">
        <v>2747</v>
      </c>
      <c r="D330" s="68" t="s">
        <v>2714</v>
      </c>
      <c r="E330" s="12" t="s">
        <v>50</v>
      </c>
      <c r="F330" s="54">
        <v>0</v>
      </c>
      <c r="G330" s="122">
        <v>0</v>
      </c>
      <c r="H330" s="50">
        <v>0</v>
      </c>
      <c r="I330" s="48">
        <v>0</v>
      </c>
      <c r="J330" s="50">
        <v>0</v>
      </c>
      <c r="K330" s="50">
        <v>1</v>
      </c>
      <c r="L330" s="50">
        <v>0</v>
      </c>
      <c r="M330" s="50">
        <v>2</v>
      </c>
      <c r="N330" s="50">
        <v>1</v>
      </c>
      <c r="O330" s="50">
        <v>1</v>
      </c>
      <c r="P330" s="50">
        <v>3</v>
      </c>
      <c r="Q330" s="50">
        <v>13</v>
      </c>
      <c r="R330" s="50">
        <v>15</v>
      </c>
      <c r="S330" s="50">
        <v>23</v>
      </c>
      <c r="T330" s="50">
        <v>32</v>
      </c>
      <c r="U330" s="50">
        <v>64</v>
      </c>
      <c r="V330" s="50">
        <v>69</v>
      </c>
      <c r="W330" s="50">
        <v>120</v>
      </c>
      <c r="X330" s="50">
        <v>86</v>
      </c>
      <c r="Y330" s="50">
        <v>57</v>
      </c>
    </row>
    <row r="331" spans="1:25" x14ac:dyDescent="0.3">
      <c r="A331" s="8" t="s">
        <v>98</v>
      </c>
      <c r="B331" s="8" t="s">
        <v>92</v>
      </c>
      <c r="C331" s="11" t="s">
        <v>2747</v>
      </c>
      <c r="D331" s="68" t="s">
        <v>2750</v>
      </c>
      <c r="E331" s="12" t="s">
        <v>50</v>
      </c>
      <c r="F331" s="54">
        <v>0</v>
      </c>
      <c r="G331" s="122">
        <v>0</v>
      </c>
      <c r="H331" s="50">
        <v>0</v>
      </c>
      <c r="I331" s="48">
        <v>0</v>
      </c>
      <c r="J331" s="50">
        <v>0</v>
      </c>
      <c r="K331" s="50">
        <v>0</v>
      </c>
      <c r="L331" s="50">
        <v>0</v>
      </c>
      <c r="M331" s="50">
        <v>2</v>
      </c>
      <c r="N331" s="50">
        <v>1</v>
      </c>
      <c r="O331" s="50">
        <v>0</v>
      </c>
      <c r="P331" s="50">
        <v>2</v>
      </c>
      <c r="Q331" s="50">
        <v>12</v>
      </c>
      <c r="R331" s="50">
        <v>13</v>
      </c>
      <c r="S331" s="50">
        <v>20</v>
      </c>
      <c r="T331" s="50">
        <v>30</v>
      </c>
      <c r="U331" s="50">
        <v>60</v>
      </c>
      <c r="V331" s="50">
        <v>65</v>
      </c>
      <c r="W331" s="50">
        <v>104</v>
      </c>
      <c r="X331" s="50">
        <v>78</v>
      </c>
      <c r="Y331" s="50">
        <v>53</v>
      </c>
    </row>
    <row r="332" spans="1:25" x14ac:dyDescent="0.3">
      <c r="A332" s="8" t="s">
        <v>98</v>
      </c>
      <c r="B332" s="8" t="s">
        <v>92</v>
      </c>
      <c r="C332" s="11" t="s">
        <v>2747</v>
      </c>
      <c r="D332" s="68" t="s">
        <v>2713</v>
      </c>
      <c r="E332" s="12" t="s">
        <v>50</v>
      </c>
      <c r="F332" s="54">
        <v>10</v>
      </c>
      <c r="G332" s="122">
        <v>2</v>
      </c>
      <c r="H332" s="50">
        <v>1</v>
      </c>
      <c r="I332" s="48">
        <v>2</v>
      </c>
      <c r="J332" s="50">
        <v>7</v>
      </c>
      <c r="K332" s="50">
        <v>14</v>
      </c>
      <c r="L332" s="50">
        <v>18</v>
      </c>
      <c r="M332" s="50">
        <v>31</v>
      </c>
      <c r="N332" s="50">
        <v>51</v>
      </c>
      <c r="O332" s="50">
        <v>65</v>
      </c>
      <c r="P332" s="50">
        <v>89</v>
      </c>
      <c r="Q332" s="50">
        <v>154</v>
      </c>
      <c r="R332" s="50">
        <v>199</v>
      </c>
      <c r="S332" s="50">
        <v>292</v>
      </c>
      <c r="T332" s="50">
        <v>380</v>
      </c>
      <c r="U332" s="50">
        <v>575</v>
      </c>
      <c r="V332" s="50">
        <v>748</v>
      </c>
      <c r="W332" s="50">
        <v>873</v>
      </c>
      <c r="X332" s="50">
        <v>867</v>
      </c>
      <c r="Y332" s="50">
        <v>830</v>
      </c>
    </row>
    <row r="333" spans="1:25" x14ac:dyDescent="0.3">
      <c r="A333" s="8" t="s">
        <v>98</v>
      </c>
      <c r="B333" s="8" t="s">
        <v>92</v>
      </c>
      <c r="C333" s="11" t="s">
        <v>2749</v>
      </c>
      <c r="D333" s="68" t="s">
        <v>2714</v>
      </c>
      <c r="E333" s="12" t="s">
        <v>50</v>
      </c>
      <c r="F333" s="54">
        <v>0</v>
      </c>
      <c r="G333" s="122">
        <v>0</v>
      </c>
      <c r="H333" s="50">
        <v>0</v>
      </c>
      <c r="I333" s="48">
        <v>0</v>
      </c>
      <c r="J333" s="50">
        <v>0</v>
      </c>
      <c r="K333" s="50">
        <v>0</v>
      </c>
      <c r="L333" s="50">
        <v>0</v>
      </c>
      <c r="M333" s="50">
        <v>1</v>
      </c>
      <c r="N333" s="50">
        <v>0</v>
      </c>
      <c r="O333" s="50">
        <v>0</v>
      </c>
      <c r="P333" s="50">
        <v>2</v>
      </c>
      <c r="Q333" s="50">
        <v>7</v>
      </c>
      <c r="R333" s="50">
        <v>6</v>
      </c>
      <c r="S333" s="50">
        <v>6</v>
      </c>
      <c r="T333" s="50">
        <v>17</v>
      </c>
      <c r="U333" s="50">
        <v>24</v>
      </c>
      <c r="V333" s="50">
        <v>26</v>
      </c>
      <c r="W333" s="50">
        <v>56</v>
      </c>
      <c r="X333" s="50">
        <v>36</v>
      </c>
      <c r="Y333" s="50">
        <v>35</v>
      </c>
    </row>
    <row r="334" spans="1:25" x14ac:dyDescent="0.3">
      <c r="A334" s="8" t="s">
        <v>98</v>
      </c>
      <c r="B334" s="8" t="s">
        <v>92</v>
      </c>
      <c r="C334" s="11" t="s">
        <v>2749</v>
      </c>
      <c r="D334" s="68" t="s">
        <v>2750</v>
      </c>
      <c r="E334" s="12" t="s">
        <v>50</v>
      </c>
      <c r="F334" s="54">
        <v>0</v>
      </c>
      <c r="G334" s="122">
        <v>0</v>
      </c>
      <c r="H334" s="50">
        <v>0</v>
      </c>
      <c r="I334" s="48">
        <v>0</v>
      </c>
      <c r="J334" s="50">
        <v>0</v>
      </c>
      <c r="K334" s="50">
        <v>0</v>
      </c>
      <c r="L334" s="50">
        <v>0</v>
      </c>
      <c r="M334" s="50">
        <v>1</v>
      </c>
      <c r="N334" s="50">
        <v>0</v>
      </c>
      <c r="O334" s="50">
        <v>0</v>
      </c>
      <c r="P334" s="50">
        <v>1</v>
      </c>
      <c r="Q334" s="50">
        <v>6</v>
      </c>
      <c r="R334" s="50">
        <v>5</v>
      </c>
      <c r="S334" s="50">
        <v>6</v>
      </c>
      <c r="T334" s="50">
        <v>15</v>
      </c>
      <c r="U334" s="50">
        <v>21</v>
      </c>
      <c r="V334" s="50">
        <v>23</v>
      </c>
      <c r="W334" s="50">
        <v>45</v>
      </c>
      <c r="X334" s="50">
        <v>33</v>
      </c>
      <c r="Y334" s="50">
        <v>32</v>
      </c>
    </row>
    <row r="335" spans="1:25" x14ac:dyDescent="0.3">
      <c r="A335" s="8" t="s">
        <v>98</v>
      </c>
      <c r="B335" s="8" t="s">
        <v>92</v>
      </c>
      <c r="C335" s="11" t="s">
        <v>2749</v>
      </c>
      <c r="D335" s="68" t="s">
        <v>2713</v>
      </c>
      <c r="E335" s="12" t="s">
        <v>50</v>
      </c>
      <c r="F335" s="54">
        <v>2</v>
      </c>
      <c r="G335" s="122">
        <v>1</v>
      </c>
      <c r="H335" s="50">
        <v>1</v>
      </c>
      <c r="I335" s="48">
        <v>0</v>
      </c>
      <c r="J335" s="50">
        <v>1</v>
      </c>
      <c r="K335" s="50">
        <v>3</v>
      </c>
      <c r="L335" s="50">
        <v>5</v>
      </c>
      <c r="M335" s="50">
        <v>11</v>
      </c>
      <c r="N335" s="50">
        <v>21</v>
      </c>
      <c r="O335" s="50">
        <v>21</v>
      </c>
      <c r="P335" s="50">
        <v>30</v>
      </c>
      <c r="Q335" s="50">
        <v>53</v>
      </c>
      <c r="R335" s="50">
        <v>77</v>
      </c>
      <c r="S335" s="50">
        <v>112</v>
      </c>
      <c r="T335" s="50">
        <v>169</v>
      </c>
      <c r="U335" s="50">
        <v>241</v>
      </c>
      <c r="V335" s="50">
        <v>343</v>
      </c>
      <c r="W335" s="50">
        <v>461</v>
      </c>
      <c r="X335" s="50">
        <v>473</v>
      </c>
      <c r="Y335" s="50">
        <v>554</v>
      </c>
    </row>
    <row r="336" spans="1:25" x14ac:dyDescent="0.3">
      <c r="A336" s="8" t="s">
        <v>98</v>
      </c>
      <c r="B336" s="8" t="s">
        <v>92</v>
      </c>
      <c r="C336" s="11" t="s">
        <v>2748</v>
      </c>
      <c r="D336" s="68" t="s">
        <v>2714</v>
      </c>
      <c r="E336" s="12" t="s">
        <v>50</v>
      </c>
      <c r="F336" s="54">
        <v>0</v>
      </c>
      <c r="G336" s="71">
        <v>0</v>
      </c>
      <c r="H336" s="50">
        <v>0</v>
      </c>
      <c r="I336" s="48">
        <v>0</v>
      </c>
      <c r="J336" s="50">
        <v>0</v>
      </c>
      <c r="K336" s="50">
        <v>1</v>
      </c>
      <c r="L336" s="50">
        <v>0</v>
      </c>
      <c r="M336" s="50">
        <v>1</v>
      </c>
      <c r="N336" s="50">
        <v>1</v>
      </c>
      <c r="O336" s="50">
        <v>1</v>
      </c>
      <c r="P336" s="50">
        <v>1</v>
      </c>
      <c r="Q336" s="50">
        <v>6</v>
      </c>
      <c r="R336" s="50">
        <v>9</v>
      </c>
      <c r="S336" s="50">
        <v>17</v>
      </c>
      <c r="T336" s="50">
        <v>15</v>
      </c>
      <c r="U336" s="50">
        <v>40</v>
      </c>
      <c r="V336" s="50">
        <v>43</v>
      </c>
      <c r="W336" s="50">
        <v>64</v>
      </c>
      <c r="X336" s="50">
        <v>50</v>
      </c>
      <c r="Y336" s="50">
        <v>22</v>
      </c>
    </row>
    <row r="337" spans="1:25" x14ac:dyDescent="0.3">
      <c r="A337" s="8" t="s">
        <v>98</v>
      </c>
      <c r="B337" s="8" t="s">
        <v>92</v>
      </c>
      <c r="C337" s="11" t="s">
        <v>2748</v>
      </c>
      <c r="D337" s="68" t="s">
        <v>2750</v>
      </c>
      <c r="E337" s="12" t="s">
        <v>50</v>
      </c>
      <c r="F337" s="54">
        <v>0</v>
      </c>
      <c r="G337" s="71">
        <v>0</v>
      </c>
      <c r="H337" s="50">
        <v>0</v>
      </c>
      <c r="I337" s="48">
        <v>0</v>
      </c>
      <c r="J337" s="50">
        <v>0</v>
      </c>
      <c r="K337" s="50">
        <v>0</v>
      </c>
      <c r="L337" s="50">
        <v>0</v>
      </c>
      <c r="M337" s="50">
        <v>1</v>
      </c>
      <c r="N337" s="50">
        <v>1</v>
      </c>
      <c r="O337" s="50">
        <v>0</v>
      </c>
      <c r="P337" s="50">
        <v>1</v>
      </c>
      <c r="Q337" s="50">
        <v>6</v>
      </c>
      <c r="R337" s="50">
        <v>8</v>
      </c>
      <c r="S337" s="50">
        <v>14</v>
      </c>
      <c r="T337" s="50">
        <v>15</v>
      </c>
      <c r="U337" s="50">
        <v>39</v>
      </c>
      <c r="V337" s="50">
        <v>42</v>
      </c>
      <c r="W337" s="50">
        <v>59</v>
      </c>
      <c r="X337" s="50">
        <v>45</v>
      </c>
      <c r="Y337" s="50">
        <v>21</v>
      </c>
    </row>
    <row r="338" spans="1:25" x14ac:dyDescent="0.3">
      <c r="A338" s="8" t="s">
        <v>98</v>
      </c>
      <c r="B338" s="8" t="s">
        <v>92</v>
      </c>
      <c r="C338" s="11" t="s">
        <v>2748</v>
      </c>
      <c r="D338" s="68" t="s">
        <v>2713</v>
      </c>
      <c r="E338" s="12" t="s">
        <v>50</v>
      </c>
      <c r="F338" s="54">
        <v>8</v>
      </c>
      <c r="G338" s="71">
        <v>1</v>
      </c>
      <c r="H338" s="50">
        <v>0</v>
      </c>
      <c r="I338" s="48">
        <v>2</v>
      </c>
      <c r="J338" s="50">
        <v>6</v>
      </c>
      <c r="K338" s="50">
        <v>11</v>
      </c>
      <c r="L338" s="50">
        <v>13</v>
      </c>
      <c r="M338" s="50">
        <v>20</v>
      </c>
      <c r="N338" s="50">
        <v>30</v>
      </c>
      <c r="O338" s="50">
        <v>44</v>
      </c>
      <c r="P338" s="50">
        <v>59</v>
      </c>
      <c r="Q338" s="50">
        <v>101</v>
      </c>
      <c r="R338" s="50">
        <v>122</v>
      </c>
      <c r="S338" s="50">
        <v>180</v>
      </c>
      <c r="T338" s="50">
        <v>211</v>
      </c>
      <c r="U338" s="50">
        <v>334</v>
      </c>
      <c r="V338" s="50">
        <v>405</v>
      </c>
      <c r="W338" s="50">
        <v>412</v>
      </c>
      <c r="X338" s="50">
        <v>394</v>
      </c>
      <c r="Y338" s="50">
        <v>276</v>
      </c>
    </row>
    <row r="339" spans="1:25" x14ac:dyDescent="0.3">
      <c r="A339" s="8" t="s">
        <v>99</v>
      </c>
      <c r="B339" s="8" t="s">
        <v>92</v>
      </c>
      <c r="C339" s="11" t="s">
        <v>2747</v>
      </c>
      <c r="D339" s="68" t="s">
        <v>2714</v>
      </c>
      <c r="E339" s="12" t="s">
        <v>50</v>
      </c>
      <c r="F339" s="54">
        <v>0</v>
      </c>
      <c r="G339" s="122">
        <v>0</v>
      </c>
      <c r="H339" s="50">
        <v>0</v>
      </c>
      <c r="I339" s="48">
        <v>0</v>
      </c>
      <c r="J339" s="50">
        <v>1</v>
      </c>
      <c r="K339" s="50">
        <v>0</v>
      </c>
      <c r="L339" s="50">
        <v>0</v>
      </c>
      <c r="M339" s="50">
        <v>0</v>
      </c>
      <c r="N339" s="50">
        <v>2</v>
      </c>
      <c r="O339" s="50">
        <v>4</v>
      </c>
      <c r="P339" s="50">
        <v>11</v>
      </c>
      <c r="Q339" s="50">
        <v>26</v>
      </c>
      <c r="R339" s="50">
        <v>23</v>
      </c>
      <c r="S339" s="50">
        <v>63</v>
      </c>
      <c r="T339" s="50">
        <v>70</v>
      </c>
      <c r="U339" s="50">
        <v>108</v>
      </c>
      <c r="V339" s="50">
        <v>151</v>
      </c>
      <c r="W339" s="50">
        <v>199</v>
      </c>
      <c r="X339" s="50">
        <v>209</v>
      </c>
      <c r="Y339" s="50">
        <v>209</v>
      </c>
    </row>
    <row r="340" spans="1:25" x14ac:dyDescent="0.3">
      <c r="A340" s="8" t="s">
        <v>99</v>
      </c>
      <c r="B340" s="8" t="s">
        <v>92</v>
      </c>
      <c r="C340" s="11" t="s">
        <v>2747</v>
      </c>
      <c r="D340" s="68" t="s">
        <v>2750</v>
      </c>
      <c r="E340" s="12" t="s">
        <v>50</v>
      </c>
      <c r="F340" s="54">
        <v>0</v>
      </c>
      <c r="G340" s="122">
        <v>0</v>
      </c>
      <c r="H340" s="50">
        <v>0</v>
      </c>
      <c r="I340" s="48">
        <v>0</v>
      </c>
      <c r="J340" s="50">
        <v>0</v>
      </c>
      <c r="K340" s="50">
        <v>0</v>
      </c>
      <c r="L340" s="50">
        <v>0</v>
      </c>
      <c r="M340" s="50">
        <v>0</v>
      </c>
      <c r="N340" s="50">
        <v>2</v>
      </c>
      <c r="O340" s="50">
        <v>3</v>
      </c>
      <c r="P340" s="50">
        <v>8</v>
      </c>
      <c r="Q340" s="50">
        <v>24</v>
      </c>
      <c r="R340" s="50">
        <v>19</v>
      </c>
      <c r="S340" s="50">
        <v>54</v>
      </c>
      <c r="T340" s="50">
        <v>58</v>
      </c>
      <c r="U340" s="50">
        <v>93</v>
      </c>
      <c r="V340" s="50">
        <v>127</v>
      </c>
      <c r="W340" s="50">
        <v>178</v>
      </c>
      <c r="X340" s="50">
        <v>177</v>
      </c>
      <c r="Y340" s="50">
        <v>191</v>
      </c>
    </row>
    <row r="341" spans="1:25" x14ac:dyDescent="0.3">
      <c r="A341" s="8" t="s">
        <v>99</v>
      </c>
      <c r="B341" s="8" t="s">
        <v>92</v>
      </c>
      <c r="C341" s="11" t="s">
        <v>2747</v>
      </c>
      <c r="D341" s="68" t="s">
        <v>2713</v>
      </c>
      <c r="E341" s="12" t="s">
        <v>50</v>
      </c>
      <c r="F341" s="54">
        <v>14</v>
      </c>
      <c r="G341" s="122">
        <v>4</v>
      </c>
      <c r="H341" s="50">
        <v>2</v>
      </c>
      <c r="I341" s="48">
        <v>1</v>
      </c>
      <c r="J341" s="50">
        <v>9</v>
      </c>
      <c r="K341" s="50">
        <v>15</v>
      </c>
      <c r="L341" s="50">
        <v>24</v>
      </c>
      <c r="M341" s="50">
        <v>28</v>
      </c>
      <c r="N341" s="50">
        <v>40</v>
      </c>
      <c r="O341" s="50">
        <v>65</v>
      </c>
      <c r="P341" s="50">
        <v>97</v>
      </c>
      <c r="Q341" s="50">
        <v>183</v>
      </c>
      <c r="R341" s="50">
        <v>216</v>
      </c>
      <c r="S341" s="50">
        <v>315</v>
      </c>
      <c r="T341" s="50">
        <v>415</v>
      </c>
      <c r="U341" s="50">
        <v>632</v>
      </c>
      <c r="V341" s="50">
        <v>722</v>
      </c>
      <c r="W341" s="50">
        <v>896</v>
      </c>
      <c r="X341" s="50">
        <v>982</v>
      </c>
      <c r="Y341" s="50">
        <v>1002</v>
      </c>
    </row>
    <row r="342" spans="1:25" x14ac:dyDescent="0.3">
      <c r="A342" s="99" t="s">
        <v>99</v>
      </c>
      <c r="B342" s="8" t="s">
        <v>92</v>
      </c>
      <c r="C342" s="100" t="s">
        <v>2749</v>
      </c>
      <c r="D342" s="68" t="s">
        <v>2714</v>
      </c>
      <c r="E342" s="105" t="s">
        <v>50</v>
      </c>
      <c r="F342" s="101">
        <v>0</v>
      </c>
      <c r="G342" s="106">
        <v>0</v>
      </c>
      <c r="H342" s="102">
        <v>0</v>
      </c>
      <c r="I342" s="103">
        <v>0</v>
      </c>
      <c r="J342" s="102">
        <v>0</v>
      </c>
      <c r="K342" s="102">
        <v>0</v>
      </c>
      <c r="L342" s="102">
        <v>0</v>
      </c>
      <c r="M342" s="102">
        <v>0</v>
      </c>
      <c r="N342" s="102">
        <v>1</v>
      </c>
      <c r="O342" s="102">
        <v>2</v>
      </c>
      <c r="P342" s="102">
        <v>6</v>
      </c>
      <c r="Q342" s="102">
        <v>6</v>
      </c>
      <c r="R342" s="102">
        <v>7</v>
      </c>
      <c r="S342" s="102">
        <v>20</v>
      </c>
      <c r="T342" s="102">
        <v>24</v>
      </c>
      <c r="U342" s="102">
        <v>52</v>
      </c>
      <c r="V342" s="102">
        <v>62</v>
      </c>
      <c r="W342" s="102">
        <v>80</v>
      </c>
      <c r="X342" s="102">
        <v>107</v>
      </c>
      <c r="Y342" s="102">
        <v>130</v>
      </c>
    </row>
    <row r="343" spans="1:25" x14ac:dyDescent="0.3">
      <c r="A343" s="99" t="s">
        <v>99</v>
      </c>
      <c r="B343" s="99" t="s">
        <v>92</v>
      </c>
      <c r="C343" s="100" t="s">
        <v>2749</v>
      </c>
      <c r="D343" s="68" t="s">
        <v>2750</v>
      </c>
      <c r="E343" s="105" t="s">
        <v>50</v>
      </c>
      <c r="F343" s="101">
        <v>0</v>
      </c>
      <c r="G343" s="106">
        <v>0</v>
      </c>
      <c r="H343" s="102">
        <v>0</v>
      </c>
      <c r="I343" s="103">
        <v>0</v>
      </c>
      <c r="J343" s="102">
        <v>0</v>
      </c>
      <c r="K343" s="102">
        <v>0</v>
      </c>
      <c r="L343" s="102">
        <v>0</v>
      </c>
      <c r="M343" s="102">
        <v>0</v>
      </c>
      <c r="N343" s="102">
        <v>1</v>
      </c>
      <c r="O343" s="102">
        <v>2</v>
      </c>
      <c r="P343" s="102">
        <v>6</v>
      </c>
      <c r="Q343" s="102">
        <v>5</v>
      </c>
      <c r="R343" s="102">
        <v>5</v>
      </c>
      <c r="S343" s="102">
        <v>17</v>
      </c>
      <c r="T343" s="102">
        <v>21</v>
      </c>
      <c r="U343" s="102">
        <v>39</v>
      </c>
      <c r="V343" s="102">
        <v>53</v>
      </c>
      <c r="W343" s="102">
        <v>68</v>
      </c>
      <c r="X343" s="102">
        <v>90</v>
      </c>
      <c r="Y343" s="102">
        <v>120</v>
      </c>
    </row>
    <row r="344" spans="1:25" x14ac:dyDescent="0.3">
      <c r="A344" s="99" t="s">
        <v>99</v>
      </c>
      <c r="B344" s="99" t="s">
        <v>92</v>
      </c>
      <c r="C344" s="100" t="s">
        <v>2749</v>
      </c>
      <c r="D344" s="68" t="s">
        <v>2713</v>
      </c>
      <c r="E344" s="105" t="s">
        <v>50</v>
      </c>
      <c r="F344" s="101">
        <v>7</v>
      </c>
      <c r="G344" s="106">
        <v>1</v>
      </c>
      <c r="H344" s="102">
        <v>2</v>
      </c>
      <c r="I344" s="103">
        <v>0</v>
      </c>
      <c r="J344" s="102">
        <v>2</v>
      </c>
      <c r="K344" s="102">
        <v>7</v>
      </c>
      <c r="L344" s="102">
        <v>3</v>
      </c>
      <c r="M344" s="102">
        <v>11</v>
      </c>
      <c r="N344" s="102">
        <v>14</v>
      </c>
      <c r="O344" s="102">
        <v>22</v>
      </c>
      <c r="P344" s="102">
        <v>39</v>
      </c>
      <c r="Q344" s="102">
        <v>71</v>
      </c>
      <c r="R344" s="102">
        <v>77</v>
      </c>
      <c r="S344" s="102">
        <v>136</v>
      </c>
      <c r="T344" s="102">
        <v>178</v>
      </c>
      <c r="U344" s="102">
        <v>293</v>
      </c>
      <c r="V344" s="102">
        <v>314</v>
      </c>
      <c r="W344" s="102">
        <v>417</v>
      </c>
      <c r="X344" s="102">
        <v>531</v>
      </c>
      <c r="Y344" s="102">
        <v>649</v>
      </c>
    </row>
    <row r="345" spans="1:25" x14ac:dyDescent="0.3">
      <c r="A345" s="8" t="s">
        <v>99</v>
      </c>
      <c r="B345" s="8" t="s">
        <v>92</v>
      </c>
      <c r="C345" s="11" t="s">
        <v>2748</v>
      </c>
      <c r="D345" s="68" t="s">
        <v>2714</v>
      </c>
      <c r="E345" s="12" t="s">
        <v>50</v>
      </c>
      <c r="F345" s="54">
        <v>0</v>
      </c>
      <c r="G345" s="71">
        <v>0</v>
      </c>
      <c r="H345" s="50">
        <v>0</v>
      </c>
      <c r="I345" s="48">
        <v>0</v>
      </c>
      <c r="J345" s="50">
        <v>1</v>
      </c>
      <c r="K345" s="50">
        <v>0</v>
      </c>
      <c r="L345" s="50">
        <v>0</v>
      </c>
      <c r="M345" s="50">
        <v>0</v>
      </c>
      <c r="N345" s="50">
        <v>1</v>
      </c>
      <c r="O345" s="50">
        <v>2</v>
      </c>
      <c r="P345" s="50">
        <v>5</v>
      </c>
      <c r="Q345" s="50">
        <v>20</v>
      </c>
      <c r="R345" s="50">
        <v>16</v>
      </c>
      <c r="S345" s="50">
        <v>43</v>
      </c>
      <c r="T345" s="50">
        <v>46</v>
      </c>
      <c r="U345" s="50">
        <v>56</v>
      </c>
      <c r="V345" s="50">
        <v>89</v>
      </c>
      <c r="W345" s="50">
        <v>119</v>
      </c>
      <c r="X345" s="50">
        <v>102</v>
      </c>
      <c r="Y345" s="50">
        <v>79</v>
      </c>
    </row>
    <row r="346" spans="1:25" x14ac:dyDescent="0.3">
      <c r="A346" s="8" t="s">
        <v>99</v>
      </c>
      <c r="B346" s="8" t="s">
        <v>92</v>
      </c>
      <c r="C346" s="11" t="s">
        <v>2748</v>
      </c>
      <c r="D346" s="68" t="s">
        <v>2750</v>
      </c>
      <c r="E346" s="12" t="s">
        <v>50</v>
      </c>
      <c r="F346" s="54">
        <v>0</v>
      </c>
      <c r="G346" s="71">
        <v>0</v>
      </c>
      <c r="H346" s="50">
        <v>0</v>
      </c>
      <c r="I346" s="48">
        <v>0</v>
      </c>
      <c r="J346" s="50">
        <v>0</v>
      </c>
      <c r="K346" s="50">
        <v>0</v>
      </c>
      <c r="L346" s="50">
        <v>0</v>
      </c>
      <c r="M346" s="50">
        <v>0</v>
      </c>
      <c r="N346" s="50">
        <v>1</v>
      </c>
      <c r="O346" s="50">
        <v>1</v>
      </c>
      <c r="P346" s="50">
        <v>2</v>
      </c>
      <c r="Q346" s="50">
        <v>19</v>
      </c>
      <c r="R346" s="50">
        <v>14</v>
      </c>
      <c r="S346" s="50">
        <v>37</v>
      </c>
      <c r="T346" s="50">
        <v>37</v>
      </c>
      <c r="U346" s="50">
        <v>54</v>
      </c>
      <c r="V346" s="50">
        <v>74</v>
      </c>
      <c r="W346" s="50">
        <v>110</v>
      </c>
      <c r="X346" s="50">
        <v>87</v>
      </c>
      <c r="Y346" s="50">
        <v>71</v>
      </c>
    </row>
    <row r="347" spans="1:25" x14ac:dyDescent="0.3">
      <c r="A347" s="8" t="s">
        <v>99</v>
      </c>
      <c r="B347" s="8" t="s">
        <v>92</v>
      </c>
      <c r="C347" s="11" t="s">
        <v>2748</v>
      </c>
      <c r="D347" s="68" t="s">
        <v>2713</v>
      </c>
      <c r="E347" s="12" t="s">
        <v>50</v>
      </c>
      <c r="F347" s="54">
        <v>7</v>
      </c>
      <c r="G347" s="71">
        <v>3</v>
      </c>
      <c r="H347" s="50">
        <v>0</v>
      </c>
      <c r="I347" s="48">
        <v>1</v>
      </c>
      <c r="J347" s="50">
        <v>7</v>
      </c>
      <c r="K347" s="50">
        <v>8</v>
      </c>
      <c r="L347" s="50">
        <v>21</v>
      </c>
      <c r="M347" s="50">
        <v>17</v>
      </c>
      <c r="N347" s="50">
        <v>26</v>
      </c>
      <c r="O347" s="50">
        <v>43</v>
      </c>
      <c r="P347" s="50">
        <v>58</v>
      </c>
      <c r="Q347" s="50">
        <v>112</v>
      </c>
      <c r="R347" s="50">
        <v>139</v>
      </c>
      <c r="S347" s="50">
        <v>179</v>
      </c>
      <c r="T347" s="50">
        <v>237</v>
      </c>
      <c r="U347" s="50">
        <v>339</v>
      </c>
      <c r="V347" s="50">
        <v>408</v>
      </c>
      <c r="W347" s="50">
        <v>479</v>
      </c>
      <c r="X347" s="50">
        <v>451</v>
      </c>
      <c r="Y347" s="50">
        <v>353</v>
      </c>
    </row>
    <row r="348" spans="1:25" x14ac:dyDescent="0.3">
      <c r="A348" s="8" t="s">
        <v>100</v>
      </c>
      <c r="B348" s="8" t="s">
        <v>92</v>
      </c>
      <c r="C348" s="11" t="s">
        <v>2747</v>
      </c>
      <c r="D348" s="68" t="s">
        <v>2714</v>
      </c>
      <c r="E348" s="12" t="s">
        <v>50</v>
      </c>
      <c r="F348" s="40">
        <v>1</v>
      </c>
      <c r="G348" s="72">
        <v>0</v>
      </c>
      <c r="H348" s="36">
        <v>0</v>
      </c>
      <c r="I348" s="17">
        <v>0</v>
      </c>
      <c r="J348" s="36">
        <v>0</v>
      </c>
      <c r="K348" s="36">
        <v>1</v>
      </c>
      <c r="L348" s="36">
        <v>0</v>
      </c>
      <c r="M348" s="36">
        <v>0</v>
      </c>
      <c r="N348" s="36">
        <v>2</v>
      </c>
      <c r="O348" s="36">
        <v>0</v>
      </c>
      <c r="P348" s="36">
        <v>14</v>
      </c>
      <c r="Q348" s="36">
        <v>17</v>
      </c>
      <c r="R348" s="36">
        <v>23</v>
      </c>
      <c r="S348" s="36">
        <v>40</v>
      </c>
      <c r="T348" s="36">
        <v>56</v>
      </c>
      <c r="U348" s="36">
        <v>121</v>
      </c>
      <c r="V348" s="36">
        <v>125</v>
      </c>
      <c r="W348" s="36">
        <v>201</v>
      </c>
      <c r="X348" s="36">
        <v>231</v>
      </c>
      <c r="Y348" s="36">
        <v>184</v>
      </c>
    </row>
    <row r="349" spans="1:25" x14ac:dyDescent="0.3">
      <c r="A349" s="8" t="s">
        <v>100</v>
      </c>
      <c r="B349" s="8" t="s">
        <v>92</v>
      </c>
      <c r="C349" s="11" t="s">
        <v>2747</v>
      </c>
      <c r="D349" s="68" t="s">
        <v>2750</v>
      </c>
      <c r="E349" s="12" t="s">
        <v>50</v>
      </c>
      <c r="F349" s="40">
        <v>0</v>
      </c>
      <c r="G349" s="72">
        <v>0</v>
      </c>
      <c r="H349" s="36">
        <v>0</v>
      </c>
      <c r="I349" s="17">
        <v>0</v>
      </c>
      <c r="J349" s="36">
        <v>0</v>
      </c>
      <c r="K349" s="36">
        <v>1</v>
      </c>
      <c r="L349" s="36">
        <v>0</v>
      </c>
      <c r="M349" s="36">
        <v>0</v>
      </c>
      <c r="N349" s="36">
        <v>2</v>
      </c>
      <c r="O349" s="36">
        <v>0</v>
      </c>
      <c r="P349" s="36">
        <v>11</v>
      </c>
      <c r="Q349" s="36">
        <v>14</v>
      </c>
      <c r="R349" s="36">
        <v>19</v>
      </c>
      <c r="S349" s="36">
        <v>33</v>
      </c>
      <c r="T349" s="36">
        <v>38</v>
      </c>
      <c r="U349" s="36">
        <v>99</v>
      </c>
      <c r="V349" s="36">
        <v>109</v>
      </c>
      <c r="W349" s="36">
        <v>175</v>
      </c>
      <c r="X349" s="36">
        <v>191</v>
      </c>
      <c r="Y349" s="36">
        <v>156</v>
      </c>
    </row>
    <row r="350" spans="1:25" x14ac:dyDescent="0.3">
      <c r="A350" s="8" t="s">
        <v>100</v>
      </c>
      <c r="B350" s="8" t="s">
        <v>92</v>
      </c>
      <c r="C350" s="11" t="s">
        <v>2747</v>
      </c>
      <c r="D350" s="68" t="s">
        <v>2713</v>
      </c>
      <c r="E350" s="12" t="s">
        <v>50</v>
      </c>
      <c r="F350" s="40">
        <v>9</v>
      </c>
      <c r="G350" s="72">
        <v>4</v>
      </c>
      <c r="H350" s="36">
        <v>1</v>
      </c>
      <c r="I350" s="17">
        <v>1</v>
      </c>
      <c r="J350" s="36">
        <v>14</v>
      </c>
      <c r="K350" s="36">
        <v>16</v>
      </c>
      <c r="L350" s="36">
        <v>27</v>
      </c>
      <c r="M350" s="36">
        <v>33</v>
      </c>
      <c r="N350" s="36">
        <v>59</v>
      </c>
      <c r="O350" s="36">
        <v>70</v>
      </c>
      <c r="P350" s="36">
        <v>126</v>
      </c>
      <c r="Q350" s="36">
        <v>202</v>
      </c>
      <c r="R350" s="36">
        <v>249</v>
      </c>
      <c r="S350" s="36">
        <v>351</v>
      </c>
      <c r="T350" s="36">
        <v>427</v>
      </c>
      <c r="U350" s="36">
        <v>676</v>
      </c>
      <c r="V350" s="36">
        <v>780</v>
      </c>
      <c r="W350" s="36">
        <v>1026</v>
      </c>
      <c r="X350" s="36">
        <v>1028</v>
      </c>
      <c r="Y350" s="36">
        <v>994</v>
      </c>
    </row>
    <row r="351" spans="1:25" x14ac:dyDescent="0.3">
      <c r="A351" s="8" t="s">
        <v>100</v>
      </c>
      <c r="B351" s="8" t="s">
        <v>92</v>
      </c>
      <c r="C351" s="11" t="s">
        <v>2749</v>
      </c>
      <c r="D351" s="68" t="s">
        <v>2714</v>
      </c>
      <c r="E351" s="12" t="s">
        <v>50</v>
      </c>
      <c r="F351" s="40">
        <v>1</v>
      </c>
      <c r="G351" s="72">
        <v>0</v>
      </c>
      <c r="H351" s="36">
        <v>0</v>
      </c>
      <c r="I351" s="17">
        <v>0</v>
      </c>
      <c r="J351" s="36">
        <v>0</v>
      </c>
      <c r="K351" s="36">
        <v>1</v>
      </c>
      <c r="L351" s="36">
        <v>0</v>
      </c>
      <c r="M351" s="36">
        <v>0</v>
      </c>
      <c r="N351" s="36">
        <v>0</v>
      </c>
      <c r="O351" s="36">
        <v>0</v>
      </c>
      <c r="P351" s="36">
        <v>8</v>
      </c>
      <c r="Q351" s="36">
        <v>7</v>
      </c>
      <c r="R351" s="36">
        <v>11</v>
      </c>
      <c r="S351" s="36">
        <v>12</v>
      </c>
      <c r="T351" s="36">
        <v>21</v>
      </c>
      <c r="U351" s="36">
        <v>48</v>
      </c>
      <c r="V351" s="36">
        <v>59</v>
      </c>
      <c r="W351" s="36">
        <v>85</v>
      </c>
      <c r="X351" s="36">
        <v>117</v>
      </c>
      <c r="Y351" s="36">
        <v>117</v>
      </c>
    </row>
    <row r="352" spans="1:25" x14ac:dyDescent="0.3">
      <c r="A352" s="8" t="s">
        <v>100</v>
      </c>
      <c r="B352" s="8" t="s">
        <v>92</v>
      </c>
      <c r="C352" s="11" t="s">
        <v>2749</v>
      </c>
      <c r="D352" s="68" t="s">
        <v>2750</v>
      </c>
      <c r="E352" s="12" t="s">
        <v>50</v>
      </c>
      <c r="F352" s="40">
        <v>0</v>
      </c>
      <c r="G352" s="72">
        <v>0</v>
      </c>
      <c r="H352" s="36">
        <v>0</v>
      </c>
      <c r="I352" s="17">
        <v>0</v>
      </c>
      <c r="J352" s="36">
        <v>0</v>
      </c>
      <c r="K352" s="36">
        <v>1</v>
      </c>
      <c r="L352" s="36">
        <v>0</v>
      </c>
      <c r="M352" s="36">
        <v>0</v>
      </c>
      <c r="N352" s="36">
        <v>0</v>
      </c>
      <c r="O352" s="36">
        <v>0</v>
      </c>
      <c r="P352" s="36">
        <v>7</v>
      </c>
      <c r="Q352" s="36">
        <v>7</v>
      </c>
      <c r="R352" s="36">
        <v>9</v>
      </c>
      <c r="S352" s="36">
        <v>9</v>
      </c>
      <c r="T352" s="36">
        <v>13</v>
      </c>
      <c r="U352" s="36">
        <v>40</v>
      </c>
      <c r="V352" s="36">
        <v>52</v>
      </c>
      <c r="W352" s="36">
        <v>70</v>
      </c>
      <c r="X352" s="36">
        <v>95</v>
      </c>
      <c r="Y352" s="36">
        <v>99</v>
      </c>
    </row>
    <row r="353" spans="1:25" x14ac:dyDescent="0.3">
      <c r="A353" s="8" t="s">
        <v>100</v>
      </c>
      <c r="B353" s="8" t="s">
        <v>92</v>
      </c>
      <c r="C353" s="11" t="s">
        <v>2749</v>
      </c>
      <c r="D353" s="68" t="s">
        <v>2713</v>
      </c>
      <c r="E353" s="12" t="s">
        <v>50</v>
      </c>
      <c r="F353" s="40">
        <v>2</v>
      </c>
      <c r="G353" s="72">
        <v>2</v>
      </c>
      <c r="H353" s="36">
        <v>1</v>
      </c>
      <c r="I353" s="17">
        <v>0</v>
      </c>
      <c r="J353" s="36">
        <v>3</v>
      </c>
      <c r="K353" s="36">
        <v>5</v>
      </c>
      <c r="L353" s="36">
        <v>4</v>
      </c>
      <c r="M353" s="36">
        <v>11</v>
      </c>
      <c r="N353" s="36">
        <v>18</v>
      </c>
      <c r="O353" s="36">
        <v>25</v>
      </c>
      <c r="P353" s="36">
        <v>47</v>
      </c>
      <c r="Q353" s="36">
        <v>81</v>
      </c>
      <c r="R353" s="36">
        <v>107</v>
      </c>
      <c r="S353" s="36">
        <v>144</v>
      </c>
      <c r="T353" s="36">
        <v>174</v>
      </c>
      <c r="U353" s="36">
        <v>286</v>
      </c>
      <c r="V353" s="36">
        <v>367</v>
      </c>
      <c r="W353" s="36">
        <v>509</v>
      </c>
      <c r="X353" s="36">
        <v>592</v>
      </c>
      <c r="Y353" s="36">
        <v>654</v>
      </c>
    </row>
    <row r="354" spans="1:25" x14ac:dyDescent="0.3">
      <c r="A354" s="8" t="s">
        <v>100</v>
      </c>
      <c r="B354" s="8" t="s">
        <v>92</v>
      </c>
      <c r="C354" s="11" t="s">
        <v>2748</v>
      </c>
      <c r="D354" s="68" t="s">
        <v>2714</v>
      </c>
      <c r="E354" s="12" t="s">
        <v>50</v>
      </c>
      <c r="F354" s="40">
        <v>0</v>
      </c>
      <c r="G354" s="64">
        <v>0</v>
      </c>
      <c r="H354" s="36">
        <v>0</v>
      </c>
      <c r="I354" s="17">
        <v>0</v>
      </c>
      <c r="J354" s="36">
        <v>0</v>
      </c>
      <c r="K354" s="36">
        <v>0</v>
      </c>
      <c r="L354" s="36">
        <v>0</v>
      </c>
      <c r="M354" s="36">
        <v>0</v>
      </c>
      <c r="N354" s="36">
        <v>2</v>
      </c>
      <c r="O354" s="36">
        <v>0</v>
      </c>
      <c r="P354" s="36">
        <v>6</v>
      </c>
      <c r="Q354" s="36">
        <v>10</v>
      </c>
      <c r="R354" s="36">
        <v>12</v>
      </c>
      <c r="S354" s="36">
        <v>28</v>
      </c>
      <c r="T354" s="36">
        <v>35</v>
      </c>
      <c r="U354" s="36">
        <v>73</v>
      </c>
      <c r="V354" s="36">
        <v>66</v>
      </c>
      <c r="W354" s="36">
        <v>116</v>
      </c>
      <c r="X354" s="36">
        <v>114</v>
      </c>
      <c r="Y354" s="36">
        <v>67</v>
      </c>
    </row>
    <row r="355" spans="1:25" x14ac:dyDescent="0.3">
      <c r="A355" s="8" t="s">
        <v>100</v>
      </c>
      <c r="B355" s="8" t="s">
        <v>92</v>
      </c>
      <c r="C355" s="11" t="s">
        <v>2748</v>
      </c>
      <c r="D355" s="68" t="s">
        <v>2750</v>
      </c>
      <c r="E355" s="12" t="s">
        <v>50</v>
      </c>
      <c r="F355" s="40">
        <v>0</v>
      </c>
      <c r="G355" s="64">
        <v>0</v>
      </c>
      <c r="H355" s="36">
        <v>0</v>
      </c>
      <c r="I355" s="17">
        <v>0</v>
      </c>
      <c r="J355" s="36">
        <v>0</v>
      </c>
      <c r="K355" s="36">
        <v>0</v>
      </c>
      <c r="L355" s="36">
        <v>0</v>
      </c>
      <c r="M355" s="36">
        <v>0</v>
      </c>
      <c r="N355" s="36">
        <v>2</v>
      </c>
      <c r="O355" s="36">
        <v>0</v>
      </c>
      <c r="P355" s="36">
        <v>4</v>
      </c>
      <c r="Q355" s="36">
        <v>7</v>
      </c>
      <c r="R355" s="36">
        <v>10</v>
      </c>
      <c r="S355" s="36">
        <v>24</v>
      </c>
      <c r="T355" s="36">
        <v>25</v>
      </c>
      <c r="U355" s="36">
        <v>59</v>
      </c>
      <c r="V355" s="36">
        <v>57</v>
      </c>
      <c r="W355" s="36">
        <v>105</v>
      </c>
      <c r="X355" s="36">
        <v>96</v>
      </c>
      <c r="Y355" s="36">
        <v>57</v>
      </c>
    </row>
    <row r="356" spans="1:25" x14ac:dyDescent="0.3">
      <c r="A356" s="8" t="s">
        <v>100</v>
      </c>
      <c r="B356" s="8" t="s">
        <v>92</v>
      </c>
      <c r="C356" s="11" t="s">
        <v>2748</v>
      </c>
      <c r="D356" s="68" t="s">
        <v>2713</v>
      </c>
      <c r="E356" s="12" t="s">
        <v>50</v>
      </c>
      <c r="F356" s="40">
        <v>7</v>
      </c>
      <c r="G356" s="64">
        <v>2</v>
      </c>
      <c r="H356" s="36">
        <v>0</v>
      </c>
      <c r="I356" s="17">
        <v>1</v>
      </c>
      <c r="J356" s="36">
        <v>11</v>
      </c>
      <c r="K356" s="36">
        <v>11</v>
      </c>
      <c r="L356" s="36">
        <v>23</v>
      </c>
      <c r="M356" s="36">
        <v>22</v>
      </c>
      <c r="N356" s="36">
        <v>41</v>
      </c>
      <c r="O356" s="36">
        <v>45</v>
      </c>
      <c r="P356" s="36">
        <v>79</v>
      </c>
      <c r="Q356" s="36">
        <v>121</v>
      </c>
      <c r="R356" s="36">
        <v>142</v>
      </c>
      <c r="S356" s="36">
        <v>207</v>
      </c>
      <c r="T356" s="36">
        <v>253</v>
      </c>
      <c r="U356" s="36">
        <v>390</v>
      </c>
      <c r="V356" s="36">
        <v>413</v>
      </c>
      <c r="W356" s="36">
        <v>517</v>
      </c>
      <c r="X356" s="36">
        <v>436</v>
      </c>
      <c r="Y356" s="36">
        <v>340</v>
      </c>
    </row>
    <row r="357" spans="1:25" x14ac:dyDescent="0.3">
      <c r="A357" s="8" t="s">
        <v>101</v>
      </c>
      <c r="B357" s="8" t="s">
        <v>103</v>
      </c>
      <c r="C357" s="11" t="s">
        <v>2747</v>
      </c>
      <c r="D357" s="68" t="s">
        <v>2714</v>
      </c>
      <c r="E357" s="12" t="s">
        <v>50</v>
      </c>
      <c r="F357" s="40">
        <v>0</v>
      </c>
      <c r="G357" s="72">
        <v>0</v>
      </c>
      <c r="H357" s="36">
        <v>0</v>
      </c>
      <c r="I357" s="17">
        <v>0</v>
      </c>
      <c r="J357" s="36">
        <v>0</v>
      </c>
      <c r="K357" s="36">
        <v>1</v>
      </c>
      <c r="L357" s="36">
        <v>1</v>
      </c>
      <c r="M357" s="36">
        <v>3</v>
      </c>
      <c r="N357" s="36">
        <v>5</v>
      </c>
      <c r="O357" s="36">
        <v>7</v>
      </c>
      <c r="P357" s="36">
        <v>20</v>
      </c>
      <c r="Q357" s="36">
        <v>33</v>
      </c>
      <c r="R357" s="36">
        <v>55</v>
      </c>
      <c r="S357" s="36">
        <v>96</v>
      </c>
      <c r="T357" s="36">
        <v>110</v>
      </c>
      <c r="U357" s="36">
        <v>211</v>
      </c>
      <c r="V357" s="36">
        <v>219</v>
      </c>
      <c r="W357" s="36">
        <v>291</v>
      </c>
      <c r="X357" s="36">
        <v>373</v>
      </c>
      <c r="Y357" s="36">
        <v>350</v>
      </c>
    </row>
    <row r="358" spans="1:25" x14ac:dyDescent="0.3">
      <c r="A358" s="8" t="s">
        <v>101</v>
      </c>
      <c r="B358" s="8" t="s">
        <v>103</v>
      </c>
      <c r="C358" s="11" t="s">
        <v>2747</v>
      </c>
      <c r="D358" s="68" t="s">
        <v>2750</v>
      </c>
      <c r="E358" s="12" t="s">
        <v>50</v>
      </c>
      <c r="F358" s="40">
        <v>0</v>
      </c>
      <c r="G358" s="72">
        <v>0</v>
      </c>
      <c r="H358" s="36">
        <v>0</v>
      </c>
      <c r="I358" s="17">
        <v>0</v>
      </c>
      <c r="J358" s="36">
        <v>0</v>
      </c>
      <c r="K358" s="36">
        <v>0</v>
      </c>
      <c r="L358" s="36">
        <v>1</v>
      </c>
      <c r="M358" s="36">
        <v>1</v>
      </c>
      <c r="N358" s="36">
        <v>4</v>
      </c>
      <c r="O358" s="36">
        <v>6</v>
      </c>
      <c r="P358" s="36">
        <v>19</v>
      </c>
      <c r="Q358" s="36">
        <v>29</v>
      </c>
      <c r="R358" s="36">
        <v>43</v>
      </c>
      <c r="S358" s="36">
        <v>81</v>
      </c>
      <c r="T358" s="36">
        <v>93</v>
      </c>
      <c r="U358" s="36">
        <v>190</v>
      </c>
      <c r="V358" s="36">
        <v>186</v>
      </c>
      <c r="W358" s="36">
        <v>262</v>
      </c>
      <c r="X358" s="36">
        <v>326</v>
      </c>
      <c r="Y358" s="36">
        <v>310</v>
      </c>
    </row>
    <row r="359" spans="1:25" x14ac:dyDescent="0.3">
      <c r="A359" s="8" t="s">
        <v>101</v>
      </c>
      <c r="B359" s="8" t="s">
        <v>103</v>
      </c>
      <c r="C359" s="11" t="s">
        <v>2747</v>
      </c>
      <c r="D359" s="68" t="s">
        <v>2713</v>
      </c>
      <c r="E359" s="12" t="s">
        <v>50</v>
      </c>
      <c r="F359" s="40">
        <v>13</v>
      </c>
      <c r="G359" s="72">
        <v>0</v>
      </c>
      <c r="H359" s="36">
        <v>2</v>
      </c>
      <c r="I359" s="17">
        <v>2</v>
      </c>
      <c r="J359" s="36">
        <v>10</v>
      </c>
      <c r="K359" s="36">
        <v>16</v>
      </c>
      <c r="L359" s="36">
        <v>19</v>
      </c>
      <c r="M359" s="36">
        <v>40</v>
      </c>
      <c r="N359" s="36">
        <v>58</v>
      </c>
      <c r="O359" s="36">
        <v>99</v>
      </c>
      <c r="P359" s="36">
        <v>121</v>
      </c>
      <c r="Q359" s="36">
        <v>176</v>
      </c>
      <c r="R359" s="36">
        <v>261</v>
      </c>
      <c r="S359" s="36">
        <v>373</v>
      </c>
      <c r="T359" s="36">
        <v>442</v>
      </c>
      <c r="U359" s="36">
        <v>749</v>
      </c>
      <c r="V359" s="36">
        <v>884</v>
      </c>
      <c r="W359" s="36">
        <v>1063</v>
      </c>
      <c r="X359" s="36">
        <v>1155</v>
      </c>
      <c r="Y359" s="36">
        <v>1198</v>
      </c>
    </row>
    <row r="360" spans="1:25" x14ac:dyDescent="0.3">
      <c r="A360" s="8" t="s">
        <v>101</v>
      </c>
      <c r="B360" s="8" t="s">
        <v>103</v>
      </c>
      <c r="C360" s="11" t="s">
        <v>2749</v>
      </c>
      <c r="D360" s="68" t="s">
        <v>2714</v>
      </c>
      <c r="E360" s="12" t="s">
        <v>50</v>
      </c>
      <c r="F360" s="40">
        <v>0</v>
      </c>
      <c r="G360" s="72">
        <v>0</v>
      </c>
      <c r="H360" s="36">
        <v>0</v>
      </c>
      <c r="I360" s="17">
        <v>0</v>
      </c>
      <c r="J360" s="36">
        <v>0</v>
      </c>
      <c r="K360" s="36">
        <v>1</v>
      </c>
      <c r="L360" s="36">
        <v>0</v>
      </c>
      <c r="M360" s="36">
        <v>1</v>
      </c>
      <c r="N360" s="36">
        <v>2</v>
      </c>
      <c r="O360" s="36">
        <v>3</v>
      </c>
      <c r="P360" s="36">
        <v>13</v>
      </c>
      <c r="Q360" s="36">
        <v>14</v>
      </c>
      <c r="R360" s="36">
        <v>26</v>
      </c>
      <c r="S360" s="36">
        <v>39</v>
      </c>
      <c r="T360" s="36">
        <v>44</v>
      </c>
      <c r="U360" s="36">
        <v>84</v>
      </c>
      <c r="V360" s="36">
        <v>107</v>
      </c>
      <c r="W360" s="36">
        <v>128</v>
      </c>
      <c r="X360" s="36">
        <v>182</v>
      </c>
      <c r="Y360" s="36">
        <v>236</v>
      </c>
    </row>
    <row r="361" spans="1:25" x14ac:dyDescent="0.3">
      <c r="A361" s="8" t="s">
        <v>101</v>
      </c>
      <c r="B361" s="8" t="s">
        <v>103</v>
      </c>
      <c r="C361" s="11" t="s">
        <v>2749</v>
      </c>
      <c r="D361" s="68" t="s">
        <v>2750</v>
      </c>
      <c r="E361" s="12" t="s">
        <v>50</v>
      </c>
      <c r="F361" s="40">
        <v>0</v>
      </c>
      <c r="G361" s="72">
        <v>0</v>
      </c>
      <c r="H361" s="36">
        <v>0</v>
      </c>
      <c r="I361" s="17">
        <v>0</v>
      </c>
      <c r="J361" s="36">
        <v>0</v>
      </c>
      <c r="K361" s="36">
        <v>0</v>
      </c>
      <c r="L361" s="36">
        <v>0</v>
      </c>
      <c r="M361" s="36">
        <v>1</v>
      </c>
      <c r="N361" s="36">
        <v>1</v>
      </c>
      <c r="O361" s="36">
        <v>2</v>
      </c>
      <c r="P361" s="36">
        <v>12</v>
      </c>
      <c r="Q361" s="36">
        <v>13</v>
      </c>
      <c r="R361" s="36">
        <v>18</v>
      </c>
      <c r="S361" s="36">
        <v>34</v>
      </c>
      <c r="T361" s="36">
        <v>35</v>
      </c>
      <c r="U361" s="36">
        <v>74</v>
      </c>
      <c r="V361" s="36">
        <v>87</v>
      </c>
      <c r="W361" s="36">
        <v>114</v>
      </c>
      <c r="X361" s="36">
        <v>157</v>
      </c>
      <c r="Y361" s="36">
        <v>207</v>
      </c>
    </row>
    <row r="362" spans="1:25" x14ac:dyDescent="0.3">
      <c r="A362" s="8" t="s">
        <v>101</v>
      </c>
      <c r="B362" s="8" t="s">
        <v>103</v>
      </c>
      <c r="C362" s="11" t="s">
        <v>2749</v>
      </c>
      <c r="D362" s="68" t="s">
        <v>2713</v>
      </c>
      <c r="E362" s="12" t="s">
        <v>50</v>
      </c>
      <c r="F362" s="40">
        <v>8</v>
      </c>
      <c r="G362" s="72">
        <v>0</v>
      </c>
      <c r="H362" s="36">
        <v>1</v>
      </c>
      <c r="I362" s="17">
        <v>1</v>
      </c>
      <c r="J362" s="36">
        <v>3</v>
      </c>
      <c r="K362" s="36">
        <v>7</v>
      </c>
      <c r="L362" s="36">
        <v>4</v>
      </c>
      <c r="M362" s="36">
        <v>14</v>
      </c>
      <c r="N362" s="36">
        <v>23</v>
      </c>
      <c r="O362" s="36">
        <v>35</v>
      </c>
      <c r="P362" s="36">
        <v>50</v>
      </c>
      <c r="Q362" s="36">
        <v>61</v>
      </c>
      <c r="R362" s="36">
        <v>114</v>
      </c>
      <c r="S362" s="36">
        <v>165</v>
      </c>
      <c r="T362" s="36">
        <v>188</v>
      </c>
      <c r="U362" s="36">
        <v>298</v>
      </c>
      <c r="V362" s="36">
        <v>414</v>
      </c>
      <c r="W362" s="36">
        <v>550</v>
      </c>
      <c r="X362" s="36">
        <v>611</v>
      </c>
      <c r="Y362" s="36">
        <v>794</v>
      </c>
    </row>
    <row r="363" spans="1:25" x14ac:dyDescent="0.3">
      <c r="A363" s="10" t="s">
        <v>101</v>
      </c>
      <c r="B363" s="10" t="s">
        <v>103</v>
      </c>
      <c r="C363" s="11" t="s">
        <v>2748</v>
      </c>
      <c r="D363" s="68" t="s">
        <v>2714</v>
      </c>
      <c r="E363" s="12" t="s">
        <v>50</v>
      </c>
      <c r="F363" s="40">
        <v>0</v>
      </c>
      <c r="G363" s="64">
        <v>0</v>
      </c>
      <c r="H363" s="36">
        <v>0</v>
      </c>
      <c r="I363" s="17">
        <v>0</v>
      </c>
      <c r="J363" s="36">
        <v>0</v>
      </c>
      <c r="K363" s="36">
        <v>0</v>
      </c>
      <c r="L363" s="36">
        <v>1</v>
      </c>
      <c r="M363" s="36">
        <v>2</v>
      </c>
      <c r="N363" s="36">
        <v>3</v>
      </c>
      <c r="O363" s="36">
        <v>4</v>
      </c>
      <c r="P363" s="36">
        <v>7</v>
      </c>
      <c r="Q363" s="36">
        <v>19</v>
      </c>
      <c r="R363" s="36">
        <v>29</v>
      </c>
      <c r="S363" s="36">
        <v>57</v>
      </c>
      <c r="T363" s="36">
        <v>66</v>
      </c>
      <c r="U363" s="36">
        <v>127</v>
      </c>
      <c r="V363" s="36">
        <v>112</v>
      </c>
      <c r="W363" s="36">
        <v>163</v>
      </c>
      <c r="X363" s="36">
        <v>191</v>
      </c>
      <c r="Y363" s="36">
        <v>114</v>
      </c>
    </row>
    <row r="364" spans="1:25" x14ac:dyDescent="0.3">
      <c r="A364" s="10" t="s">
        <v>101</v>
      </c>
      <c r="B364" s="8" t="s">
        <v>103</v>
      </c>
      <c r="C364" s="11" t="s">
        <v>2748</v>
      </c>
      <c r="D364" s="68" t="s">
        <v>2750</v>
      </c>
      <c r="E364" s="12" t="s">
        <v>50</v>
      </c>
      <c r="F364" s="40">
        <v>0</v>
      </c>
      <c r="G364" s="64">
        <v>0</v>
      </c>
      <c r="H364" s="36">
        <v>0</v>
      </c>
      <c r="I364" s="17">
        <v>0</v>
      </c>
      <c r="J364" s="36">
        <v>0</v>
      </c>
      <c r="K364" s="36">
        <v>0</v>
      </c>
      <c r="L364" s="36">
        <v>1</v>
      </c>
      <c r="M364" s="36">
        <v>0</v>
      </c>
      <c r="N364" s="36">
        <v>3</v>
      </c>
      <c r="O364" s="36">
        <v>4</v>
      </c>
      <c r="P364" s="36">
        <v>7</v>
      </c>
      <c r="Q364" s="36">
        <v>16</v>
      </c>
      <c r="R364" s="36">
        <v>25</v>
      </c>
      <c r="S364" s="36">
        <v>47</v>
      </c>
      <c r="T364" s="36">
        <v>58</v>
      </c>
      <c r="U364" s="36">
        <v>116</v>
      </c>
      <c r="V364" s="36">
        <v>99</v>
      </c>
      <c r="W364" s="36">
        <v>148</v>
      </c>
      <c r="X364" s="36">
        <v>169</v>
      </c>
      <c r="Y364" s="36">
        <v>103</v>
      </c>
    </row>
    <row r="365" spans="1:25" x14ac:dyDescent="0.3">
      <c r="A365" s="10" t="s">
        <v>101</v>
      </c>
      <c r="B365" s="10" t="s">
        <v>103</v>
      </c>
      <c r="C365" s="11" t="s">
        <v>2748</v>
      </c>
      <c r="D365" s="68" t="s">
        <v>2713</v>
      </c>
      <c r="E365" s="12" t="s">
        <v>50</v>
      </c>
      <c r="F365" s="40">
        <v>5</v>
      </c>
      <c r="G365" s="64">
        <v>0</v>
      </c>
      <c r="H365" s="36">
        <v>1</v>
      </c>
      <c r="I365" s="17">
        <v>1</v>
      </c>
      <c r="J365" s="36">
        <v>7</v>
      </c>
      <c r="K365" s="36">
        <v>9</v>
      </c>
      <c r="L365" s="36">
        <v>15</v>
      </c>
      <c r="M365" s="36">
        <v>26</v>
      </c>
      <c r="N365" s="36">
        <v>35</v>
      </c>
      <c r="O365" s="36">
        <v>64</v>
      </c>
      <c r="P365" s="36">
        <v>71</v>
      </c>
      <c r="Q365" s="36">
        <v>115</v>
      </c>
      <c r="R365" s="36">
        <v>147</v>
      </c>
      <c r="S365" s="36">
        <v>208</v>
      </c>
      <c r="T365" s="36">
        <v>254</v>
      </c>
      <c r="U365" s="36">
        <v>451</v>
      </c>
      <c r="V365" s="36">
        <v>470</v>
      </c>
      <c r="W365" s="36">
        <v>513</v>
      </c>
      <c r="X365" s="36">
        <v>544</v>
      </c>
      <c r="Y365" s="36">
        <v>404</v>
      </c>
    </row>
    <row r="366" spans="1:25" x14ac:dyDescent="0.3">
      <c r="A366" s="8" t="s">
        <v>102</v>
      </c>
      <c r="B366" s="8" t="s">
        <v>103</v>
      </c>
      <c r="C366" s="11" t="s">
        <v>2747</v>
      </c>
      <c r="D366" s="68" t="s">
        <v>2714</v>
      </c>
      <c r="E366" s="12" t="s">
        <v>50</v>
      </c>
      <c r="F366" s="40">
        <v>1</v>
      </c>
      <c r="G366" s="72">
        <v>0</v>
      </c>
      <c r="H366" s="36">
        <v>1</v>
      </c>
      <c r="I366" s="17">
        <v>0</v>
      </c>
      <c r="J366" s="36">
        <v>0</v>
      </c>
      <c r="K366" s="36">
        <v>1</v>
      </c>
      <c r="L366" s="36">
        <v>0</v>
      </c>
      <c r="M366" s="36">
        <v>1</v>
      </c>
      <c r="N366" s="36">
        <v>1</v>
      </c>
      <c r="O366" s="36">
        <v>9</v>
      </c>
      <c r="P366" s="36">
        <v>7</v>
      </c>
      <c r="Q366" s="36">
        <v>21</v>
      </c>
      <c r="R366" s="36">
        <v>39</v>
      </c>
      <c r="S366" s="36">
        <v>67</v>
      </c>
      <c r="T366" s="36">
        <v>78</v>
      </c>
      <c r="U366" s="36">
        <v>122</v>
      </c>
      <c r="V366" s="36">
        <v>162</v>
      </c>
      <c r="W366" s="36">
        <v>186</v>
      </c>
      <c r="X366" s="36">
        <v>198</v>
      </c>
      <c r="Y366" s="36">
        <v>179</v>
      </c>
    </row>
    <row r="367" spans="1:25" x14ac:dyDescent="0.3">
      <c r="A367" s="8" t="s">
        <v>102</v>
      </c>
      <c r="B367" s="8" t="s">
        <v>103</v>
      </c>
      <c r="C367" s="11" t="s">
        <v>2747</v>
      </c>
      <c r="D367" s="68" t="s">
        <v>2750</v>
      </c>
      <c r="E367" s="12" t="s">
        <v>50</v>
      </c>
      <c r="F367" s="40">
        <v>0</v>
      </c>
      <c r="G367" s="72">
        <v>0</v>
      </c>
      <c r="H367" s="36">
        <v>0</v>
      </c>
      <c r="I367" s="17">
        <v>0</v>
      </c>
      <c r="J367" s="36">
        <v>0</v>
      </c>
      <c r="K367" s="36">
        <v>1</v>
      </c>
      <c r="L367" s="36">
        <v>0</v>
      </c>
      <c r="M367" s="36">
        <v>1</v>
      </c>
      <c r="N367" s="36">
        <v>1</v>
      </c>
      <c r="O367" s="36">
        <v>9</v>
      </c>
      <c r="P367" s="36">
        <v>5</v>
      </c>
      <c r="Q367" s="36">
        <v>20</v>
      </c>
      <c r="R367" s="36">
        <v>32</v>
      </c>
      <c r="S367" s="36">
        <v>59</v>
      </c>
      <c r="T367" s="36">
        <v>66</v>
      </c>
      <c r="U367" s="36">
        <v>101</v>
      </c>
      <c r="V367" s="36">
        <v>137</v>
      </c>
      <c r="W367" s="36">
        <v>152</v>
      </c>
      <c r="X367" s="36">
        <v>163</v>
      </c>
      <c r="Y367" s="36">
        <v>145</v>
      </c>
    </row>
    <row r="368" spans="1:25" x14ac:dyDescent="0.3">
      <c r="A368" s="8" t="s">
        <v>102</v>
      </c>
      <c r="B368" s="8" t="s">
        <v>103</v>
      </c>
      <c r="C368" s="11" t="s">
        <v>2747</v>
      </c>
      <c r="D368" s="68" t="s">
        <v>2713</v>
      </c>
      <c r="E368" s="12" t="s">
        <v>50</v>
      </c>
      <c r="F368" s="40">
        <v>11</v>
      </c>
      <c r="G368" s="72">
        <v>3</v>
      </c>
      <c r="H368" s="36">
        <v>2</v>
      </c>
      <c r="I368" s="17">
        <v>1</v>
      </c>
      <c r="J368" s="36">
        <v>12</v>
      </c>
      <c r="K368" s="36">
        <v>14</v>
      </c>
      <c r="L368" s="36">
        <v>15</v>
      </c>
      <c r="M368" s="36">
        <v>33</v>
      </c>
      <c r="N368" s="36">
        <v>36</v>
      </c>
      <c r="O368" s="36">
        <v>60</v>
      </c>
      <c r="P368" s="36">
        <v>96</v>
      </c>
      <c r="Q368" s="36">
        <v>162</v>
      </c>
      <c r="R368" s="36">
        <v>228</v>
      </c>
      <c r="S368" s="36">
        <v>335</v>
      </c>
      <c r="T368" s="36">
        <v>420</v>
      </c>
      <c r="U368" s="36">
        <v>601</v>
      </c>
      <c r="V368" s="36">
        <v>762</v>
      </c>
      <c r="W368" s="36">
        <v>878</v>
      </c>
      <c r="X368" s="36">
        <v>872</v>
      </c>
      <c r="Y368" s="36">
        <v>896</v>
      </c>
    </row>
    <row r="369" spans="1:25" x14ac:dyDescent="0.3">
      <c r="A369" s="8" t="s">
        <v>102</v>
      </c>
      <c r="B369" s="8" t="s">
        <v>103</v>
      </c>
      <c r="C369" s="11" t="s">
        <v>2749</v>
      </c>
      <c r="D369" s="68" t="s">
        <v>2714</v>
      </c>
      <c r="E369" s="12" t="s">
        <v>50</v>
      </c>
      <c r="F369" s="40">
        <v>1</v>
      </c>
      <c r="G369" s="72">
        <v>0</v>
      </c>
      <c r="H369" s="36">
        <v>0</v>
      </c>
      <c r="I369" s="17">
        <v>0</v>
      </c>
      <c r="J369" s="36">
        <v>0</v>
      </c>
      <c r="K369" s="36">
        <v>0</v>
      </c>
      <c r="L369" s="36">
        <v>0</v>
      </c>
      <c r="M369" s="36">
        <v>0</v>
      </c>
      <c r="N369" s="36">
        <v>0</v>
      </c>
      <c r="O369" s="36">
        <v>6</v>
      </c>
      <c r="P369" s="36">
        <v>1</v>
      </c>
      <c r="Q369" s="36">
        <v>8</v>
      </c>
      <c r="R369" s="36">
        <v>23</v>
      </c>
      <c r="S369" s="36">
        <v>24</v>
      </c>
      <c r="T369" s="36">
        <v>27</v>
      </c>
      <c r="U369" s="36">
        <v>52</v>
      </c>
      <c r="V369" s="36">
        <v>70</v>
      </c>
      <c r="W369" s="36">
        <v>94</v>
      </c>
      <c r="X369" s="36">
        <v>110</v>
      </c>
      <c r="Y369" s="36">
        <v>115</v>
      </c>
    </row>
    <row r="370" spans="1:25" x14ac:dyDescent="0.3">
      <c r="A370" s="8" t="s">
        <v>102</v>
      </c>
      <c r="B370" s="8" t="s">
        <v>103</v>
      </c>
      <c r="C370" s="11" t="s">
        <v>2749</v>
      </c>
      <c r="D370" s="68" t="s">
        <v>2750</v>
      </c>
      <c r="E370" s="12" t="s">
        <v>50</v>
      </c>
      <c r="F370" s="40">
        <v>0</v>
      </c>
      <c r="G370" s="72">
        <v>0</v>
      </c>
      <c r="H370" s="36">
        <v>0</v>
      </c>
      <c r="I370" s="17">
        <v>0</v>
      </c>
      <c r="J370" s="36">
        <v>0</v>
      </c>
      <c r="K370" s="36">
        <v>0</v>
      </c>
      <c r="L370" s="36">
        <v>0</v>
      </c>
      <c r="M370" s="36">
        <v>0</v>
      </c>
      <c r="N370" s="36">
        <v>0</v>
      </c>
      <c r="O370" s="36">
        <v>6</v>
      </c>
      <c r="P370" s="36">
        <v>1</v>
      </c>
      <c r="Q370" s="36">
        <v>8</v>
      </c>
      <c r="R370" s="36">
        <v>19</v>
      </c>
      <c r="S370" s="36">
        <v>21</v>
      </c>
      <c r="T370" s="36">
        <v>23</v>
      </c>
      <c r="U370" s="36">
        <v>45</v>
      </c>
      <c r="V370" s="36">
        <v>61</v>
      </c>
      <c r="W370" s="36">
        <v>80</v>
      </c>
      <c r="X370" s="36">
        <v>90</v>
      </c>
      <c r="Y370" s="36">
        <v>94</v>
      </c>
    </row>
    <row r="371" spans="1:25" x14ac:dyDescent="0.3">
      <c r="A371" s="8" t="s">
        <v>102</v>
      </c>
      <c r="B371" s="8" t="s">
        <v>103</v>
      </c>
      <c r="C371" s="11" t="s">
        <v>2749</v>
      </c>
      <c r="D371" s="68" t="s">
        <v>2713</v>
      </c>
      <c r="E371" s="12" t="s">
        <v>50</v>
      </c>
      <c r="F371" s="40">
        <v>5</v>
      </c>
      <c r="G371" s="72">
        <v>0</v>
      </c>
      <c r="H371" s="36">
        <v>0</v>
      </c>
      <c r="I371" s="17">
        <v>0</v>
      </c>
      <c r="J371" s="36">
        <v>4</v>
      </c>
      <c r="K371" s="36">
        <v>3</v>
      </c>
      <c r="L371" s="36">
        <v>2</v>
      </c>
      <c r="M371" s="36">
        <v>11</v>
      </c>
      <c r="N371" s="36">
        <v>15</v>
      </c>
      <c r="O371" s="36">
        <v>26</v>
      </c>
      <c r="P371" s="36">
        <v>43</v>
      </c>
      <c r="Q371" s="36">
        <v>68</v>
      </c>
      <c r="R371" s="36">
        <v>97</v>
      </c>
      <c r="S371" s="36">
        <v>145</v>
      </c>
      <c r="T371" s="36">
        <v>169</v>
      </c>
      <c r="U371" s="36">
        <v>266</v>
      </c>
      <c r="V371" s="36">
        <v>344</v>
      </c>
      <c r="W371" s="36">
        <v>437</v>
      </c>
      <c r="X371" s="36">
        <v>497</v>
      </c>
      <c r="Y371" s="36">
        <v>584</v>
      </c>
    </row>
    <row r="372" spans="1:25" x14ac:dyDescent="0.3">
      <c r="A372" s="10" t="s">
        <v>102</v>
      </c>
      <c r="B372" s="10" t="s">
        <v>103</v>
      </c>
      <c r="C372" s="11" t="s">
        <v>2748</v>
      </c>
      <c r="D372" s="68" t="s">
        <v>2714</v>
      </c>
      <c r="E372" s="12" t="s">
        <v>50</v>
      </c>
      <c r="F372" s="40">
        <v>0</v>
      </c>
      <c r="G372" s="64">
        <v>0</v>
      </c>
      <c r="H372" s="14">
        <v>1</v>
      </c>
      <c r="I372" s="17">
        <v>0</v>
      </c>
      <c r="J372" s="14">
        <v>0</v>
      </c>
      <c r="K372" s="36">
        <v>1</v>
      </c>
      <c r="L372" s="36">
        <v>0</v>
      </c>
      <c r="M372" s="36">
        <v>1</v>
      </c>
      <c r="N372" s="36">
        <v>1</v>
      </c>
      <c r="O372" s="36">
        <v>3</v>
      </c>
      <c r="P372" s="36">
        <v>6</v>
      </c>
      <c r="Q372" s="36">
        <v>13</v>
      </c>
      <c r="R372" s="36">
        <v>16</v>
      </c>
      <c r="S372" s="36">
        <v>43</v>
      </c>
      <c r="T372" s="36">
        <v>51</v>
      </c>
      <c r="U372" s="36">
        <v>70</v>
      </c>
      <c r="V372" s="36">
        <v>92</v>
      </c>
      <c r="W372" s="36">
        <v>92</v>
      </c>
      <c r="X372" s="36">
        <v>88</v>
      </c>
      <c r="Y372" s="36">
        <v>64</v>
      </c>
    </row>
    <row r="373" spans="1:25" x14ac:dyDescent="0.3">
      <c r="A373" s="10" t="s">
        <v>102</v>
      </c>
      <c r="B373" s="10" t="s">
        <v>103</v>
      </c>
      <c r="C373" s="11" t="s">
        <v>2748</v>
      </c>
      <c r="D373" s="68" t="s">
        <v>2750</v>
      </c>
      <c r="E373" s="12" t="s">
        <v>50</v>
      </c>
      <c r="F373" s="39">
        <v>0</v>
      </c>
      <c r="G373" s="123">
        <v>0</v>
      </c>
      <c r="H373" s="14">
        <v>0</v>
      </c>
      <c r="I373" s="17">
        <v>0</v>
      </c>
      <c r="J373" s="14">
        <v>0</v>
      </c>
      <c r="K373" s="36">
        <v>1</v>
      </c>
      <c r="L373" s="36">
        <v>0</v>
      </c>
      <c r="M373" s="36">
        <v>1</v>
      </c>
      <c r="N373" s="36">
        <v>1</v>
      </c>
      <c r="O373" s="36">
        <v>3</v>
      </c>
      <c r="P373" s="36">
        <v>4</v>
      </c>
      <c r="Q373" s="36">
        <v>12</v>
      </c>
      <c r="R373" s="36">
        <v>13</v>
      </c>
      <c r="S373" s="36">
        <v>38</v>
      </c>
      <c r="T373" s="36">
        <v>43</v>
      </c>
      <c r="U373" s="36">
        <v>56</v>
      </c>
      <c r="V373" s="36">
        <v>76</v>
      </c>
      <c r="W373" s="36">
        <v>72</v>
      </c>
      <c r="X373" s="36">
        <v>73</v>
      </c>
      <c r="Y373" s="36">
        <v>51</v>
      </c>
    </row>
    <row r="374" spans="1:25" x14ac:dyDescent="0.3">
      <c r="A374" s="10" t="s">
        <v>102</v>
      </c>
      <c r="B374" s="10" t="s">
        <v>103</v>
      </c>
      <c r="C374" s="11" t="s">
        <v>2748</v>
      </c>
      <c r="D374" s="68" t="s">
        <v>2713</v>
      </c>
      <c r="E374" s="12" t="s">
        <v>50</v>
      </c>
      <c r="F374" s="39">
        <v>6</v>
      </c>
      <c r="G374" s="123">
        <v>3</v>
      </c>
      <c r="H374" s="14">
        <v>2</v>
      </c>
      <c r="I374" s="17">
        <v>1</v>
      </c>
      <c r="J374" s="14">
        <v>8</v>
      </c>
      <c r="K374" s="36">
        <v>11</v>
      </c>
      <c r="L374" s="36">
        <v>13</v>
      </c>
      <c r="M374" s="36">
        <v>22</v>
      </c>
      <c r="N374" s="36">
        <v>21</v>
      </c>
      <c r="O374" s="36">
        <v>34</v>
      </c>
      <c r="P374" s="36">
        <v>53</v>
      </c>
      <c r="Q374" s="36">
        <v>94</v>
      </c>
      <c r="R374" s="36">
        <v>131</v>
      </c>
      <c r="S374" s="36">
        <v>190</v>
      </c>
      <c r="T374" s="36">
        <v>251</v>
      </c>
      <c r="U374" s="36">
        <v>335</v>
      </c>
      <c r="V374" s="36">
        <v>418</v>
      </c>
      <c r="W374" s="36">
        <v>441</v>
      </c>
      <c r="X374" s="36">
        <v>375</v>
      </c>
      <c r="Y374" s="36">
        <v>312</v>
      </c>
    </row>
    <row r="375" spans="1:25" x14ac:dyDescent="0.3">
      <c r="A375" s="99" t="s">
        <v>90</v>
      </c>
      <c r="B375" s="99" t="s">
        <v>103</v>
      </c>
      <c r="C375" s="100" t="s">
        <v>2747</v>
      </c>
      <c r="D375" s="139" t="s">
        <v>2714</v>
      </c>
      <c r="E375" s="152" t="s">
        <v>50</v>
      </c>
      <c r="F375" s="101">
        <v>0</v>
      </c>
      <c r="G375" s="106">
        <v>0</v>
      </c>
      <c r="H375" s="102">
        <v>0</v>
      </c>
      <c r="I375" s="103">
        <v>1</v>
      </c>
      <c r="J375" s="102">
        <v>0</v>
      </c>
      <c r="K375" s="102">
        <v>0</v>
      </c>
      <c r="L375" s="102">
        <v>0</v>
      </c>
      <c r="M375" s="102">
        <v>2</v>
      </c>
      <c r="N375" s="102">
        <v>2</v>
      </c>
      <c r="O375" s="102">
        <v>6</v>
      </c>
      <c r="P375" s="102">
        <v>3</v>
      </c>
      <c r="Q375" s="102">
        <v>10</v>
      </c>
      <c r="R375" s="102">
        <v>25</v>
      </c>
      <c r="S375" s="102">
        <v>24</v>
      </c>
      <c r="T375" s="102">
        <v>31</v>
      </c>
      <c r="U375" s="102">
        <v>44</v>
      </c>
      <c r="V375" s="102">
        <v>38</v>
      </c>
      <c r="W375" s="102">
        <v>49</v>
      </c>
      <c r="X375" s="102">
        <v>44</v>
      </c>
      <c r="Y375" s="102">
        <v>46</v>
      </c>
    </row>
    <row r="376" spans="1:25" x14ac:dyDescent="0.3">
      <c r="A376" s="99" t="s">
        <v>90</v>
      </c>
      <c r="B376" s="99" t="s">
        <v>103</v>
      </c>
      <c r="C376" s="100" t="s">
        <v>2747</v>
      </c>
      <c r="D376" s="139" t="s">
        <v>2750</v>
      </c>
      <c r="E376" s="152" t="s">
        <v>50</v>
      </c>
      <c r="F376" s="101">
        <v>0</v>
      </c>
      <c r="G376" s="106">
        <v>0</v>
      </c>
      <c r="H376" s="102">
        <v>0</v>
      </c>
      <c r="I376" s="103">
        <v>1</v>
      </c>
      <c r="J376" s="102">
        <v>0</v>
      </c>
      <c r="K376" s="102">
        <v>0</v>
      </c>
      <c r="L376" s="102">
        <v>0</v>
      </c>
      <c r="M376" s="102">
        <v>2</v>
      </c>
      <c r="N376" s="102">
        <v>2</v>
      </c>
      <c r="O376" s="102">
        <v>5</v>
      </c>
      <c r="P376" s="102">
        <v>3</v>
      </c>
      <c r="Q376" s="102">
        <v>10</v>
      </c>
      <c r="R376" s="102">
        <v>17</v>
      </c>
      <c r="S376" s="102">
        <v>22</v>
      </c>
      <c r="T376" s="102">
        <v>23</v>
      </c>
      <c r="U376" s="102">
        <v>34</v>
      </c>
      <c r="V376" s="102">
        <v>25</v>
      </c>
      <c r="W376" s="102">
        <v>27</v>
      </c>
      <c r="X376" s="102">
        <v>33</v>
      </c>
      <c r="Y376" s="102">
        <v>37</v>
      </c>
    </row>
    <row r="377" spans="1:25" x14ac:dyDescent="0.3">
      <c r="A377" s="99" t="s">
        <v>90</v>
      </c>
      <c r="B377" s="99" t="s">
        <v>103</v>
      </c>
      <c r="C377" s="100" t="s">
        <v>2747</v>
      </c>
      <c r="D377" s="139" t="s">
        <v>2713</v>
      </c>
      <c r="E377" s="152" t="s">
        <v>50</v>
      </c>
      <c r="F377" s="101">
        <v>12</v>
      </c>
      <c r="G377" s="106">
        <v>4</v>
      </c>
      <c r="H377" s="102">
        <v>1</v>
      </c>
      <c r="I377" s="103">
        <v>2</v>
      </c>
      <c r="J377" s="102">
        <v>6</v>
      </c>
      <c r="K377" s="102">
        <v>11</v>
      </c>
      <c r="L377" s="102">
        <v>28</v>
      </c>
      <c r="M377" s="102">
        <v>31</v>
      </c>
      <c r="N377" s="102">
        <v>44</v>
      </c>
      <c r="O377" s="102">
        <v>73</v>
      </c>
      <c r="P377" s="102">
        <v>100</v>
      </c>
      <c r="Q377" s="102">
        <v>158</v>
      </c>
      <c r="R377" s="102">
        <v>250</v>
      </c>
      <c r="S377" s="102">
        <v>291</v>
      </c>
      <c r="T377" s="102">
        <v>378</v>
      </c>
      <c r="U377" s="102">
        <v>549</v>
      </c>
      <c r="V377" s="102">
        <v>683</v>
      </c>
      <c r="W377" s="102">
        <v>758</v>
      </c>
      <c r="X377" s="102">
        <v>746</v>
      </c>
      <c r="Y377" s="102">
        <v>815</v>
      </c>
    </row>
    <row r="378" spans="1:25" x14ac:dyDescent="0.3">
      <c r="A378" s="99" t="s">
        <v>90</v>
      </c>
      <c r="B378" s="99" t="s">
        <v>103</v>
      </c>
      <c r="C378" s="100" t="s">
        <v>2749</v>
      </c>
      <c r="D378" s="139" t="s">
        <v>2714</v>
      </c>
      <c r="E378" s="152" t="s">
        <v>50</v>
      </c>
      <c r="F378" s="101">
        <v>0</v>
      </c>
      <c r="G378" s="106">
        <v>0</v>
      </c>
      <c r="H378" s="102">
        <v>0</v>
      </c>
      <c r="I378" s="103">
        <v>1</v>
      </c>
      <c r="J378" s="102">
        <v>0</v>
      </c>
      <c r="K378" s="102">
        <v>0</v>
      </c>
      <c r="L378" s="102">
        <v>0</v>
      </c>
      <c r="M378" s="102">
        <v>0</v>
      </c>
      <c r="N378" s="102">
        <v>1</v>
      </c>
      <c r="O378" s="102">
        <v>2</v>
      </c>
      <c r="P378" s="102">
        <v>1</v>
      </c>
      <c r="Q378" s="102">
        <v>3</v>
      </c>
      <c r="R378" s="102">
        <v>12</v>
      </c>
      <c r="S378" s="102">
        <v>9</v>
      </c>
      <c r="T378" s="102">
        <v>17</v>
      </c>
      <c r="U378" s="102">
        <v>19</v>
      </c>
      <c r="V378" s="102">
        <v>21</v>
      </c>
      <c r="W378" s="102">
        <v>25</v>
      </c>
      <c r="X378" s="102">
        <v>26</v>
      </c>
      <c r="Y378" s="102">
        <v>27</v>
      </c>
    </row>
    <row r="379" spans="1:25" x14ac:dyDescent="0.3">
      <c r="A379" s="99" t="s">
        <v>90</v>
      </c>
      <c r="B379" s="99" t="s">
        <v>103</v>
      </c>
      <c r="C379" s="100" t="s">
        <v>2749</v>
      </c>
      <c r="D379" s="139" t="s">
        <v>2750</v>
      </c>
      <c r="E379" s="152" t="s">
        <v>50</v>
      </c>
      <c r="F379" s="101">
        <v>0</v>
      </c>
      <c r="G379" s="106">
        <v>0</v>
      </c>
      <c r="H379" s="102">
        <v>0</v>
      </c>
      <c r="I379" s="103">
        <v>1</v>
      </c>
      <c r="J379" s="102">
        <v>0</v>
      </c>
      <c r="K379" s="102">
        <v>0</v>
      </c>
      <c r="L379" s="102">
        <v>0</v>
      </c>
      <c r="M379" s="102">
        <v>0</v>
      </c>
      <c r="N379" s="102">
        <v>1</v>
      </c>
      <c r="O379" s="102">
        <v>2</v>
      </c>
      <c r="P379" s="102">
        <v>1</v>
      </c>
      <c r="Q379" s="102">
        <v>3</v>
      </c>
      <c r="R379" s="102">
        <v>9</v>
      </c>
      <c r="S379" s="102">
        <v>9</v>
      </c>
      <c r="T379" s="102">
        <v>11</v>
      </c>
      <c r="U379" s="102">
        <v>16</v>
      </c>
      <c r="V379" s="102">
        <v>13</v>
      </c>
      <c r="W379" s="102">
        <v>16</v>
      </c>
      <c r="X379" s="102">
        <v>23</v>
      </c>
      <c r="Y379" s="102">
        <v>22</v>
      </c>
    </row>
    <row r="380" spans="1:25" x14ac:dyDescent="0.3">
      <c r="A380" s="99" t="s">
        <v>90</v>
      </c>
      <c r="B380" s="99" t="s">
        <v>103</v>
      </c>
      <c r="C380" s="100" t="s">
        <v>2749</v>
      </c>
      <c r="D380" s="139" t="s">
        <v>2713</v>
      </c>
      <c r="E380" s="152" t="s">
        <v>50</v>
      </c>
      <c r="F380" s="101">
        <v>5</v>
      </c>
      <c r="G380" s="106">
        <v>2</v>
      </c>
      <c r="H380" s="102">
        <v>0</v>
      </c>
      <c r="I380" s="103">
        <v>2</v>
      </c>
      <c r="J380" s="102">
        <v>3</v>
      </c>
      <c r="K380" s="102">
        <v>4</v>
      </c>
      <c r="L380" s="102">
        <v>7</v>
      </c>
      <c r="M380" s="102">
        <v>7</v>
      </c>
      <c r="N380" s="102">
        <v>20</v>
      </c>
      <c r="O380" s="102">
        <v>33</v>
      </c>
      <c r="P380" s="102">
        <v>31</v>
      </c>
      <c r="Q380" s="102">
        <v>58</v>
      </c>
      <c r="R380" s="102">
        <v>87</v>
      </c>
      <c r="S380" s="102">
        <v>124</v>
      </c>
      <c r="T380" s="102">
        <v>166</v>
      </c>
      <c r="U380" s="102">
        <v>239</v>
      </c>
      <c r="V380" s="102">
        <v>302</v>
      </c>
      <c r="W380" s="102">
        <v>413</v>
      </c>
      <c r="X380" s="102">
        <v>415</v>
      </c>
      <c r="Y380" s="102">
        <v>525</v>
      </c>
    </row>
    <row r="381" spans="1:25" x14ac:dyDescent="0.3">
      <c r="A381" s="99" t="s">
        <v>90</v>
      </c>
      <c r="B381" s="99" t="s">
        <v>103</v>
      </c>
      <c r="C381" s="100" t="s">
        <v>2748</v>
      </c>
      <c r="D381" s="139" t="s">
        <v>2714</v>
      </c>
      <c r="E381" s="152" t="s">
        <v>50</v>
      </c>
      <c r="F381" s="101">
        <v>0</v>
      </c>
      <c r="G381" s="106">
        <v>0</v>
      </c>
      <c r="H381" s="102">
        <v>0</v>
      </c>
      <c r="I381" s="103">
        <v>0</v>
      </c>
      <c r="J381" s="102">
        <v>0</v>
      </c>
      <c r="K381" s="102">
        <v>0</v>
      </c>
      <c r="L381" s="102">
        <v>0</v>
      </c>
      <c r="M381" s="102">
        <v>2</v>
      </c>
      <c r="N381" s="102">
        <v>1</v>
      </c>
      <c r="O381" s="102">
        <v>4</v>
      </c>
      <c r="P381" s="102">
        <v>2</v>
      </c>
      <c r="Q381" s="102">
        <v>7</v>
      </c>
      <c r="R381" s="102">
        <v>13</v>
      </c>
      <c r="S381" s="102">
        <v>15</v>
      </c>
      <c r="T381" s="102">
        <v>14</v>
      </c>
      <c r="U381" s="102">
        <v>25</v>
      </c>
      <c r="V381" s="102">
        <v>17</v>
      </c>
      <c r="W381" s="102">
        <v>24</v>
      </c>
      <c r="X381" s="102">
        <v>18</v>
      </c>
      <c r="Y381" s="102">
        <v>19</v>
      </c>
    </row>
    <row r="382" spans="1:25" x14ac:dyDescent="0.3">
      <c r="A382" s="99" t="s">
        <v>90</v>
      </c>
      <c r="B382" s="99" t="s">
        <v>103</v>
      </c>
      <c r="C382" s="100" t="s">
        <v>2748</v>
      </c>
      <c r="D382" s="139" t="s">
        <v>2750</v>
      </c>
      <c r="E382" s="152" t="s">
        <v>50</v>
      </c>
      <c r="F382" s="101">
        <v>0</v>
      </c>
      <c r="G382" s="106">
        <v>0</v>
      </c>
      <c r="H382" s="102">
        <v>0</v>
      </c>
      <c r="I382" s="103">
        <v>0</v>
      </c>
      <c r="J382" s="102">
        <v>0</v>
      </c>
      <c r="K382" s="102">
        <v>0</v>
      </c>
      <c r="L382" s="102">
        <v>0</v>
      </c>
      <c r="M382" s="102">
        <v>2</v>
      </c>
      <c r="N382" s="102">
        <v>1</v>
      </c>
      <c r="O382" s="102">
        <v>3</v>
      </c>
      <c r="P382" s="102">
        <v>2</v>
      </c>
      <c r="Q382" s="102">
        <v>7</v>
      </c>
      <c r="R382" s="102">
        <v>8</v>
      </c>
      <c r="S382" s="102">
        <v>13</v>
      </c>
      <c r="T382" s="102">
        <v>12</v>
      </c>
      <c r="U382" s="102">
        <v>18</v>
      </c>
      <c r="V382" s="102">
        <v>12</v>
      </c>
      <c r="W382" s="102">
        <v>11</v>
      </c>
      <c r="X382" s="102">
        <v>10</v>
      </c>
      <c r="Y382" s="102">
        <v>15</v>
      </c>
    </row>
    <row r="383" spans="1:25" x14ac:dyDescent="0.3">
      <c r="A383" s="99" t="s">
        <v>90</v>
      </c>
      <c r="B383" s="99" t="s">
        <v>103</v>
      </c>
      <c r="C383" s="100" t="s">
        <v>2748</v>
      </c>
      <c r="D383" s="139" t="s">
        <v>2713</v>
      </c>
      <c r="E383" s="152" t="s">
        <v>50</v>
      </c>
      <c r="F383" s="101">
        <v>7</v>
      </c>
      <c r="G383" s="106">
        <v>2</v>
      </c>
      <c r="H383" s="102">
        <v>1</v>
      </c>
      <c r="I383" s="103">
        <v>0</v>
      </c>
      <c r="J383" s="102">
        <v>3</v>
      </c>
      <c r="K383" s="102">
        <v>7</v>
      </c>
      <c r="L383" s="102">
        <v>21</v>
      </c>
      <c r="M383" s="102">
        <v>24</v>
      </c>
      <c r="N383" s="102">
        <v>24</v>
      </c>
      <c r="O383" s="102">
        <v>40</v>
      </c>
      <c r="P383" s="102">
        <v>69</v>
      </c>
      <c r="Q383" s="102">
        <v>100</v>
      </c>
      <c r="R383" s="102">
        <v>163</v>
      </c>
      <c r="S383" s="102">
        <v>167</v>
      </c>
      <c r="T383" s="102">
        <v>212</v>
      </c>
      <c r="U383" s="102">
        <v>310</v>
      </c>
      <c r="V383" s="102">
        <v>381</v>
      </c>
      <c r="W383" s="102">
        <v>345</v>
      </c>
      <c r="X383" s="102">
        <v>331</v>
      </c>
      <c r="Y383" s="102">
        <v>290</v>
      </c>
    </row>
    <row r="384" spans="1:25" x14ac:dyDescent="0.3">
      <c r="A384" s="8" t="s">
        <v>91</v>
      </c>
      <c r="B384" s="8" t="s">
        <v>103</v>
      </c>
      <c r="C384" s="11" t="s">
        <v>2747</v>
      </c>
      <c r="D384" s="68" t="s">
        <v>2714</v>
      </c>
      <c r="E384" s="12" t="s">
        <v>50</v>
      </c>
      <c r="F384" s="54">
        <v>0</v>
      </c>
      <c r="G384" s="71">
        <v>0</v>
      </c>
      <c r="H384" s="50">
        <v>0</v>
      </c>
      <c r="I384" s="48">
        <v>0</v>
      </c>
      <c r="J384" s="50">
        <v>0</v>
      </c>
      <c r="K384" s="50">
        <v>0</v>
      </c>
      <c r="L384" s="50">
        <v>0</v>
      </c>
      <c r="M384" s="50">
        <v>1</v>
      </c>
      <c r="N384" s="50">
        <v>0</v>
      </c>
      <c r="O384" s="50">
        <v>1</v>
      </c>
      <c r="P384" s="50">
        <v>5</v>
      </c>
      <c r="Q384" s="50">
        <v>1</v>
      </c>
      <c r="R384" s="50">
        <v>5</v>
      </c>
      <c r="S384" s="50">
        <v>11</v>
      </c>
      <c r="T384" s="50">
        <v>9</v>
      </c>
      <c r="U384" s="50">
        <v>7</v>
      </c>
      <c r="V384" s="50">
        <v>9</v>
      </c>
      <c r="W384" s="50">
        <v>12</v>
      </c>
      <c r="X384" s="50">
        <v>14</v>
      </c>
      <c r="Y384" s="50">
        <v>16</v>
      </c>
    </row>
    <row r="385" spans="1:25" x14ac:dyDescent="0.3">
      <c r="A385" s="8" t="s">
        <v>91</v>
      </c>
      <c r="B385" s="8" t="s">
        <v>103</v>
      </c>
      <c r="C385" s="11" t="s">
        <v>2747</v>
      </c>
      <c r="D385" s="68" t="s">
        <v>2750</v>
      </c>
      <c r="E385" s="12" t="s">
        <v>50</v>
      </c>
      <c r="F385" s="54">
        <v>0</v>
      </c>
      <c r="G385" s="71">
        <v>0</v>
      </c>
      <c r="H385" s="50">
        <v>0</v>
      </c>
      <c r="I385" s="48">
        <v>0</v>
      </c>
      <c r="J385" s="50">
        <v>0</v>
      </c>
      <c r="K385" s="50">
        <v>0</v>
      </c>
      <c r="L385" s="50">
        <v>0</v>
      </c>
      <c r="M385" s="50">
        <v>1</v>
      </c>
      <c r="N385" s="50">
        <v>0</v>
      </c>
      <c r="O385" s="50">
        <v>1</v>
      </c>
      <c r="P385" s="50">
        <v>5</v>
      </c>
      <c r="Q385" s="50">
        <v>1</v>
      </c>
      <c r="R385" s="50">
        <v>4</v>
      </c>
      <c r="S385" s="50">
        <v>9</v>
      </c>
      <c r="T385" s="50">
        <v>6</v>
      </c>
      <c r="U385" s="50">
        <v>6</v>
      </c>
      <c r="V385" s="50">
        <v>3</v>
      </c>
      <c r="W385" s="50">
        <v>5</v>
      </c>
      <c r="X385" s="50">
        <v>7</v>
      </c>
      <c r="Y385" s="50">
        <v>7</v>
      </c>
    </row>
    <row r="386" spans="1:25" x14ac:dyDescent="0.3">
      <c r="A386" s="8" t="s">
        <v>91</v>
      </c>
      <c r="B386" s="8" t="s">
        <v>103</v>
      </c>
      <c r="C386" s="11" t="s">
        <v>2747</v>
      </c>
      <c r="D386" s="68" t="s">
        <v>2713</v>
      </c>
      <c r="E386" s="12" t="s">
        <v>50</v>
      </c>
      <c r="F386" s="54">
        <v>13</v>
      </c>
      <c r="G386" s="71">
        <v>2</v>
      </c>
      <c r="H386" s="50">
        <v>2</v>
      </c>
      <c r="I386" s="48">
        <v>1</v>
      </c>
      <c r="J386" s="50">
        <v>2</v>
      </c>
      <c r="K386" s="50">
        <v>12</v>
      </c>
      <c r="L386" s="50">
        <v>22</v>
      </c>
      <c r="M386" s="50">
        <v>23</v>
      </c>
      <c r="N386" s="50">
        <v>45</v>
      </c>
      <c r="O386" s="50">
        <v>72</v>
      </c>
      <c r="P386" s="50">
        <v>97</v>
      </c>
      <c r="Q386" s="50">
        <v>166</v>
      </c>
      <c r="R386" s="50">
        <v>195</v>
      </c>
      <c r="S386" s="50">
        <v>253</v>
      </c>
      <c r="T386" s="50">
        <v>307</v>
      </c>
      <c r="U386" s="50">
        <v>520</v>
      </c>
      <c r="V386" s="50">
        <v>578</v>
      </c>
      <c r="W386" s="50">
        <v>705</v>
      </c>
      <c r="X386" s="50">
        <v>740</v>
      </c>
      <c r="Y386" s="50">
        <v>704</v>
      </c>
    </row>
    <row r="387" spans="1:25" x14ac:dyDescent="0.3">
      <c r="A387" s="8" t="s">
        <v>91</v>
      </c>
      <c r="B387" s="8" t="s">
        <v>103</v>
      </c>
      <c r="C387" s="11" t="s">
        <v>2749</v>
      </c>
      <c r="D387" s="68" t="s">
        <v>2714</v>
      </c>
      <c r="E387" s="12" t="s">
        <v>50</v>
      </c>
      <c r="F387" s="54">
        <v>0</v>
      </c>
      <c r="G387" s="71">
        <v>0</v>
      </c>
      <c r="H387" s="50">
        <v>0</v>
      </c>
      <c r="I387" s="48">
        <v>0</v>
      </c>
      <c r="J387" s="50">
        <v>0</v>
      </c>
      <c r="K387" s="50">
        <v>0</v>
      </c>
      <c r="L387" s="50">
        <v>0</v>
      </c>
      <c r="M387" s="50">
        <v>0</v>
      </c>
      <c r="N387" s="50">
        <v>0</v>
      </c>
      <c r="O387" s="50">
        <v>0</v>
      </c>
      <c r="P387" s="50">
        <v>3</v>
      </c>
      <c r="Q387" s="50">
        <v>1</v>
      </c>
      <c r="R387" s="50">
        <v>2</v>
      </c>
      <c r="S387" s="50">
        <v>7</v>
      </c>
      <c r="T387" s="50">
        <v>3</v>
      </c>
      <c r="U387" s="50">
        <v>2</v>
      </c>
      <c r="V387" s="50">
        <v>3</v>
      </c>
      <c r="W387" s="50">
        <v>5</v>
      </c>
      <c r="X387" s="50">
        <v>8</v>
      </c>
      <c r="Y387" s="50">
        <v>10</v>
      </c>
    </row>
    <row r="388" spans="1:25" x14ac:dyDescent="0.3">
      <c r="A388" s="8" t="s">
        <v>91</v>
      </c>
      <c r="B388" s="8" t="s">
        <v>103</v>
      </c>
      <c r="C388" s="11" t="s">
        <v>2749</v>
      </c>
      <c r="D388" s="68" t="s">
        <v>2750</v>
      </c>
      <c r="E388" s="12" t="s">
        <v>50</v>
      </c>
      <c r="F388" s="54">
        <v>0</v>
      </c>
      <c r="G388" s="71">
        <v>0</v>
      </c>
      <c r="H388" s="50">
        <v>0</v>
      </c>
      <c r="I388" s="48">
        <v>0</v>
      </c>
      <c r="J388" s="50">
        <v>0</v>
      </c>
      <c r="K388" s="50">
        <v>0</v>
      </c>
      <c r="L388" s="50">
        <v>0</v>
      </c>
      <c r="M388" s="50">
        <v>0</v>
      </c>
      <c r="N388" s="50">
        <v>0</v>
      </c>
      <c r="O388" s="50">
        <v>0</v>
      </c>
      <c r="P388" s="50">
        <v>3</v>
      </c>
      <c r="Q388" s="50">
        <v>1</v>
      </c>
      <c r="R388" s="50">
        <v>2</v>
      </c>
      <c r="S388" s="50">
        <v>6</v>
      </c>
      <c r="T388" s="50">
        <v>2</v>
      </c>
      <c r="U388" s="50">
        <v>2</v>
      </c>
      <c r="V388" s="50">
        <v>0</v>
      </c>
      <c r="W388" s="50">
        <v>3</v>
      </c>
      <c r="X388" s="50">
        <v>4</v>
      </c>
      <c r="Y388" s="50">
        <v>5</v>
      </c>
    </row>
    <row r="389" spans="1:25" x14ac:dyDescent="0.3">
      <c r="A389" s="8" t="s">
        <v>91</v>
      </c>
      <c r="B389" s="8" t="s">
        <v>103</v>
      </c>
      <c r="C389" s="11" t="s">
        <v>2749</v>
      </c>
      <c r="D389" s="68" t="s">
        <v>2713</v>
      </c>
      <c r="E389" s="12" t="s">
        <v>50</v>
      </c>
      <c r="F389" s="54">
        <v>5</v>
      </c>
      <c r="G389" s="71">
        <v>1</v>
      </c>
      <c r="H389" s="50">
        <v>0</v>
      </c>
      <c r="I389" s="48">
        <v>0</v>
      </c>
      <c r="J389" s="50">
        <v>1</v>
      </c>
      <c r="K389" s="50">
        <v>5</v>
      </c>
      <c r="L389" s="50">
        <v>8</v>
      </c>
      <c r="M389" s="50">
        <v>5</v>
      </c>
      <c r="N389" s="50">
        <v>18</v>
      </c>
      <c r="O389" s="50">
        <v>32</v>
      </c>
      <c r="P389" s="50">
        <v>41</v>
      </c>
      <c r="Q389" s="50">
        <v>70</v>
      </c>
      <c r="R389" s="50">
        <v>84</v>
      </c>
      <c r="S389" s="50">
        <v>112</v>
      </c>
      <c r="T389" s="50">
        <v>121</v>
      </c>
      <c r="U389" s="50">
        <v>210</v>
      </c>
      <c r="V389" s="50">
        <v>251</v>
      </c>
      <c r="W389" s="50">
        <v>384</v>
      </c>
      <c r="X389" s="50">
        <v>409</v>
      </c>
      <c r="Y389" s="50">
        <v>466</v>
      </c>
    </row>
    <row r="390" spans="1:25" x14ac:dyDescent="0.3">
      <c r="A390" s="8" t="s">
        <v>91</v>
      </c>
      <c r="B390" s="8" t="s">
        <v>103</v>
      </c>
      <c r="C390" s="11" t="s">
        <v>2748</v>
      </c>
      <c r="D390" s="68" t="s">
        <v>2714</v>
      </c>
      <c r="E390" s="12" t="s">
        <v>50</v>
      </c>
      <c r="F390" s="54">
        <v>0</v>
      </c>
      <c r="G390" s="122">
        <v>0</v>
      </c>
      <c r="H390" s="50">
        <v>0</v>
      </c>
      <c r="I390" s="48">
        <v>0</v>
      </c>
      <c r="J390" s="50">
        <v>0</v>
      </c>
      <c r="K390" s="50">
        <v>0</v>
      </c>
      <c r="L390" s="50">
        <v>0</v>
      </c>
      <c r="M390" s="50">
        <v>1</v>
      </c>
      <c r="N390" s="50">
        <v>0</v>
      </c>
      <c r="O390" s="50">
        <v>1</v>
      </c>
      <c r="P390" s="50">
        <v>2</v>
      </c>
      <c r="Q390" s="50">
        <v>0</v>
      </c>
      <c r="R390" s="50">
        <v>3</v>
      </c>
      <c r="S390" s="50">
        <v>4</v>
      </c>
      <c r="T390" s="50">
        <v>6</v>
      </c>
      <c r="U390" s="50">
        <v>5</v>
      </c>
      <c r="V390" s="50">
        <v>6</v>
      </c>
      <c r="W390" s="50">
        <v>7</v>
      </c>
      <c r="X390" s="50">
        <v>6</v>
      </c>
      <c r="Y390" s="50">
        <v>6</v>
      </c>
    </row>
    <row r="391" spans="1:25" x14ac:dyDescent="0.3">
      <c r="A391" s="8" t="s">
        <v>91</v>
      </c>
      <c r="B391" s="8" t="s">
        <v>103</v>
      </c>
      <c r="C391" s="11" t="s">
        <v>2748</v>
      </c>
      <c r="D391" s="68" t="s">
        <v>2750</v>
      </c>
      <c r="E391" s="12" t="s">
        <v>50</v>
      </c>
      <c r="F391" s="54">
        <v>0</v>
      </c>
      <c r="G391" s="122">
        <v>0</v>
      </c>
      <c r="H391" s="50">
        <v>0</v>
      </c>
      <c r="I391" s="48">
        <v>0</v>
      </c>
      <c r="J391" s="50">
        <v>0</v>
      </c>
      <c r="K391" s="50">
        <v>0</v>
      </c>
      <c r="L391" s="50">
        <v>0</v>
      </c>
      <c r="M391" s="50">
        <v>1</v>
      </c>
      <c r="N391" s="50">
        <v>0</v>
      </c>
      <c r="O391" s="50">
        <v>1</v>
      </c>
      <c r="P391" s="50">
        <v>2</v>
      </c>
      <c r="Q391" s="50">
        <v>0</v>
      </c>
      <c r="R391" s="50">
        <v>2</v>
      </c>
      <c r="S391" s="50">
        <v>3</v>
      </c>
      <c r="T391" s="50">
        <v>4</v>
      </c>
      <c r="U391" s="50">
        <v>4</v>
      </c>
      <c r="V391" s="50">
        <v>3</v>
      </c>
      <c r="W391" s="50">
        <v>2</v>
      </c>
      <c r="X391" s="50">
        <v>3</v>
      </c>
      <c r="Y391" s="50">
        <v>2</v>
      </c>
    </row>
    <row r="392" spans="1:25" x14ac:dyDescent="0.3">
      <c r="A392" s="8" t="s">
        <v>91</v>
      </c>
      <c r="B392" s="8" t="s">
        <v>103</v>
      </c>
      <c r="C392" s="11" t="s">
        <v>2748</v>
      </c>
      <c r="D392" s="68" t="s">
        <v>2713</v>
      </c>
      <c r="E392" s="12" t="s">
        <v>50</v>
      </c>
      <c r="F392" s="54">
        <v>8</v>
      </c>
      <c r="G392" s="122">
        <v>1</v>
      </c>
      <c r="H392" s="50">
        <v>2</v>
      </c>
      <c r="I392" s="48">
        <v>1</v>
      </c>
      <c r="J392" s="50">
        <v>1</v>
      </c>
      <c r="K392" s="50">
        <v>7</v>
      </c>
      <c r="L392" s="50">
        <v>14</v>
      </c>
      <c r="M392" s="50">
        <v>18</v>
      </c>
      <c r="N392" s="50">
        <v>27</v>
      </c>
      <c r="O392" s="50">
        <v>40</v>
      </c>
      <c r="P392" s="50">
        <v>56</v>
      </c>
      <c r="Q392" s="50">
        <v>96</v>
      </c>
      <c r="R392" s="50">
        <v>111</v>
      </c>
      <c r="S392" s="50">
        <v>141</v>
      </c>
      <c r="T392" s="50">
        <v>186</v>
      </c>
      <c r="U392" s="50">
        <v>310</v>
      </c>
      <c r="V392" s="50">
        <v>327</v>
      </c>
      <c r="W392" s="50">
        <v>321</v>
      </c>
      <c r="X392" s="50">
        <v>331</v>
      </c>
      <c r="Y392" s="50">
        <v>238</v>
      </c>
    </row>
    <row r="393" spans="1:25" x14ac:dyDescent="0.3">
      <c r="A393" s="8" t="s">
        <v>93</v>
      </c>
      <c r="B393" s="8" t="s">
        <v>103</v>
      </c>
      <c r="C393" s="11" t="s">
        <v>2747</v>
      </c>
      <c r="D393" s="68" t="s">
        <v>2714</v>
      </c>
      <c r="E393" s="12" t="s">
        <v>50</v>
      </c>
      <c r="F393" s="54">
        <v>0</v>
      </c>
      <c r="G393" s="71">
        <v>0</v>
      </c>
      <c r="H393" s="50">
        <v>0</v>
      </c>
      <c r="I393" s="48">
        <v>0</v>
      </c>
      <c r="J393" s="50">
        <v>0</v>
      </c>
      <c r="K393" s="50">
        <v>0</v>
      </c>
      <c r="L393" s="50">
        <v>1</v>
      </c>
      <c r="M393" s="50">
        <v>0</v>
      </c>
      <c r="N393" s="50">
        <v>0</v>
      </c>
      <c r="O393" s="50">
        <v>0</v>
      </c>
      <c r="P393" s="50">
        <v>1</v>
      </c>
      <c r="Q393" s="50">
        <v>1</v>
      </c>
      <c r="R393" s="50">
        <v>2</v>
      </c>
      <c r="S393" s="50">
        <v>3</v>
      </c>
      <c r="T393" s="50">
        <v>1</v>
      </c>
      <c r="U393" s="50">
        <v>0</v>
      </c>
      <c r="V393" s="50">
        <v>4</v>
      </c>
      <c r="W393" s="50">
        <v>7</v>
      </c>
      <c r="X393" s="50">
        <v>4</v>
      </c>
      <c r="Y393" s="50">
        <v>4</v>
      </c>
    </row>
    <row r="394" spans="1:25" x14ac:dyDescent="0.3">
      <c r="A394" s="8" t="s">
        <v>93</v>
      </c>
      <c r="B394" s="8" t="s">
        <v>103</v>
      </c>
      <c r="C394" s="11" t="s">
        <v>2747</v>
      </c>
      <c r="D394" s="68" t="s">
        <v>2750</v>
      </c>
      <c r="E394" s="12" t="s">
        <v>50</v>
      </c>
      <c r="F394" s="54">
        <v>0</v>
      </c>
      <c r="G394" s="71">
        <v>0</v>
      </c>
      <c r="H394" s="50">
        <v>0</v>
      </c>
      <c r="I394" s="48">
        <v>0</v>
      </c>
      <c r="J394" s="50">
        <v>0</v>
      </c>
      <c r="K394" s="50">
        <v>0</v>
      </c>
      <c r="L394" s="50">
        <v>1</v>
      </c>
      <c r="M394" s="50">
        <v>0</v>
      </c>
      <c r="N394" s="50">
        <v>0</v>
      </c>
      <c r="O394" s="50">
        <v>0</v>
      </c>
      <c r="P394" s="50">
        <v>1</v>
      </c>
      <c r="Q394" s="50">
        <v>1</v>
      </c>
      <c r="R394" s="50">
        <v>2</v>
      </c>
      <c r="S394" s="50">
        <v>3</v>
      </c>
      <c r="T394" s="50">
        <v>1</v>
      </c>
      <c r="U394" s="50">
        <v>0</v>
      </c>
      <c r="V394" s="50">
        <v>2</v>
      </c>
      <c r="W394" s="50">
        <v>3</v>
      </c>
      <c r="X394" s="50">
        <v>0</v>
      </c>
      <c r="Y394" s="50">
        <v>4</v>
      </c>
    </row>
    <row r="395" spans="1:25" x14ac:dyDescent="0.3">
      <c r="A395" s="8" t="s">
        <v>93</v>
      </c>
      <c r="B395" s="8" t="s">
        <v>103</v>
      </c>
      <c r="C395" s="11" t="s">
        <v>2747</v>
      </c>
      <c r="D395" s="68" t="s">
        <v>2713</v>
      </c>
      <c r="E395" s="12" t="s">
        <v>50</v>
      </c>
      <c r="F395" s="54">
        <v>15</v>
      </c>
      <c r="G395" s="71">
        <v>1</v>
      </c>
      <c r="H395" s="50">
        <v>3</v>
      </c>
      <c r="I395" s="48">
        <v>2</v>
      </c>
      <c r="J395" s="50">
        <v>6</v>
      </c>
      <c r="K395" s="50">
        <v>16</v>
      </c>
      <c r="L395" s="50">
        <v>26</v>
      </c>
      <c r="M395" s="50">
        <v>29</v>
      </c>
      <c r="N395" s="50">
        <v>59</v>
      </c>
      <c r="O395" s="50">
        <v>56</v>
      </c>
      <c r="P395" s="50">
        <v>76</v>
      </c>
      <c r="Q395" s="50">
        <v>151</v>
      </c>
      <c r="R395" s="50">
        <v>197</v>
      </c>
      <c r="S395" s="50">
        <v>288</v>
      </c>
      <c r="T395" s="50">
        <v>393</v>
      </c>
      <c r="U395" s="50">
        <v>558</v>
      </c>
      <c r="V395" s="50">
        <v>620</v>
      </c>
      <c r="W395" s="50">
        <v>767</v>
      </c>
      <c r="X395" s="50">
        <v>712</v>
      </c>
      <c r="Y395" s="50">
        <v>745</v>
      </c>
    </row>
    <row r="396" spans="1:25" x14ac:dyDescent="0.3">
      <c r="A396" s="10" t="s">
        <v>93</v>
      </c>
      <c r="B396" s="10" t="s">
        <v>103</v>
      </c>
      <c r="C396" s="11" t="s">
        <v>2749</v>
      </c>
      <c r="D396" s="68" t="s">
        <v>2714</v>
      </c>
      <c r="E396" s="12" t="s">
        <v>50</v>
      </c>
      <c r="F396" s="53">
        <v>0</v>
      </c>
      <c r="G396" s="70">
        <v>0</v>
      </c>
      <c r="H396" s="49">
        <v>0</v>
      </c>
      <c r="I396" s="48">
        <v>0</v>
      </c>
      <c r="J396" s="49">
        <v>0</v>
      </c>
      <c r="K396" s="50">
        <v>0</v>
      </c>
      <c r="L396" s="50">
        <v>1</v>
      </c>
      <c r="M396" s="50">
        <v>0</v>
      </c>
      <c r="N396" s="50">
        <v>0</v>
      </c>
      <c r="O396" s="50">
        <v>0</v>
      </c>
      <c r="P396" s="50">
        <v>1</v>
      </c>
      <c r="Q396" s="50">
        <v>1</v>
      </c>
      <c r="R396" s="50">
        <v>2</v>
      </c>
      <c r="S396" s="50">
        <v>1</v>
      </c>
      <c r="T396" s="50">
        <v>0</v>
      </c>
      <c r="U396" s="50">
        <v>0</v>
      </c>
      <c r="V396" s="50">
        <v>1</v>
      </c>
      <c r="W396" s="50">
        <v>4</v>
      </c>
      <c r="X396" s="50">
        <v>3</v>
      </c>
      <c r="Y396" s="50">
        <v>3</v>
      </c>
    </row>
    <row r="397" spans="1:25" x14ac:dyDescent="0.3">
      <c r="A397" s="10" t="s">
        <v>93</v>
      </c>
      <c r="B397" s="10" t="s">
        <v>103</v>
      </c>
      <c r="C397" s="11" t="s">
        <v>2749</v>
      </c>
      <c r="D397" s="68" t="s">
        <v>2750</v>
      </c>
      <c r="E397" s="12" t="s">
        <v>50</v>
      </c>
      <c r="F397" s="54">
        <v>0</v>
      </c>
      <c r="G397" s="71">
        <v>0</v>
      </c>
      <c r="H397" s="48">
        <v>0</v>
      </c>
      <c r="I397" s="48">
        <v>0</v>
      </c>
      <c r="J397" s="48">
        <v>0</v>
      </c>
      <c r="K397" s="50">
        <v>0</v>
      </c>
      <c r="L397" s="50">
        <v>1</v>
      </c>
      <c r="M397" s="50">
        <v>0</v>
      </c>
      <c r="N397" s="50">
        <v>0</v>
      </c>
      <c r="O397" s="50">
        <v>0</v>
      </c>
      <c r="P397" s="50">
        <v>1</v>
      </c>
      <c r="Q397" s="50">
        <v>1</v>
      </c>
      <c r="R397" s="50">
        <v>2</v>
      </c>
      <c r="S397" s="50">
        <v>1</v>
      </c>
      <c r="T397" s="50">
        <v>0</v>
      </c>
      <c r="U397" s="50">
        <v>0</v>
      </c>
      <c r="V397" s="50">
        <v>1</v>
      </c>
      <c r="W397" s="50">
        <v>2</v>
      </c>
      <c r="X397" s="50">
        <v>0</v>
      </c>
      <c r="Y397" s="50">
        <v>3</v>
      </c>
    </row>
    <row r="398" spans="1:25" x14ac:dyDescent="0.3">
      <c r="A398" s="10" t="s">
        <v>93</v>
      </c>
      <c r="B398" s="10" t="s">
        <v>103</v>
      </c>
      <c r="C398" s="11" t="s">
        <v>2749</v>
      </c>
      <c r="D398" s="68" t="s">
        <v>2713</v>
      </c>
      <c r="E398" s="12" t="s">
        <v>50</v>
      </c>
      <c r="F398" s="54">
        <v>6</v>
      </c>
      <c r="G398" s="71">
        <v>0</v>
      </c>
      <c r="H398" s="49">
        <v>0</v>
      </c>
      <c r="I398" s="48">
        <v>1</v>
      </c>
      <c r="J398" s="49">
        <v>2</v>
      </c>
      <c r="K398" s="50">
        <v>5</v>
      </c>
      <c r="L398" s="50">
        <v>10</v>
      </c>
      <c r="M398" s="50">
        <v>8</v>
      </c>
      <c r="N398" s="50">
        <v>23</v>
      </c>
      <c r="O398" s="50">
        <v>23</v>
      </c>
      <c r="P398" s="50">
        <v>29</v>
      </c>
      <c r="Q398" s="50">
        <v>47</v>
      </c>
      <c r="R398" s="50">
        <v>85</v>
      </c>
      <c r="S398" s="50">
        <v>111</v>
      </c>
      <c r="T398" s="50">
        <v>177</v>
      </c>
      <c r="U398" s="50">
        <v>222</v>
      </c>
      <c r="V398" s="50">
        <v>298</v>
      </c>
      <c r="W398" s="50">
        <v>378</v>
      </c>
      <c r="X398" s="50">
        <v>392</v>
      </c>
      <c r="Y398" s="50">
        <v>502</v>
      </c>
    </row>
    <row r="399" spans="1:25" x14ac:dyDescent="0.3">
      <c r="A399" s="8" t="s">
        <v>93</v>
      </c>
      <c r="B399" s="8" t="s">
        <v>103</v>
      </c>
      <c r="C399" s="11" t="s">
        <v>2748</v>
      </c>
      <c r="D399" s="68" t="s">
        <v>2714</v>
      </c>
      <c r="E399" s="12" t="s">
        <v>50</v>
      </c>
      <c r="F399" s="54">
        <v>0</v>
      </c>
      <c r="G399" s="122">
        <v>0</v>
      </c>
      <c r="H399" s="50">
        <v>0</v>
      </c>
      <c r="I399" s="48">
        <v>0</v>
      </c>
      <c r="J399" s="50">
        <v>0</v>
      </c>
      <c r="K399" s="50">
        <v>0</v>
      </c>
      <c r="L399" s="50">
        <v>0</v>
      </c>
      <c r="M399" s="50">
        <v>0</v>
      </c>
      <c r="N399" s="50">
        <v>0</v>
      </c>
      <c r="O399" s="50">
        <v>0</v>
      </c>
      <c r="P399" s="50">
        <v>0</v>
      </c>
      <c r="Q399" s="50">
        <v>0</v>
      </c>
      <c r="R399" s="50">
        <v>0</v>
      </c>
      <c r="S399" s="50">
        <v>2</v>
      </c>
      <c r="T399" s="50">
        <v>1</v>
      </c>
      <c r="U399" s="50">
        <v>0</v>
      </c>
      <c r="V399" s="50">
        <v>3</v>
      </c>
      <c r="W399" s="50">
        <v>3</v>
      </c>
      <c r="X399" s="50">
        <v>1</v>
      </c>
      <c r="Y399" s="50">
        <v>1</v>
      </c>
    </row>
    <row r="400" spans="1:25" x14ac:dyDescent="0.3">
      <c r="A400" s="8" t="s">
        <v>93</v>
      </c>
      <c r="B400" s="8" t="s">
        <v>103</v>
      </c>
      <c r="C400" s="11" t="s">
        <v>2748</v>
      </c>
      <c r="D400" s="68" t="s">
        <v>2750</v>
      </c>
      <c r="E400" s="12" t="s">
        <v>50</v>
      </c>
      <c r="F400" s="54">
        <v>0</v>
      </c>
      <c r="G400" s="122">
        <v>0</v>
      </c>
      <c r="H400" s="50">
        <v>0</v>
      </c>
      <c r="I400" s="48">
        <v>0</v>
      </c>
      <c r="J400" s="50">
        <v>0</v>
      </c>
      <c r="K400" s="50">
        <v>0</v>
      </c>
      <c r="L400" s="50">
        <v>0</v>
      </c>
      <c r="M400" s="50">
        <v>0</v>
      </c>
      <c r="N400" s="50">
        <v>0</v>
      </c>
      <c r="O400" s="50">
        <v>0</v>
      </c>
      <c r="P400" s="50">
        <v>0</v>
      </c>
      <c r="Q400" s="50">
        <v>0</v>
      </c>
      <c r="R400" s="50">
        <v>0</v>
      </c>
      <c r="S400" s="50">
        <v>2</v>
      </c>
      <c r="T400" s="50">
        <v>1</v>
      </c>
      <c r="U400" s="50">
        <v>0</v>
      </c>
      <c r="V400" s="50">
        <v>1</v>
      </c>
      <c r="W400" s="50">
        <v>1</v>
      </c>
      <c r="X400" s="50">
        <v>0</v>
      </c>
      <c r="Y400" s="50">
        <v>1</v>
      </c>
    </row>
    <row r="401" spans="1:25" x14ac:dyDescent="0.3">
      <c r="A401" s="8" t="s">
        <v>93</v>
      </c>
      <c r="B401" s="8" t="s">
        <v>103</v>
      </c>
      <c r="C401" s="11" t="s">
        <v>2748</v>
      </c>
      <c r="D401" s="68" t="s">
        <v>2713</v>
      </c>
      <c r="E401" s="12" t="s">
        <v>50</v>
      </c>
      <c r="F401" s="54">
        <v>9</v>
      </c>
      <c r="G401" s="122">
        <v>1</v>
      </c>
      <c r="H401" s="50">
        <v>3</v>
      </c>
      <c r="I401" s="48">
        <v>1</v>
      </c>
      <c r="J401" s="50">
        <v>4</v>
      </c>
      <c r="K401" s="50">
        <v>11</v>
      </c>
      <c r="L401" s="50">
        <v>16</v>
      </c>
      <c r="M401" s="50">
        <v>21</v>
      </c>
      <c r="N401" s="50">
        <v>36</v>
      </c>
      <c r="O401" s="50">
        <v>33</v>
      </c>
      <c r="P401" s="50">
        <v>47</v>
      </c>
      <c r="Q401" s="50">
        <v>104</v>
      </c>
      <c r="R401" s="50">
        <v>112</v>
      </c>
      <c r="S401" s="50">
        <v>177</v>
      </c>
      <c r="T401" s="50">
        <v>216</v>
      </c>
      <c r="U401" s="50">
        <v>336</v>
      </c>
      <c r="V401" s="50">
        <v>322</v>
      </c>
      <c r="W401" s="50">
        <v>389</v>
      </c>
      <c r="X401" s="50">
        <v>320</v>
      </c>
      <c r="Y401" s="50">
        <v>243</v>
      </c>
    </row>
    <row r="402" spans="1:25" x14ac:dyDescent="0.3">
      <c r="A402" s="10" t="s">
        <v>94</v>
      </c>
      <c r="B402" s="10" t="s">
        <v>103</v>
      </c>
      <c r="C402" s="11" t="s">
        <v>2747</v>
      </c>
      <c r="D402" s="68" t="s">
        <v>2714</v>
      </c>
      <c r="E402" s="12" t="s">
        <v>50</v>
      </c>
      <c r="F402" s="39">
        <v>0</v>
      </c>
      <c r="G402" s="123">
        <v>0</v>
      </c>
      <c r="H402" s="14">
        <v>0</v>
      </c>
      <c r="I402" s="17">
        <v>0</v>
      </c>
      <c r="J402" s="14">
        <v>0</v>
      </c>
      <c r="K402" s="36">
        <v>0</v>
      </c>
      <c r="L402" s="36">
        <v>0</v>
      </c>
      <c r="M402" s="36">
        <v>0</v>
      </c>
      <c r="N402" s="36">
        <v>1</v>
      </c>
      <c r="O402" s="36">
        <v>2</v>
      </c>
      <c r="P402" s="36">
        <v>1</v>
      </c>
      <c r="Q402" s="36">
        <v>1</v>
      </c>
      <c r="R402" s="36">
        <v>1</v>
      </c>
      <c r="S402" s="36">
        <v>4</v>
      </c>
      <c r="T402" s="36">
        <v>7</v>
      </c>
      <c r="U402" s="36">
        <v>11</v>
      </c>
      <c r="V402" s="36">
        <v>9</v>
      </c>
      <c r="W402" s="36">
        <v>14</v>
      </c>
      <c r="X402" s="36">
        <v>9</v>
      </c>
      <c r="Y402" s="36">
        <v>6</v>
      </c>
    </row>
    <row r="403" spans="1:25" x14ac:dyDescent="0.3">
      <c r="A403" s="10" t="s">
        <v>94</v>
      </c>
      <c r="B403" s="10" t="s">
        <v>103</v>
      </c>
      <c r="C403" s="11" t="s">
        <v>2747</v>
      </c>
      <c r="D403" s="68" t="s">
        <v>2750</v>
      </c>
      <c r="E403" s="12" t="s">
        <v>50</v>
      </c>
      <c r="F403" s="39">
        <v>0</v>
      </c>
      <c r="G403" s="123">
        <v>0</v>
      </c>
      <c r="H403" s="14">
        <v>0</v>
      </c>
      <c r="I403" s="17">
        <v>0</v>
      </c>
      <c r="J403" s="14">
        <v>0</v>
      </c>
      <c r="K403" s="36">
        <v>0</v>
      </c>
      <c r="L403" s="36">
        <v>0</v>
      </c>
      <c r="M403" s="36">
        <v>0</v>
      </c>
      <c r="N403" s="36">
        <v>1</v>
      </c>
      <c r="O403" s="36">
        <v>2</v>
      </c>
      <c r="P403" s="36">
        <v>1</v>
      </c>
      <c r="Q403" s="36">
        <v>1</v>
      </c>
      <c r="R403" s="36">
        <v>1</v>
      </c>
      <c r="S403" s="36">
        <v>4</v>
      </c>
      <c r="T403" s="36">
        <v>6</v>
      </c>
      <c r="U403" s="36">
        <v>8</v>
      </c>
      <c r="V403" s="36">
        <v>6</v>
      </c>
      <c r="W403" s="36">
        <v>12</v>
      </c>
      <c r="X403" s="36">
        <v>7</v>
      </c>
      <c r="Y403" s="36">
        <v>4</v>
      </c>
    </row>
    <row r="404" spans="1:25" x14ac:dyDescent="0.3">
      <c r="A404" s="10" t="s">
        <v>94</v>
      </c>
      <c r="B404" s="10" t="s">
        <v>103</v>
      </c>
      <c r="C404" s="11" t="s">
        <v>2747</v>
      </c>
      <c r="D404" s="68" t="s">
        <v>2713</v>
      </c>
      <c r="E404" s="12" t="s">
        <v>50</v>
      </c>
      <c r="F404" s="39">
        <v>18</v>
      </c>
      <c r="G404" s="123">
        <v>3</v>
      </c>
      <c r="H404" s="14">
        <v>0</v>
      </c>
      <c r="I404" s="17">
        <v>4</v>
      </c>
      <c r="J404" s="14">
        <v>7</v>
      </c>
      <c r="K404" s="36">
        <v>16</v>
      </c>
      <c r="L404" s="36">
        <v>21</v>
      </c>
      <c r="M404" s="36">
        <v>32</v>
      </c>
      <c r="N404" s="36">
        <v>46</v>
      </c>
      <c r="O404" s="36">
        <v>62</v>
      </c>
      <c r="P404" s="36">
        <v>87</v>
      </c>
      <c r="Q404" s="36">
        <v>149</v>
      </c>
      <c r="R404" s="36">
        <v>216</v>
      </c>
      <c r="S404" s="36">
        <v>260</v>
      </c>
      <c r="T404" s="36">
        <v>378</v>
      </c>
      <c r="U404" s="36">
        <v>534</v>
      </c>
      <c r="V404" s="36">
        <v>606</v>
      </c>
      <c r="W404" s="36">
        <v>747</v>
      </c>
      <c r="X404" s="36">
        <v>739</v>
      </c>
      <c r="Y404" s="36">
        <v>742</v>
      </c>
    </row>
    <row r="405" spans="1:25" x14ac:dyDescent="0.3">
      <c r="A405" s="8" t="s">
        <v>94</v>
      </c>
      <c r="B405" s="8" t="s">
        <v>103</v>
      </c>
      <c r="C405" s="11" t="s">
        <v>2749</v>
      </c>
      <c r="D405" s="68" t="s">
        <v>2714</v>
      </c>
      <c r="E405" s="12" t="s">
        <v>50</v>
      </c>
      <c r="F405" s="40">
        <v>0</v>
      </c>
      <c r="G405" s="64">
        <v>0</v>
      </c>
      <c r="H405" s="36">
        <v>0</v>
      </c>
      <c r="I405" s="17">
        <v>0</v>
      </c>
      <c r="J405" s="36">
        <v>0</v>
      </c>
      <c r="K405" s="36">
        <v>0</v>
      </c>
      <c r="L405" s="36">
        <v>0</v>
      </c>
      <c r="M405" s="36">
        <v>0</v>
      </c>
      <c r="N405" s="36">
        <v>1</v>
      </c>
      <c r="O405" s="36">
        <v>2</v>
      </c>
      <c r="P405" s="36">
        <v>1</v>
      </c>
      <c r="Q405" s="36">
        <v>1</v>
      </c>
      <c r="R405" s="36">
        <v>1</v>
      </c>
      <c r="S405" s="36">
        <v>2</v>
      </c>
      <c r="T405" s="36">
        <v>2</v>
      </c>
      <c r="U405" s="36">
        <v>3</v>
      </c>
      <c r="V405" s="36">
        <v>2</v>
      </c>
      <c r="W405" s="36">
        <v>7</v>
      </c>
      <c r="X405" s="36">
        <v>1</v>
      </c>
      <c r="Y405" s="36">
        <v>3</v>
      </c>
    </row>
    <row r="406" spans="1:25" x14ac:dyDescent="0.3">
      <c r="A406" s="8" t="s">
        <v>94</v>
      </c>
      <c r="B406" s="8" t="s">
        <v>103</v>
      </c>
      <c r="C406" s="11" t="s">
        <v>2749</v>
      </c>
      <c r="D406" s="68" t="s">
        <v>2750</v>
      </c>
      <c r="E406" s="12" t="s">
        <v>50</v>
      </c>
      <c r="F406" s="40">
        <v>0</v>
      </c>
      <c r="G406" s="64">
        <v>0</v>
      </c>
      <c r="H406" s="36">
        <v>0</v>
      </c>
      <c r="I406" s="17">
        <v>0</v>
      </c>
      <c r="J406" s="36">
        <v>0</v>
      </c>
      <c r="K406" s="36">
        <v>0</v>
      </c>
      <c r="L406" s="36">
        <v>0</v>
      </c>
      <c r="M406" s="36">
        <v>0</v>
      </c>
      <c r="N406" s="36">
        <v>1</v>
      </c>
      <c r="O406" s="36">
        <v>2</v>
      </c>
      <c r="P406" s="36">
        <v>1</v>
      </c>
      <c r="Q406" s="36">
        <v>1</v>
      </c>
      <c r="R406" s="36">
        <v>1</v>
      </c>
      <c r="S406" s="36">
        <v>2</v>
      </c>
      <c r="T406" s="36">
        <v>1</v>
      </c>
      <c r="U406" s="36">
        <v>1</v>
      </c>
      <c r="V406" s="36">
        <v>1</v>
      </c>
      <c r="W406" s="36">
        <v>6</v>
      </c>
      <c r="X406" s="36">
        <v>0</v>
      </c>
      <c r="Y406" s="36">
        <v>1</v>
      </c>
    </row>
    <row r="407" spans="1:25" x14ac:dyDescent="0.3">
      <c r="A407" s="8" t="s">
        <v>94</v>
      </c>
      <c r="B407" s="8" t="s">
        <v>103</v>
      </c>
      <c r="C407" s="11" t="s">
        <v>2749</v>
      </c>
      <c r="D407" s="68" t="s">
        <v>2713</v>
      </c>
      <c r="E407" s="12" t="s">
        <v>50</v>
      </c>
      <c r="F407" s="40">
        <v>14</v>
      </c>
      <c r="G407" s="64">
        <v>2</v>
      </c>
      <c r="H407" s="36">
        <v>0</v>
      </c>
      <c r="I407" s="17">
        <v>1</v>
      </c>
      <c r="J407" s="36">
        <v>1</v>
      </c>
      <c r="K407" s="36">
        <v>3</v>
      </c>
      <c r="L407" s="36">
        <v>9</v>
      </c>
      <c r="M407" s="36">
        <v>7</v>
      </c>
      <c r="N407" s="36">
        <v>19</v>
      </c>
      <c r="O407" s="36">
        <v>21</v>
      </c>
      <c r="P407" s="36">
        <v>33</v>
      </c>
      <c r="Q407" s="36">
        <v>65</v>
      </c>
      <c r="R407" s="36">
        <v>85</v>
      </c>
      <c r="S407" s="36">
        <v>114</v>
      </c>
      <c r="T407" s="36">
        <v>163</v>
      </c>
      <c r="U407" s="36">
        <v>250</v>
      </c>
      <c r="V407" s="36">
        <v>270</v>
      </c>
      <c r="W407" s="36">
        <v>377</v>
      </c>
      <c r="X407" s="36">
        <v>429</v>
      </c>
      <c r="Y407" s="36">
        <v>516</v>
      </c>
    </row>
    <row r="408" spans="1:25" x14ac:dyDescent="0.3">
      <c r="A408" s="8" t="s">
        <v>94</v>
      </c>
      <c r="B408" s="8" t="s">
        <v>103</v>
      </c>
      <c r="C408" s="11" t="s">
        <v>2748</v>
      </c>
      <c r="D408" s="68" t="s">
        <v>2714</v>
      </c>
      <c r="E408" s="12" t="s">
        <v>50</v>
      </c>
      <c r="F408" s="40">
        <v>0</v>
      </c>
      <c r="G408" s="72">
        <v>0</v>
      </c>
      <c r="H408" s="36">
        <v>0</v>
      </c>
      <c r="I408" s="17">
        <v>0</v>
      </c>
      <c r="J408" s="36">
        <v>0</v>
      </c>
      <c r="K408" s="36">
        <v>0</v>
      </c>
      <c r="L408" s="36">
        <v>0</v>
      </c>
      <c r="M408" s="36">
        <v>0</v>
      </c>
      <c r="N408" s="36">
        <v>0</v>
      </c>
      <c r="O408" s="36">
        <v>0</v>
      </c>
      <c r="P408" s="36">
        <v>0</v>
      </c>
      <c r="Q408" s="36">
        <v>0</v>
      </c>
      <c r="R408" s="36">
        <v>0</v>
      </c>
      <c r="S408" s="36">
        <v>2</v>
      </c>
      <c r="T408" s="36">
        <v>5</v>
      </c>
      <c r="U408" s="36">
        <v>8</v>
      </c>
      <c r="V408" s="36">
        <v>7</v>
      </c>
      <c r="W408" s="36">
        <v>7</v>
      </c>
      <c r="X408" s="36">
        <v>8</v>
      </c>
      <c r="Y408" s="36">
        <v>3</v>
      </c>
    </row>
    <row r="409" spans="1:25" x14ac:dyDescent="0.3">
      <c r="A409" s="8" t="s">
        <v>94</v>
      </c>
      <c r="B409" s="8" t="s">
        <v>103</v>
      </c>
      <c r="C409" s="11" t="s">
        <v>2748</v>
      </c>
      <c r="D409" s="68" t="s">
        <v>2750</v>
      </c>
      <c r="E409" s="12" t="s">
        <v>50</v>
      </c>
      <c r="F409" s="40">
        <v>0</v>
      </c>
      <c r="G409" s="72">
        <v>0</v>
      </c>
      <c r="H409" s="36">
        <v>0</v>
      </c>
      <c r="I409" s="17">
        <v>0</v>
      </c>
      <c r="J409" s="36">
        <v>0</v>
      </c>
      <c r="K409" s="36">
        <v>0</v>
      </c>
      <c r="L409" s="36">
        <v>0</v>
      </c>
      <c r="M409" s="36">
        <v>0</v>
      </c>
      <c r="N409" s="36">
        <v>0</v>
      </c>
      <c r="O409" s="36">
        <v>0</v>
      </c>
      <c r="P409" s="36">
        <v>0</v>
      </c>
      <c r="Q409" s="36">
        <v>0</v>
      </c>
      <c r="R409" s="36">
        <v>0</v>
      </c>
      <c r="S409" s="36">
        <v>2</v>
      </c>
      <c r="T409" s="36">
        <v>5</v>
      </c>
      <c r="U409" s="36">
        <v>7</v>
      </c>
      <c r="V409" s="36">
        <v>5</v>
      </c>
      <c r="W409" s="36">
        <v>6</v>
      </c>
      <c r="X409" s="36">
        <v>7</v>
      </c>
      <c r="Y409" s="36">
        <v>3</v>
      </c>
    </row>
    <row r="410" spans="1:25" x14ac:dyDescent="0.3">
      <c r="A410" s="8" t="s">
        <v>94</v>
      </c>
      <c r="B410" s="8" t="s">
        <v>103</v>
      </c>
      <c r="C410" s="11" t="s">
        <v>2748</v>
      </c>
      <c r="D410" s="68" t="s">
        <v>2713</v>
      </c>
      <c r="E410" s="12" t="s">
        <v>50</v>
      </c>
      <c r="F410" s="40">
        <v>4</v>
      </c>
      <c r="G410" s="72">
        <v>1</v>
      </c>
      <c r="H410" s="36">
        <v>0</v>
      </c>
      <c r="I410" s="17">
        <v>3</v>
      </c>
      <c r="J410" s="36">
        <v>6</v>
      </c>
      <c r="K410" s="36">
        <v>13</v>
      </c>
      <c r="L410" s="36">
        <v>12</v>
      </c>
      <c r="M410" s="36">
        <v>25</v>
      </c>
      <c r="N410" s="36">
        <v>27</v>
      </c>
      <c r="O410" s="36">
        <v>41</v>
      </c>
      <c r="P410" s="36">
        <v>54</v>
      </c>
      <c r="Q410" s="36">
        <v>84</v>
      </c>
      <c r="R410" s="36">
        <v>131</v>
      </c>
      <c r="S410" s="36">
        <v>146</v>
      </c>
      <c r="T410" s="36">
        <v>215</v>
      </c>
      <c r="U410" s="36">
        <v>284</v>
      </c>
      <c r="V410" s="36">
        <v>336</v>
      </c>
      <c r="W410" s="36">
        <v>370</v>
      </c>
      <c r="X410" s="36">
        <v>310</v>
      </c>
      <c r="Y410" s="36">
        <v>226</v>
      </c>
    </row>
    <row r="411" spans="1:25" x14ac:dyDescent="0.3">
      <c r="A411" s="10" t="s">
        <v>95</v>
      </c>
      <c r="B411" s="10" t="s">
        <v>103</v>
      </c>
      <c r="C411" s="11" t="s">
        <v>2747</v>
      </c>
      <c r="D411" s="68" t="s">
        <v>2714</v>
      </c>
      <c r="E411" s="12" t="s">
        <v>50</v>
      </c>
      <c r="F411" s="38">
        <v>0</v>
      </c>
      <c r="G411" s="124">
        <v>0</v>
      </c>
      <c r="H411" s="125">
        <v>0</v>
      </c>
      <c r="I411" s="17">
        <v>0</v>
      </c>
      <c r="J411" s="125">
        <v>1</v>
      </c>
      <c r="K411" s="36">
        <v>1</v>
      </c>
      <c r="L411" s="36">
        <v>0</v>
      </c>
      <c r="M411" s="36">
        <v>2</v>
      </c>
      <c r="N411" s="36">
        <v>2</v>
      </c>
      <c r="O411" s="36">
        <v>3</v>
      </c>
      <c r="P411" s="36">
        <v>8</v>
      </c>
      <c r="Q411" s="36">
        <v>7</v>
      </c>
      <c r="R411" s="36">
        <v>10</v>
      </c>
      <c r="S411" s="36">
        <v>22</v>
      </c>
      <c r="T411" s="36">
        <v>15</v>
      </c>
      <c r="U411" s="36">
        <v>26</v>
      </c>
      <c r="V411" s="36">
        <v>27</v>
      </c>
      <c r="W411" s="36">
        <v>32</v>
      </c>
      <c r="X411" s="36">
        <v>28</v>
      </c>
      <c r="Y411" s="36">
        <v>25</v>
      </c>
    </row>
    <row r="412" spans="1:25" x14ac:dyDescent="0.3">
      <c r="A412" s="10" t="s">
        <v>95</v>
      </c>
      <c r="B412" s="10" t="s">
        <v>103</v>
      </c>
      <c r="C412" s="11" t="s">
        <v>2747</v>
      </c>
      <c r="D412" s="68" t="s">
        <v>2750</v>
      </c>
      <c r="E412" s="12" t="s">
        <v>50</v>
      </c>
      <c r="F412" s="39">
        <v>0</v>
      </c>
      <c r="G412" s="123">
        <v>0</v>
      </c>
      <c r="H412" s="14">
        <v>0</v>
      </c>
      <c r="I412" s="17">
        <v>0</v>
      </c>
      <c r="J412" s="14">
        <v>0</v>
      </c>
      <c r="K412" s="36">
        <v>1</v>
      </c>
      <c r="L412" s="36">
        <v>0</v>
      </c>
      <c r="M412" s="36">
        <v>2</v>
      </c>
      <c r="N412" s="36">
        <v>2</v>
      </c>
      <c r="O412" s="36">
        <v>3</v>
      </c>
      <c r="P412" s="36">
        <v>8</v>
      </c>
      <c r="Q412" s="36">
        <v>5</v>
      </c>
      <c r="R412" s="36">
        <v>10</v>
      </c>
      <c r="S412" s="36">
        <v>21</v>
      </c>
      <c r="T412" s="36">
        <v>12</v>
      </c>
      <c r="U412" s="36">
        <v>22</v>
      </c>
      <c r="V412" s="36">
        <v>18</v>
      </c>
      <c r="W412" s="36">
        <v>27</v>
      </c>
      <c r="X412" s="36">
        <v>25</v>
      </c>
      <c r="Y412" s="36">
        <v>19</v>
      </c>
    </row>
    <row r="413" spans="1:25" x14ac:dyDescent="0.3">
      <c r="A413" s="10" t="s">
        <v>95</v>
      </c>
      <c r="B413" s="10" t="s">
        <v>103</v>
      </c>
      <c r="C413" s="11" t="s">
        <v>2747</v>
      </c>
      <c r="D413" s="68" t="s">
        <v>2713</v>
      </c>
      <c r="E413" s="12" t="s">
        <v>50</v>
      </c>
      <c r="F413" s="38">
        <v>15</v>
      </c>
      <c r="G413" s="124">
        <v>1</v>
      </c>
      <c r="H413" s="2">
        <v>2</v>
      </c>
      <c r="I413" s="17">
        <v>4</v>
      </c>
      <c r="J413" s="2">
        <v>12</v>
      </c>
      <c r="K413" s="36">
        <v>15</v>
      </c>
      <c r="L413" s="36">
        <v>24</v>
      </c>
      <c r="M413" s="36">
        <v>36</v>
      </c>
      <c r="N413" s="36">
        <v>58</v>
      </c>
      <c r="O413" s="36">
        <v>67</v>
      </c>
      <c r="P413" s="36">
        <v>80</v>
      </c>
      <c r="Q413" s="36">
        <v>154</v>
      </c>
      <c r="R413" s="36">
        <v>235</v>
      </c>
      <c r="S413" s="36">
        <v>270</v>
      </c>
      <c r="T413" s="36">
        <v>378</v>
      </c>
      <c r="U413" s="36">
        <v>532</v>
      </c>
      <c r="V413" s="36">
        <v>673</v>
      </c>
      <c r="W413" s="36">
        <v>798</v>
      </c>
      <c r="X413" s="36">
        <v>805</v>
      </c>
      <c r="Y413" s="36">
        <v>827</v>
      </c>
    </row>
    <row r="414" spans="1:25" x14ac:dyDescent="0.3">
      <c r="A414" s="8" t="s">
        <v>95</v>
      </c>
      <c r="B414" s="8" t="s">
        <v>103</v>
      </c>
      <c r="C414" s="11" t="s">
        <v>2749</v>
      </c>
      <c r="D414" s="68" t="s">
        <v>2714</v>
      </c>
      <c r="E414" s="12" t="s">
        <v>50</v>
      </c>
      <c r="F414" s="40">
        <v>0</v>
      </c>
      <c r="G414" s="72">
        <v>0</v>
      </c>
      <c r="H414" s="36">
        <v>0</v>
      </c>
      <c r="I414" s="17">
        <v>0</v>
      </c>
      <c r="J414" s="36">
        <v>0</v>
      </c>
      <c r="K414" s="36">
        <v>0</v>
      </c>
      <c r="L414" s="36">
        <v>0</v>
      </c>
      <c r="M414" s="36">
        <v>0</v>
      </c>
      <c r="N414" s="36">
        <v>0</v>
      </c>
      <c r="O414" s="36">
        <v>1</v>
      </c>
      <c r="P414" s="36">
        <v>5</v>
      </c>
      <c r="Q414" s="36">
        <v>3</v>
      </c>
      <c r="R414" s="36">
        <v>2</v>
      </c>
      <c r="S414" s="36">
        <v>8</v>
      </c>
      <c r="T414" s="36">
        <v>5</v>
      </c>
      <c r="U414" s="36">
        <v>11</v>
      </c>
      <c r="V414" s="36">
        <v>12</v>
      </c>
      <c r="W414" s="36">
        <v>8</v>
      </c>
      <c r="X414" s="36">
        <v>13</v>
      </c>
      <c r="Y414" s="36">
        <v>10</v>
      </c>
    </row>
    <row r="415" spans="1:25" x14ac:dyDescent="0.3">
      <c r="A415" s="8" t="s">
        <v>95</v>
      </c>
      <c r="B415" s="8" t="s">
        <v>103</v>
      </c>
      <c r="C415" s="11" t="s">
        <v>2749</v>
      </c>
      <c r="D415" s="68" t="s">
        <v>2750</v>
      </c>
      <c r="E415" s="12" t="s">
        <v>50</v>
      </c>
      <c r="F415" s="40">
        <v>0</v>
      </c>
      <c r="G415" s="72">
        <v>0</v>
      </c>
      <c r="H415" s="36">
        <v>0</v>
      </c>
      <c r="I415" s="17">
        <v>0</v>
      </c>
      <c r="J415" s="36">
        <v>0</v>
      </c>
      <c r="K415" s="36">
        <v>0</v>
      </c>
      <c r="L415" s="36">
        <v>0</v>
      </c>
      <c r="M415" s="36">
        <v>0</v>
      </c>
      <c r="N415" s="36">
        <v>0</v>
      </c>
      <c r="O415" s="36">
        <v>1</v>
      </c>
      <c r="P415" s="36">
        <v>5</v>
      </c>
      <c r="Q415" s="36">
        <v>3</v>
      </c>
      <c r="R415" s="36">
        <v>2</v>
      </c>
      <c r="S415" s="36">
        <v>7</v>
      </c>
      <c r="T415" s="36">
        <v>4</v>
      </c>
      <c r="U415" s="36">
        <v>10</v>
      </c>
      <c r="V415" s="36">
        <v>7</v>
      </c>
      <c r="W415" s="36">
        <v>7</v>
      </c>
      <c r="X415" s="36">
        <v>12</v>
      </c>
      <c r="Y415" s="36">
        <v>7</v>
      </c>
    </row>
    <row r="416" spans="1:25" x14ac:dyDescent="0.3">
      <c r="A416" s="8" t="s">
        <v>95</v>
      </c>
      <c r="B416" s="8" t="s">
        <v>103</v>
      </c>
      <c r="C416" s="11" t="s">
        <v>2749</v>
      </c>
      <c r="D416" s="68" t="s">
        <v>2713</v>
      </c>
      <c r="E416" s="12" t="s">
        <v>50</v>
      </c>
      <c r="F416" s="40">
        <v>7</v>
      </c>
      <c r="G416" s="72">
        <v>0</v>
      </c>
      <c r="H416" s="36">
        <v>0</v>
      </c>
      <c r="I416" s="17">
        <v>0</v>
      </c>
      <c r="J416" s="36">
        <v>3</v>
      </c>
      <c r="K416" s="36">
        <v>5</v>
      </c>
      <c r="L416" s="36">
        <v>7</v>
      </c>
      <c r="M416" s="36">
        <v>10</v>
      </c>
      <c r="N416" s="36">
        <v>22</v>
      </c>
      <c r="O416" s="36">
        <v>33</v>
      </c>
      <c r="P416" s="36">
        <v>34</v>
      </c>
      <c r="Q416" s="36">
        <v>64</v>
      </c>
      <c r="R416" s="36">
        <v>95</v>
      </c>
      <c r="S416" s="36">
        <v>100</v>
      </c>
      <c r="T416" s="36">
        <v>164</v>
      </c>
      <c r="U416" s="36">
        <v>249</v>
      </c>
      <c r="V416" s="36">
        <v>317</v>
      </c>
      <c r="W416" s="36">
        <v>407</v>
      </c>
      <c r="X416" s="36">
        <v>475</v>
      </c>
      <c r="Y416" s="36">
        <v>549</v>
      </c>
    </row>
    <row r="417" spans="1:25" x14ac:dyDescent="0.3">
      <c r="A417" s="10" t="s">
        <v>95</v>
      </c>
      <c r="B417" s="10" t="s">
        <v>103</v>
      </c>
      <c r="C417" s="11" t="s">
        <v>2748</v>
      </c>
      <c r="D417" s="68" t="s">
        <v>2714</v>
      </c>
      <c r="E417" s="12" t="s">
        <v>50</v>
      </c>
      <c r="F417" s="38">
        <v>0</v>
      </c>
      <c r="G417" s="124">
        <v>0</v>
      </c>
      <c r="H417" s="2">
        <v>0</v>
      </c>
      <c r="I417" s="17">
        <v>0</v>
      </c>
      <c r="J417" s="2">
        <v>1</v>
      </c>
      <c r="K417" s="36">
        <v>1</v>
      </c>
      <c r="L417" s="36">
        <v>0</v>
      </c>
      <c r="M417" s="36">
        <v>2</v>
      </c>
      <c r="N417" s="36">
        <v>2</v>
      </c>
      <c r="O417" s="36">
        <v>2</v>
      </c>
      <c r="P417" s="36">
        <v>3</v>
      </c>
      <c r="Q417" s="36">
        <v>4</v>
      </c>
      <c r="R417" s="36">
        <v>8</v>
      </c>
      <c r="S417" s="36">
        <v>14</v>
      </c>
      <c r="T417" s="36">
        <v>10</v>
      </c>
      <c r="U417" s="36">
        <v>15</v>
      </c>
      <c r="V417" s="36">
        <v>15</v>
      </c>
      <c r="W417" s="36">
        <v>24</v>
      </c>
      <c r="X417" s="36">
        <v>15</v>
      </c>
      <c r="Y417" s="36">
        <v>15</v>
      </c>
    </row>
    <row r="418" spans="1:25" x14ac:dyDescent="0.3">
      <c r="A418" s="10" t="s">
        <v>95</v>
      </c>
      <c r="B418" s="10" t="s">
        <v>103</v>
      </c>
      <c r="C418" s="11" t="s">
        <v>2748</v>
      </c>
      <c r="D418" s="68" t="s">
        <v>2750</v>
      </c>
      <c r="E418" s="12" t="s">
        <v>50</v>
      </c>
      <c r="F418" s="38">
        <v>0</v>
      </c>
      <c r="G418" s="124">
        <v>0</v>
      </c>
      <c r="H418" s="2">
        <v>0</v>
      </c>
      <c r="I418" s="17">
        <v>0</v>
      </c>
      <c r="J418" s="2">
        <v>0</v>
      </c>
      <c r="K418" s="36">
        <v>1</v>
      </c>
      <c r="L418" s="36">
        <v>0</v>
      </c>
      <c r="M418" s="36">
        <v>2</v>
      </c>
      <c r="N418" s="36">
        <v>2</v>
      </c>
      <c r="O418" s="36">
        <v>2</v>
      </c>
      <c r="P418" s="36">
        <v>3</v>
      </c>
      <c r="Q418" s="36">
        <v>2</v>
      </c>
      <c r="R418" s="36">
        <v>8</v>
      </c>
      <c r="S418" s="36">
        <v>14</v>
      </c>
      <c r="T418" s="36">
        <v>8</v>
      </c>
      <c r="U418" s="36">
        <v>12</v>
      </c>
      <c r="V418" s="36">
        <v>11</v>
      </c>
      <c r="W418" s="36">
        <v>20</v>
      </c>
      <c r="X418" s="36">
        <v>13</v>
      </c>
      <c r="Y418" s="36">
        <v>12</v>
      </c>
    </row>
    <row r="419" spans="1:25" x14ac:dyDescent="0.3">
      <c r="A419" s="10" t="s">
        <v>95</v>
      </c>
      <c r="B419" s="10" t="s">
        <v>103</v>
      </c>
      <c r="C419" s="11" t="s">
        <v>2748</v>
      </c>
      <c r="D419" s="68" t="s">
        <v>2713</v>
      </c>
      <c r="E419" s="12" t="s">
        <v>50</v>
      </c>
      <c r="F419" s="38">
        <v>8</v>
      </c>
      <c r="G419" s="124">
        <v>1</v>
      </c>
      <c r="H419" s="2">
        <v>2</v>
      </c>
      <c r="I419" s="17">
        <v>4</v>
      </c>
      <c r="J419" s="2">
        <v>9</v>
      </c>
      <c r="K419" s="36">
        <v>10</v>
      </c>
      <c r="L419" s="36">
        <v>17</v>
      </c>
      <c r="M419" s="36">
        <v>26</v>
      </c>
      <c r="N419" s="36">
        <v>36</v>
      </c>
      <c r="O419" s="36">
        <v>34</v>
      </c>
      <c r="P419" s="36">
        <v>46</v>
      </c>
      <c r="Q419" s="36">
        <v>90</v>
      </c>
      <c r="R419" s="36">
        <v>140</v>
      </c>
      <c r="S419" s="36">
        <v>170</v>
      </c>
      <c r="T419" s="36">
        <v>214</v>
      </c>
      <c r="U419" s="36">
        <v>283</v>
      </c>
      <c r="V419" s="36">
        <v>356</v>
      </c>
      <c r="W419" s="36">
        <v>391</v>
      </c>
      <c r="X419" s="36">
        <v>330</v>
      </c>
      <c r="Y419" s="36">
        <v>278</v>
      </c>
    </row>
    <row r="420" spans="1:25" x14ac:dyDescent="0.3">
      <c r="A420" s="8" t="s">
        <v>96</v>
      </c>
      <c r="B420" s="8" t="s">
        <v>103</v>
      </c>
      <c r="C420" s="11" t="s">
        <v>2747</v>
      </c>
      <c r="D420" s="68" t="s">
        <v>2714</v>
      </c>
      <c r="E420" s="12" t="s">
        <v>50</v>
      </c>
      <c r="F420" s="54">
        <v>0</v>
      </c>
      <c r="G420" s="71">
        <v>0</v>
      </c>
      <c r="H420" s="50">
        <v>0</v>
      </c>
      <c r="I420" s="48">
        <v>0</v>
      </c>
      <c r="J420" s="50">
        <v>1</v>
      </c>
      <c r="K420" s="50">
        <v>0</v>
      </c>
      <c r="L420" s="50">
        <v>1</v>
      </c>
      <c r="M420" s="50">
        <v>1</v>
      </c>
      <c r="N420" s="50">
        <v>5</v>
      </c>
      <c r="O420" s="50">
        <v>2</v>
      </c>
      <c r="P420" s="50">
        <v>3</v>
      </c>
      <c r="Q420" s="50">
        <v>8</v>
      </c>
      <c r="R420" s="50">
        <v>15</v>
      </c>
      <c r="S420" s="50">
        <v>20</v>
      </c>
      <c r="T420" s="50">
        <v>18</v>
      </c>
      <c r="U420" s="50">
        <v>25</v>
      </c>
      <c r="V420" s="50">
        <v>27</v>
      </c>
      <c r="W420" s="50">
        <v>27</v>
      </c>
      <c r="X420" s="50">
        <v>35</v>
      </c>
      <c r="Y420" s="50">
        <v>26</v>
      </c>
    </row>
    <row r="421" spans="1:25" x14ac:dyDescent="0.3">
      <c r="A421" s="8" t="s">
        <v>96</v>
      </c>
      <c r="B421" s="8" t="s">
        <v>103</v>
      </c>
      <c r="C421" s="11" t="s">
        <v>2747</v>
      </c>
      <c r="D421" s="68" t="s">
        <v>2750</v>
      </c>
      <c r="E421" s="12" t="s">
        <v>50</v>
      </c>
      <c r="F421" s="54">
        <v>0</v>
      </c>
      <c r="G421" s="71">
        <v>0</v>
      </c>
      <c r="H421" s="50">
        <v>0</v>
      </c>
      <c r="I421" s="48">
        <v>0</v>
      </c>
      <c r="J421" s="50">
        <v>1</v>
      </c>
      <c r="K421" s="50">
        <v>0</v>
      </c>
      <c r="L421" s="50">
        <v>1</v>
      </c>
      <c r="M421" s="50">
        <v>1</v>
      </c>
      <c r="N421" s="50">
        <v>4</v>
      </c>
      <c r="O421" s="50">
        <v>2</v>
      </c>
      <c r="P421" s="50">
        <v>3</v>
      </c>
      <c r="Q421" s="50">
        <v>4</v>
      </c>
      <c r="R421" s="50">
        <v>13</v>
      </c>
      <c r="S421" s="50">
        <v>17</v>
      </c>
      <c r="T421" s="50">
        <v>13</v>
      </c>
      <c r="U421" s="50">
        <v>23</v>
      </c>
      <c r="V421" s="50">
        <v>21</v>
      </c>
      <c r="W421" s="50">
        <v>23</v>
      </c>
      <c r="X421" s="50">
        <v>29</v>
      </c>
      <c r="Y421" s="50">
        <v>24</v>
      </c>
    </row>
    <row r="422" spans="1:25" x14ac:dyDescent="0.3">
      <c r="A422" s="8" t="s">
        <v>96</v>
      </c>
      <c r="B422" s="8" t="s">
        <v>103</v>
      </c>
      <c r="C422" s="11" t="s">
        <v>2747</v>
      </c>
      <c r="D422" s="68" t="s">
        <v>2713</v>
      </c>
      <c r="E422" s="12" t="s">
        <v>50</v>
      </c>
      <c r="F422" s="54">
        <v>15</v>
      </c>
      <c r="G422" s="71">
        <v>2</v>
      </c>
      <c r="H422" s="50">
        <v>1</v>
      </c>
      <c r="I422" s="48">
        <v>1</v>
      </c>
      <c r="J422" s="50">
        <v>7</v>
      </c>
      <c r="K422" s="50">
        <v>13</v>
      </c>
      <c r="L422" s="50">
        <v>22</v>
      </c>
      <c r="M422" s="50">
        <v>34</v>
      </c>
      <c r="N422" s="50">
        <v>36</v>
      </c>
      <c r="O422" s="50">
        <v>64</v>
      </c>
      <c r="P422" s="50">
        <v>94</v>
      </c>
      <c r="Q422" s="50">
        <v>152</v>
      </c>
      <c r="R422" s="50">
        <v>205</v>
      </c>
      <c r="S422" s="50">
        <v>282</v>
      </c>
      <c r="T422" s="50">
        <v>397</v>
      </c>
      <c r="U422" s="50">
        <v>525</v>
      </c>
      <c r="V422" s="50">
        <v>676</v>
      </c>
      <c r="W422" s="50">
        <v>801</v>
      </c>
      <c r="X422" s="50">
        <v>835</v>
      </c>
      <c r="Y422" s="50">
        <v>811</v>
      </c>
    </row>
    <row r="423" spans="1:25" x14ac:dyDescent="0.3">
      <c r="A423" s="8" t="s">
        <v>96</v>
      </c>
      <c r="B423" s="8" t="s">
        <v>103</v>
      </c>
      <c r="C423" s="11" t="s">
        <v>2749</v>
      </c>
      <c r="D423" s="68" t="s">
        <v>2714</v>
      </c>
      <c r="E423" s="12" t="s">
        <v>50</v>
      </c>
      <c r="F423" s="54">
        <v>0</v>
      </c>
      <c r="G423" s="122">
        <v>0</v>
      </c>
      <c r="H423" s="50">
        <v>0</v>
      </c>
      <c r="I423" s="48">
        <v>0</v>
      </c>
      <c r="J423" s="50">
        <v>1</v>
      </c>
      <c r="K423" s="50">
        <v>0</v>
      </c>
      <c r="L423" s="50">
        <v>0</v>
      </c>
      <c r="M423" s="50">
        <v>0</v>
      </c>
      <c r="N423" s="50">
        <v>3</v>
      </c>
      <c r="O423" s="50">
        <v>1</v>
      </c>
      <c r="P423" s="50">
        <v>2</v>
      </c>
      <c r="Q423" s="50">
        <v>3</v>
      </c>
      <c r="R423" s="50">
        <v>8</v>
      </c>
      <c r="S423" s="50">
        <v>6</v>
      </c>
      <c r="T423" s="50">
        <v>4</v>
      </c>
      <c r="U423" s="50">
        <v>8</v>
      </c>
      <c r="V423" s="50">
        <v>8</v>
      </c>
      <c r="W423" s="50">
        <v>12</v>
      </c>
      <c r="X423" s="50">
        <v>18</v>
      </c>
      <c r="Y423" s="50">
        <v>15</v>
      </c>
    </row>
    <row r="424" spans="1:25" x14ac:dyDescent="0.3">
      <c r="A424" s="8" t="s">
        <v>96</v>
      </c>
      <c r="B424" s="8" t="s">
        <v>103</v>
      </c>
      <c r="C424" s="11" t="s">
        <v>2749</v>
      </c>
      <c r="D424" s="68" t="s">
        <v>2750</v>
      </c>
      <c r="E424" s="12" t="s">
        <v>50</v>
      </c>
      <c r="F424" s="54">
        <v>0</v>
      </c>
      <c r="G424" s="122">
        <v>0</v>
      </c>
      <c r="H424" s="50">
        <v>0</v>
      </c>
      <c r="I424" s="48">
        <v>0</v>
      </c>
      <c r="J424" s="50">
        <v>1</v>
      </c>
      <c r="K424" s="50">
        <v>0</v>
      </c>
      <c r="L424" s="50">
        <v>0</v>
      </c>
      <c r="M424" s="50">
        <v>0</v>
      </c>
      <c r="N424" s="50">
        <v>2</v>
      </c>
      <c r="O424" s="50">
        <v>1</v>
      </c>
      <c r="P424" s="50">
        <v>2</v>
      </c>
      <c r="Q424" s="50">
        <v>2</v>
      </c>
      <c r="R424" s="50">
        <v>6</v>
      </c>
      <c r="S424" s="50">
        <v>6</v>
      </c>
      <c r="T424" s="50">
        <v>2</v>
      </c>
      <c r="U424" s="50">
        <v>7</v>
      </c>
      <c r="V424" s="50">
        <v>5</v>
      </c>
      <c r="W424" s="50">
        <v>11</v>
      </c>
      <c r="X424" s="50">
        <v>15</v>
      </c>
      <c r="Y424" s="50">
        <v>14</v>
      </c>
    </row>
    <row r="425" spans="1:25" x14ac:dyDescent="0.3">
      <c r="A425" s="8" t="s">
        <v>96</v>
      </c>
      <c r="B425" s="8" t="s">
        <v>103</v>
      </c>
      <c r="C425" s="11" t="s">
        <v>2749</v>
      </c>
      <c r="D425" s="68" t="s">
        <v>2713</v>
      </c>
      <c r="E425" s="12" t="s">
        <v>50</v>
      </c>
      <c r="F425" s="54">
        <v>9</v>
      </c>
      <c r="G425" s="122">
        <v>0</v>
      </c>
      <c r="H425" s="50">
        <v>1</v>
      </c>
      <c r="I425" s="48">
        <v>0</v>
      </c>
      <c r="J425" s="50">
        <v>4</v>
      </c>
      <c r="K425" s="50">
        <v>5</v>
      </c>
      <c r="L425" s="50">
        <v>9</v>
      </c>
      <c r="M425" s="50">
        <v>11</v>
      </c>
      <c r="N425" s="50">
        <v>16</v>
      </c>
      <c r="O425" s="50">
        <v>23</v>
      </c>
      <c r="P425" s="50">
        <v>36</v>
      </c>
      <c r="Q425" s="50">
        <v>64</v>
      </c>
      <c r="R425" s="50">
        <v>88</v>
      </c>
      <c r="S425" s="50">
        <v>107</v>
      </c>
      <c r="T425" s="50">
        <v>146</v>
      </c>
      <c r="U425" s="50">
        <v>237</v>
      </c>
      <c r="V425" s="50">
        <v>308</v>
      </c>
      <c r="W425" s="50">
        <v>380</v>
      </c>
      <c r="X425" s="50">
        <v>456</v>
      </c>
      <c r="Y425" s="50">
        <v>548</v>
      </c>
    </row>
    <row r="426" spans="1:25" x14ac:dyDescent="0.3">
      <c r="A426" s="8" t="s">
        <v>96</v>
      </c>
      <c r="B426" s="8" t="s">
        <v>103</v>
      </c>
      <c r="C426" s="11" t="s">
        <v>2748</v>
      </c>
      <c r="D426" s="68" t="s">
        <v>2714</v>
      </c>
      <c r="E426" s="12" t="s">
        <v>50</v>
      </c>
      <c r="F426" s="54">
        <v>0</v>
      </c>
      <c r="G426" s="122">
        <v>0</v>
      </c>
      <c r="H426" s="50">
        <v>0</v>
      </c>
      <c r="I426" s="48">
        <v>0</v>
      </c>
      <c r="J426" s="50">
        <v>0</v>
      </c>
      <c r="K426" s="50">
        <v>0</v>
      </c>
      <c r="L426" s="50">
        <v>1</v>
      </c>
      <c r="M426" s="50">
        <v>1</v>
      </c>
      <c r="N426" s="50">
        <v>2</v>
      </c>
      <c r="O426" s="50">
        <v>1</v>
      </c>
      <c r="P426" s="50">
        <v>1</v>
      </c>
      <c r="Q426" s="50">
        <v>5</v>
      </c>
      <c r="R426" s="50">
        <v>7</v>
      </c>
      <c r="S426" s="50">
        <v>14</v>
      </c>
      <c r="T426" s="50">
        <v>14</v>
      </c>
      <c r="U426" s="50">
        <v>17</v>
      </c>
      <c r="V426" s="50">
        <v>19</v>
      </c>
      <c r="W426" s="50">
        <v>15</v>
      </c>
      <c r="X426" s="50">
        <v>17</v>
      </c>
      <c r="Y426" s="50">
        <v>11</v>
      </c>
    </row>
    <row r="427" spans="1:25" x14ac:dyDescent="0.3">
      <c r="A427" s="8" t="s">
        <v>96</v>
      </c>
      <c r="B427" s="8" t="s">
        <v>103</v>
      </c>
      <c r="C427" s="11" t="s">
        <v>2748</v>
      </c>
      <c r="D427" s="68" t="s">
        <v>2750</v>
      </c>
      <c r="E427" s="12" t="s">
        <v>50</v>
      </c>
      <c r="F427" s="54">
        <v>0</v>
      </c>
      <c r="G427" s="122">
        <v>0</v>
      </c>
      <c r="H427" s="50">
        <v>0</v>
      </c>
      <c r="I427" s="48">
        <v>0</v>
      </c>
      <c r="J427" s="50">
        <v>0</v>
      </c>
      <c r="K427" s="50">
        <v>0</v>
      </c>
      <c r="L427" s="50">
        <v>1</v>
      </c>
      <c r="M427" s="50">
        <v>1</v>
      </c>
      <c r="N427" s="50">
        <v>2</v>
      </c>
      <c r="O427" s="50">
        <v>1</v>
      </c>
      <c r="P427" s="50">
        <v>1</v>
      </c>
      <c r="Q427" s="50">
        <v>2</v>
      </c>
      <c r="R427" s="50">
        <v>7</v>
      </c>
      <c r="S427" s="50">
        <v>11</v>
      </c>
      <c r="T427" s="50">
        <v>11</v>
      </c>
      <c r="U427" s="50">
        <v>16</v>
      </c>
      <c r="V427" s="50">
        <v>16</v>
      </c>
      <c r="W427" s="50">
        <v>12</v>
      </c>
      <c r="X427" s="50">
        <v>14</v>
      </c>
      <c r="Y427" s="50">
        <v>10</v>
      </c>
    </row>
    <row r="428" spans="1:25" x14ac:dyDescent="0.3">
      <c r="A428" s="8" t="s">
        <v>96</v>
      </c>
      <c r="B428" s="8" t="s">
        <v>103</v>
      </c>
      <c r="C428" s="11" t="s">
        <v>2748</v>
      </c>
      <c r="D428" s="68" t="s">
        <v>2713</v>
      </c>
      <c r="E428" s="12" t="s">
        <v>50</v>
      </c>
      <c r="F428" s="54">
        <v>6</v>
      </c>
      <c r="G428" s="122">
        <v>2</v>
      </c>
      <c r="H428" s="50">
        <v>0</v>
      </c>
      <c r="I428" s="48">
        <v>1</v>
      </c>
      <c r="J428" s="50">
        <v>3</v>
      </c>
      <c r="K428" s="50">
        <v>8</v>
      </c>
      <c r="L428" s="50">
        <v>13</v>
      </c>
      <c r="M428" s="50">
        <v>23</v>
      </c>
      <c r="N428" s="50">
        <v>20</v>
      </c>
      <c r="O428" s="50">
        <v>41</v>
      </c>
      <c r="P428" s="50">
        <v>58</v>
      </c>
      <c r="Q428" s="50">
        <v>88</v>
      </c>
      <c r="R428" s="50">
        <v>117</v>
      </c>
      <c r="S428" s="50">
        <v>175</v>
      </c>
      <c r="T428" s="50">
        <v>251</v>
      </c>
      <c r="U428" s="50">
        <v>288</v>
      </c>
      <c r="V428" s="50">
        <v>368</v>
      </c>
      <c r="W428" s="50">
        <v>421</v>
      </c>
      <c r="X428" s="50">
        <v>379</v>
      </c>
      <c r="Y428" s="50">
        <v>263</v>
      </c>
    </row>
    <row r="429" spans="1:25" x14ac:dyDescent="0.3">
      <c r="A429" s="8" t="s">
        <v>97</v>
      </c>
      <c r="B429" s="8" t="s">
        <v>103</v>
      </c>
      <c r="C429" s="11" t="s">
        <v>2747</v>
      </c>
      <c r="D429" s="68" t="s">
        <v>2714</v>
      </c>
      <c r="E429" s="12" t="s">
        <v>50</v>
      </c>
      <c r="F429" s="54">
        <v>0</v>
      </c>
      <c r="G429" s="71">
        <v>0</v>
      </c>
      <c r="H429" s="50">
        <v>0</v>
      </c>
      <c r="I429" s="48">
        <v>0</v>
      </c>
      <c r="J429" s="50">
        <v>0</v>
      </c>
      <c r="K429" s="50">
        <v>0</v>
      </c>
      <c r="L429" s="50">
        <v>3</v>
      </c>
      <c r="M429" s="50">
        <v>1</v>
      </c>
      <c r="N429" s="50">
        <v>5</v>
      </c>
      <c r="O429" s="50">
        <v>5</v>
      </c>
      <c r="P429" s="50">
        <v>13</v>
      </c>
      <c r="Q429" s="50">
        <v>18</v>
      </c>
      <c r="R429" s="50">
        <v>27</v>
      </c>
      <c r="S429" s="50">
        <v>37</v>
      </c>
      <c r="T429" s="50">
        <v>52</v>
      </c>
      <c r="U429" s="50">
        <v>67</v>
      </c>
      <c r="V429" s="50">
        <v>77</v>
      </c>
      <c r="W429" s="50">
        <v>100</v>
      </c>
      <c r="X429" s="50">
        <v>105</v>
      </c>
      <c r="Y429" s="50">
        <v>78</v>
      </c>
    </row>
    <row r="430" spans="1:25" x14ac:dyDescent="0.3">
      <c r="A430" s="8" t="s">
        <v>97</v>
      </c>
      <c r="B430" s="8" t="s">
        <v>103</v>
      </c>
      <c r="C430" s="11" t="s">
        <v>2747</v>
      </c>
      <c r="D430" s="68" t="s">
        <v>2750</v>
      </c>
      <c r="E430" s="12" t="s">
        <v>50</v>
      </c>
      <c r="F430" s="54">
        <v>0</v>
      </c>
      <c r="G430" s="71">
        <v>0</v>
      </c>
      <c r="H430" s="50">
        <v>0</v>
      </c>
      <c r="I430" s="48">
        <v>0</v>
      </c>
      <c r="J430" s="50">
        <v>0</v>
      </c>
      <c r="K430" s="50">
        <v>0</v>
      </c>
      <c r="L430" s="50">
        <v>2</v>
      </c>
      <c r="M430" s="50">
        <v>1</v>
      </c>
      <c r="N430" s="50">
        <v>4</v>
      </c>
      <c r="O430" s="50">
        <v>5</v>
      </c>
      <c r="P430" s="50">
        <v>10</v>
      </c>
      <c r="Q430" s="50">
        <v>15</v>
      </c>
      <c r="R430" s="50">
        <v>24</v>
      </c>
      <c r="S430" s="50">
        <v>33</v>
      </c>
      <c r="T430" s="50">
        <v>42</v>
      </c>
      <c r="U430" s="50">
        <v>59</v>
      </c>
      <c r="V430" s="50">
        <v>66</v>
      </c>
      <c r="W430" s="50">
        <v>85</v>
      </c>
      <c r="X430" s="50">
        <v>88</v>
      </c>
      <c r="Y430" s="50">
        <v>67</v>
      </c>
    </row>
    <row r="431" spans="1:25" x14ac:dyDescent="0.3">
      <c r="A431" s="8" t="s">
        <v>97</v>
      </c>
      <c r="B431" s="8" t="s">
        <v>103</v>
      </c>
      <c r="C431" s="11" t="s">
        <v>2747</v>
      </c>
      <c r="D431" s="68" t="s">
        <v>2713</v>
      </c>
      <c r="E431" s="12" t="s">
        <v>50</v>
      </c>
      <c r="F431" s="54">
        <v>25</v>
      </c>
      <c r="G431" s="71">
        <v>3</v>
      </c>
      <c r="H431" s="50">
        <v>1</v>
      </c>
      <c r="I431" s="48">
        <v>1</v>
      </c>
      <c r="J431" s="50">
        <v>11</v>
      </c>
      <c r="K431" s="50">
        <v>16</v>
      </c>
      <c r="L431" s="50">
        <v>26</v>
      </c>
      <c r="M431" s="50">
        <v>32</v>
      </c>
      <c r="N431" s="50">
        <v>47</v>
      </c>
      <c r="O431" s="50">
        <v>56</v>
      </c>
      <c r="P431" s="50">
        <v>105</v>
      </c>
      <c r="Q431" s="50">
        <v>162</v>
      </c>
      <c r="R431" s="50">
        <v>230</v>
      </c>
      <c r="S431" s="50">
        <v>306</v>
      </c>
      <c r="T431" s="50">
        <v>421</v>
      </c>
      <c r="U431" s="50">
        <v>617</v>
      </c>
      <c r="V431" s="50">
        <v>709</v>
      </c>
      <c r="W431" s="50">
        <v>850</v>
      </c>
      <c r="X431" s="50">
        <v>927</v>
      </c>
      <c r="Y431" s="50">
        <v>828</v>
      </c>
    </row>
    <row r="432" spans="1:25" x14ac:dyDescent="0.3">
      <c r="A432" s="8" t="s">
        <v>97</v>
      </c>
      <c r="B432" s="8" t="s">
        <v>103</v>
      </c>
      <c r="C432" s="11" t="s">
        <v>2749</v>
      </c>
      <c r="D432" s="68" t="s">
        <v>2714</v>
      </c>
      <c r="E432" s="12" t="s">
        <v>50</v>
      </c>
      <c r="F432" s="54">
        <v>0</v>
      </c>
      <c r="G432" s="122">
        <v>0</v>
      </c>
      <c r="H432" s="50">
        <v>0</v>
      </c>
      <c r="I432" s="48">
        <v>0</v>
      </c>
      <c r="J432" s="50">
        <v>0</v>
      </c>
      <c r="K432" s="50">
        <v>0</v>
      </c>
      <c r="L432" s="50">
        <v>1</v>
      </c>
      <c r="M432" s="50">
        <v>0</v>
      </c>
      <c r="N432" s="50">
        <v>2</v>
      </c>
      <c r="O432" s="50">
        <v>2</v>
      </c>
      <c r="P432" s="50">
        <v>7</v>
      </c>
      <c r="Q432" s="50">
        <v>5</v>
      </c>
      <c r="R432" s="50">
        <v>9</v>
      </c>
      <c r="S432" s="50">
        <v>15</v>
      </c>
      <c r="T432" s="50">
        <v>19</v>
      </c>
      <c r="U432" s="50">
        <v>27</v>
      </c>
      <c r="V432" s="50">
        <v>32</v>
      </c>
      <c r="W432" s="50">
        <v>41</v>
      </c>
      <c r="X432" s="50">
        <v>52</v>
      </c>
      <c r="Y432" s="50">
        <v>44</v>
      </c>
    </row>
    <row r="433" spans="1:25" x14ac:dyDescent="0.3">
      <c r="A433" s="8" t="s">
        <v>97</v>
      </c>
      <c r="B433" s="8" t="s">
        <v>103</v>
      </c>
      <c r="C433" s="11" t="s">
        <v>2749</v>
      </c>
      <c r="D433" s="68" t="s">
        <v>2750</v>
      </c>
      <c r="E433" s="12" t="s">
        <v>50</v>
      </c>
      <c r="F433" s="54">
        <v>0</v>
      </c>
      <c r="G433" s="122">
        <v>0</v>
      </c>
      <c r="H433" s="50">
        <v>0</v>
      </c>
      <c r="I433" s="48">
        <v>0</v>
      </c>
      <c r="J433" s="50">
        <v>0</v>
      </c>
      <c r="K433" s="50">
        <v>0</v>
      </c>
      <c r="L433" s="50">
        <v>0</v>
      </c>
      <c r="M433" s="50">
        <v>0</v>
      </c>
      <c r="N433" s="50">
        <v>1</v>
      </c>
      <c r="O433" s="50">
        <v>2</v>
      </c>
      <c r="P433" s="50">
        <v>6</v>
      </c>
      <c r="Q433" s="50">
        <v>4</v>
      </c>
      <c r="R433" s="50">
        <v>8</v>
      </c>
      <c r="S433" s="50">
        <v>14</v>
      </c>
      <c r="T433" s="50">
        <v>16</v>
      </c>
      <c r="U433" s="50">
        <v>24</v>
      </c>
      <c r="V433" s="50">
        <v>26</v>
      </c>
      <c r="W433" s="50">
        <v>35</v>
      </c>
      <c r="X433" s="50">
        <v>41</v>
      </c>
      <c r="Y433" s="50">
        <v>37</v>
      </c>
    </row>
    <row r="434" spans="1:25" x14ac:dyDescent="0.3">
      <c r="A434" s="8" t="s">
        <v>97</v>
      </c>
      <c r="B434" s="8" t="s">
        <v>103</v>
      </c>
      <c r="C434" s="11" t="s">
        <v>2749</v>
      </c>
      <c r="D434" s="68" t="s">
        <v>2713</v>
      </c>
      <c r="E434" s="12" t="s">
        <v>50</v>
      </c>
      <c r="F434" s="54">
        <v>11</v>
      </c>
      <c r="G434" s="122">
        <v>1</v>
      </c>
      <c r="H434" s="50">
        <v>0</v>
      </c>
      <c r="I434" s="48">
        <v>1</v>
      </c>
      <c r="J434" s="50">
        <v>2</v>
      </c>
      <c r="K434" s="50">
        <v>7</v>
      </c>
      <c r="L434" s="50">
        <v>7</v>
      </c>
      <c r="M434" s="50">
        <v>12</v>
      </c>
      <c r="N434" s="50">
        <v>17</v>
      </c>
      <c r="O434" s="50">
        <v>24</v>
      </c>
      <c r="P434" s="50">
        <v>41</v>
      </c>
      <c r="Q434" s="50">
        <v>57</v>
      </c>
      <c r="R434" s="50">
        <v>91</v>
      </c>
      <c r="S434" s="50">
        <v>136</v>
      </c>
      <c r="T434" s="50">
        <v>165</v>
      </c>
      <c r="U434" s="50">
        <v>276</v>
      </c>
      <c r="V434" s="50">
        <v>353</v>
      </c>
      <c r="W434" s="50">
        <v>419</v>
      </c>
      <c r="X434" s="50">
        <v>530</v>
      </c>
      <c r="Y434" s="50">
        <v>559</v>
      </c>
    </row>
    <row r="435" spans="1:25" x14ac:dyDescent="0.3">
      <c r="A435" s="99" t="s">
        <v>97</v>
      </c>
      <c r="B435" s="99" t="s">
        <v>103</v>
      </c>
      <c r="C435" s="100" t="s">
        <v>2748</v>
      </c>
      <c r="D435" s="139" t="s">
        <v>2714</v>
      </c>
      <c r="E435" s="105" t="s">
        <v>50</v>
      </c>
      <c r="F435" s="101">
        <v>0</v>
      </c>
      <c r="G435" s="106">
        <v>0</v>
      </c>
      <c r="H435" s="102">
        <v>0</v>
      </c>
      <c r="I435" s="103">
        <v>0</v>
      </c>
      <c r="J435" s="102">
        <v>0</v>
      </c>
      <c r="K435" s="102">
        <v>0</v>
      </c>
      <c r="L435" s="102">
        <v>2</v>
      </c>
      <c r="M435" s="102">
        <v>1</v>
      </c>
      <c r="N435" s="102">
        <v>3</v>
      </c>
      <c r="O435" s="102">
        <v>3</v>
      </c>
      <c r="P435" s="102">
        <v>6</v>
      </c>
      <c r="Q435" s="102">
        <v>13</v>
      </c>
      <c r="R435" s="102">
        <v>18</v>
      </c>
      <c r="S435" s="102">
        <v>22</v>
      </c>
      <c r="T435" s="102">
        <v>33</v>
      </c>
      <c r="U435" s="102">
        <v>40</v>
      </c>
      <c r="V435" s="102">
        <v>45</v>
      </c>
      <c r="W435" s="102">
        <v>59</v>
      </c>
      <c r="X435" s="102">
        <v>53</v>
      </c>
      <c r="Y435" s="102">
        <v>34</v>
      </c>
    </row>
    <row r="436" spans="1:25" x14ac:dyDescent="0.3">
      <c r="A436" s="99" t="s">
        <v>97</v>
      </c>
      <c r="B436" s="99" t="s">
        <v>103</v>
      </c>
      <c r="C436" s="100" t="s">
        <v>2748</v>
      </c>
      <c r="D436" s="139" t="s">
        <v>2750</v>
      </c>
      <c r="E436" s="105" t="s">
        <v>50</v>
      </c>
      <c r="F436" s="101">
        <v>0</v>
      </c>
      <c r="G436" s="106">
        <v>0</v>
      </c>
      <c r="H436" s="102">
        <v>0</v>
      </c>
      <c r="I436" s="103">
        <v>0</v>
      </c>
      <c r="J436" s="102">
        <v>0</v>
      </c>
      <c r="K436" s="102">
        <v>0</v>
      </c>
      <c r="L436" s="102">
        <v>2</v>
      </c>
      <c r="M436" s="102">
        <v>1</v>
      </c>
      <c r="N436" s="102">
        <v>3</v>
      </c>
      <c r="O436" s="102">
        <v>3</v>
      </c>
      <c r="P436" s="102">
        <v>4</v>
      </c>
      <c r="Q436" s="102">
        <v>11</v>
      </c>
      <c r="R436" s="102">
        <v>16</v>
      </c>
      <c r="S436" s="102">
        <v>19</v>
      </c>
      <c r="T436" s="102">
        <v>26</v>
      </c>
      <c r="U436" s="102">
        <v>35</v>
      </c>
      <c r="V436" s="102">
        <v>40</v>
      </c>
      <c r="W436" s="102">
        <v>50</v>
      </c>
      <c r="X436" s="102">
        <v>47</v>
      </c>
      <c r="Y436" s="102">
        <v>30</v>
      </c>
    </row>
    <row r="437" spans="1:25" x14ac:dyDescent="0.3">
      <c r="A437" s="99" t="s">
        <v>97</v>
      </c>
      <c r="B437" s="99" t="s">
        <v>103</v>
      </c>
      <c r="C437" s="100" t="s">
        <v>2748</v>
      </c>
      <c r="D437" s="139" t="s">
        <v>2713</v>
      </c>
      <c r="E437" s="105" t="s">
        <v>50</v>
      </c>
      <c r="F437" s="101">
        <v>14</v>
      </c>
      <c r="G437" s="106">
        <v>2</v>
      </c>
      <c r="H437" s="102">
        <v>1</v>
      </c>
      <c r="I437" s="103">
        <v>0</v>
      </c>
      <c r="J437" s="102">
        <v>9</v>
      </c>
      <c r="K437" s="102">
        <v>9</v>
      </c>
      <c r="L437" s="102">
        <v>19</v>
      </c>
      <c r="M437" s="102">
        <v>20</v>
      </c>
      <c r="N437" s="102">
        <v>30</v>
      </c>
      <c r="O437" s="102">
        <v>32</v>
      </c>
      <c r="P437" s="102">
        <v>64</v>
      </c>
      <c r="Q437" s="102">
        <v>105</v>
      </c>
      <c r="R437" s="102">
        <v>139</v>
      </c>
      <c r="S437" s="102">
        <v>170</v>
      </c>
      <c r="T437" s="102">
        <v>256</v>
      </c>
      <c r="U437" s="102">
        <v>341</v>
      </c>
      <c r="V437" s="102">
        <v>356</v>
      </c>
      <c r="W437" s="102">
        <v>431</v>
      </c>
      <c r="X437" s="102">
        <v>397</v>
      </c>
      <c r="Y437" s="102">
        <v>269</v>
      </c>
    </row>
    <row r="438" spans="1:25" x14ac:dyDescent="0.3">
      <c r="A438" s="8" t="s">
        <v>98</v>
      </c>
      <c r="B438" s="8" t="s">
        <v>103</v>
      </c>
      <c r="C438" s="11" t="s">
        <v>2747</v>
      </c>
      <c r="D438" s="68" t="s">
        <v>2714</v>
      </c>
      <c r="E438" s="12" t="s">
        <v>50</v>
      </c>
      <c r="F438" s="40">
        <v>0</v>
      </c>
      <c r="G438" s="64">
        <v>0</v>
      </c>
      <c r="H438" s="36">
        <v>0</v>
      </c>
      <c r="I438" s="17">
        <v>0</v>
      </c>
      <c r="J438" s="36">
        <v>1</v>
      </c>
      <c r="K438" s="36">
        <v>0</v>
      </c>
      <c r="L438" s="36">
        <v>1</v>
      </c>
      <c r="M438" s="36">
        <v>3</v>
      </c>
      <c r="N438" s="36">
        <v>5</v>
      </c>
      <c r="O438" s="36">
        <v>4</v>
      </c>
      <c r="P438" s="36">
        <v>6</v>
      </c>
      <c r="Q438" s="36">
        <v>18</v>
      </c>
      <c r="R438" s="36">
        <v>16</v>
      </c>
      <c r="S438" s="36">
        <v>39</v>
      </c>
      <c r="T438" s="36">
        <v>60</v>
      </c>
      <c r="U438" s="36">
        <v>77</v>
      </c>
      <c r="V438" s="36">
        <v>86</v>
      </c>
      <c r="W438" s="36">
        <v>88</v>
      </c>
      <c r="X438" s="36">
        <v>101</v>
      </c>
      <c r="Y438" s="36">
        <v>86</v>
      </c>
    </row>
    <row r="439" spans="1:25" x14ac:dyDescent="0.3">
      <c r="A439" s="8" t="s">
        <v>98</v>
      </c>
      <c r="B439" s="8" t="s">
        <v>103</v>
      </c>
      <c r="C439" s="11" t="s">
        <v>2747</v>
      </c>
      <c r="D439" s="68" t="s">
        <v>2750</v>
      </c>
      <c r="E439" s="12" t="s">
        <v>50</v>
      </c>
      <c r="F439" s="40">
        <v>0</v>
      </c>
      <c r="G439" s="64">
        <v>0</v>
      </c>
      <c r="H439" s="36">
        <v>0</v>
      </c>
      <c r="I439" s="17">
        <v>0</v>
      </c>
      <c r="J439" s="36">
        <v>1</v>
      </c>
      <c r="K439" s="36">
        <v>0</v>
      </c>
      <c r="L439" s="36">
        <v>1</v>
      </c>
      <c r="M439" s="36">
        <v>2</v>
      </c>
      <c r="N439" s="36">
        <v>3</v>
      </c>
      <c r="O439" s="36">
        <v>3</v>
      </c>
      <c r="P439" s="36">
        <v>4</v>
      </c>
      <c r="Q439" s="36">
        <v>12</v>
      </c>
      <c r="R439" s="36">
        <v>14</v>
      </c>
      <c r="S439" s="36">
        <v>31</v>
      </c>
      <c r="T439" s="36">
        <v>50</v>
      </c>
      <c r="U439" s="36">
        <v>69</v>
      </c>
      <c r="V439" s="36">
        <v>74</v>
      </c>
      <c r="W439" s="36">
        <v>76</v>
      </c>
      <c r="X439" s="36">
        <v>88</v>
      </c>
      <c r="Y439" s="36">
        <v>71</v>
      </c>
    </row>
    <row r="440" spans="1:25" x14ac:dyDescent="0.3">
      <c r="A440" s="8" t="s">
        <v>98</v>
      </c>
      <c r="B440" s="8" t="s">
        <v>103</v>
      </c>
      <c r="C440" s="11" t="s">
        <v>2747</v>
      </c>
      <c r="D440" s="68" t="s">
        <v>2713</v>
      </c>
      <c r="E440" s="12" t="s">
        <v>50</v>
      </c>
      <c r="F440" s="40">
        <v>21</v>
      </c>
      <c r="G440" s="64">
        <v>1</v>
      </c>
      <c r="H440" s="36">
        <v>1</v>
      </c>
      <c r="I440" s="17">
        <v>3</v>
      </c>
      <c r="J440" s="36">
        <v>4</v>
      </c>
      <c r="K440" s="36">
        <v>15</v>
      </c>
      <c r="L440" s="36">
        <v>17</v>
      </c>
      <c r="M440" s="36">
        <v>29</v>
      </c>
      <c r="N440" s="36">
        <v>52</v>
      </c>
      <c r="O440" s="36">
        <v>56</v>
      </c>
      <c r="P440" s="36">
        <v>103</v>
      </c>
      <c r="Q440" s="36">
        <v>194</v>
      </c>
      <c r="R440" s="36">
        <v>229</v>
      </c>
      <c r="S440" s="36">
        <v>349</v>
      </c>
      <c r="T440" s="36">
        <v>461</v>
      </c>
      <c r="U440" s="36">
        <v>672</v>
      </c>
      <c r="V440" s="36">
        <v>779</v>
      </c>
      <c r="W440" s="36">
        <v>999</v>
      </c>
      <c r="X440" s="36">
        <v>962</v>
      </c>
      <c r="Y440" s="36">
        <v>930</v>
      </c>
    </row>
    <row r="441" spans="1:25" x14ac:dyDescent="0.3">
      <c r="A441" s="8" t="s">
        <v>98</v>
      </c>
      <c r="B441" s="8" t="s">
        <v>103</v>
      </c>
      <c r="C441" s="11" t="s">
        <v>2749</v>
      </c>
      <c r="D441" s="68" t="s">
        <v>2714</v>
      </c>
      <c r="E441" s="12" t="s">
        <v>50</v>
      </c>
      <c r="F441" s="40">
        <v>0</v>
      </c>
      <c r="G441" s="72">
        <v>0</v>
      </c>
      <c r="H441" s="36">
        <v>0</v>
      </c>
      <c r="I441" s="17">
        <v>0</v>
      </c>
      <c r="J441" s="36">
        <v>1</v>
      </c>
      <c r="K441" s="36">
        <v>0</v>
      </c>
      <c r="L441" s="36">
        <v>1</v>
      </c>
      <c r="M441" s="36">
        <v>1</v>
      </c>
      <c r="N441" s="36">
        <v>2</v>
      </c>
      <c r="O441" s="36">
        <v>2</v>
      </c>
      <c r="P441" s="36">
        <v>1</v>
      </c>
      <c r="Q441" s="36">
        <v>4</v>
      </c>
      <c r="R441" s="36">
        <v>7</v>
      </c>
      <c r="S441" s="36">
        <v>14</v>
      </c>
      <c r="T441" s="36">
        <v>22</v>
      </c>
      <c r="U441" s="36">
        <v>31</v>
      </c>
      <c r="V441" s="36">
        <v>34</v>
      </c>
      <c r="W441" s="36">
        <v>34</v>
      </c>
      <c r="X441" s="36">
        <v>50</v>
      </c>
      <c r="Y441" s="36">
        <v>53</v>
      </c>
    </row>
    <row r="442" spans="1:25" x14ac:dyDescent="0.3">
      <c r="A442" s="8" t="s">
        <v>98</v>
      </c>
      <c r="B442" s="8" t="s">
        <v>103</v>
      </c>
      <c r="C442" s="11" t="s">
        <v>2749</v>
      </c>
      <c r="D442" s="68" t="s">
        <v>2750</v>
      </c>
      <c r="E442" s="12" t="s">
        <v>50</v>
      </c>
      <c r="F442" s="40">
        <v>0</v>
      </c>
      <c r="G442" s="72">
        <v>0</v>
      </c>
      <c r="H442" s="36">
        <v>0</v>
      </c>
      <c r="I442" s="17">
        <v>0</v>
      </c>
      <c r="J442" s="36">
        <v>1</v>
      </c>
      <c r="K442" s="36">
        <v>0</v>
      </c>
      <c r="L442" s="36">
        <v>1</v>
      </c>
      <c r="M442" s="36">
        <v>0</v>
      </c>
      <c r="N442" s="36">
        <v>2</v>
      </c>
      <c r="O442" s="36">
        <v>1</v>
      </c>
      <c r="P442" s="36">
        <v>1</v>
      </c>
      <c r="Q442" s="36">
        <v>2</v>
      </c>
      <c r="R442" s="36">
        <v>7</v>
      </c>
      <c r="S442" s="36">
        <v>11</v>
      </c>
      <c r="T442" s="36">
        <v>17</v>
      </c>
      <c r="U442" s="36">
        <v>27</v>
      </c>
      <c r="V442" s="36">
        <v>28</v>
      </c>
      <c r="W442" s="36">
        <v>30</v>
      </c>
      <c r="X442" s="36">
        <v>43</v>
      </c>
      <c r="Y442" s="36">
        <v>44</v>
      </c>
    </row>
    <row r="443" spans="1:25" x14ac:dyDescent="0.3">
      <c r="A443" s="8" t="s">
        <v>98</v>
      </c>
      <c r="B443" s="8" t="s">
        <v>103</v>
      </c>
      <c r="C443" s="11" t="s">
        <v>2749</v>
      </c>
      <c r="D443" s="68" t="s">
        <v>2713</v>
      </c>
      <c r="E443" s="12" t="s">
        <v>50</v>
      </c>
      <c r="F443" s="40">
        <v>10</v>
      </c>
      <c r="G443" s="72">
        <v>0</v>
      </c>
      <c r="H443" s="36">
        <v>1</v>
      </c>
      <c r="I443" s="17">
        <v>2</v>
      </c>
      <c r="J443" s="36">
        <v>1</v>
      </c>
      <c r="K443" s="36">
        <v>5</v>
      </c>
      <c r="L443" s="36">
        <v>6</v>
      </c>
      <c r="M443" s="36">
        <v>9</v>
      </c>
      <c r="N443" s="36">
        <v>13</v>
      </c>
      <c r="O443" s="36">
        <v>20</v>
      </c>
      <c r="P443" s="36">
        <v>36</v>
      </c>
      <c r="Q443" s="36">
        <v>79</v>
      </c>
      <c r="R443" s="36">
        <v>101</v>
      </c>
      <c r="S443" s="36">
        <v>129</v>
      </c>
      <c r="T443" s="36">
        <v>185</v>
      </c>
      <c r="U443" s="36">
        <v>292</v>
      </c>
      <c r="V443" s="36">
        <v>352</v>
      </c>
      <c r="W443" s="36">
        <v>485</v>
      </c>
      <c r="X443" s="36">
        <v>557</v>
      </c>
      <c r="Y443" s="36">
        <v>605</v>
      </c>
    </row>
    <row r="444" spans="1:25" x14ac:dyDescent="0.3">
      <c r="A444" s="8" t="s">
        <v>98</v>
      </c>
      <c r="B444" s="8" t="s">
        <v>103</v>
      </c>
      <c r="C444" s="11" t="s">
        <v>2748</v>
      </c>
      <c r="D444" s="68" t="s">
        <v>2714</v>
      </c>
      <c r="E444" s="12" t="s">
        <v>50</v>
      </c>
      <c r="F444" s="40">
        <v>0</v>
      </c>
      <c r="G444" s="72">
        <v>0</v>
      </c>
      <c r="H444" s="36">
        <v>0</v>
      </c>
      <c r="I444" s="17">
        <v>0</v>
      </c>
      <c r="J444" s="36">
        <v>0</v>
      </c>
      <c r="K444" s="36">
        <v>0</v>
      </c>
      <c r="L444" s="36">
        <v>0</v>
      </c>
      <c r="M444" s="36">
        <v>2</v>
      </c>
      <c r="N444" s="36">
        <v>3</v>
      </c>
      <c r="O444" s="36">
        <v>2</v>
      </c>
      <c r="P444" s="36">
        <v>5</v>
      </c>
      <c r="Q444" s="36">
        <v>14</v>
      </c>
      <c r="R444" s="36">
        <v>9</v>
      </c>
      <c r="S444" s="36">
        <v>25</v>
      </c>
      <c r="T444" s="36">
        <v>38</v>
      </c>
      <c r="U444" s="36">
        <v>46</v>
      </c>
      <c r="V444" s="36">
        <v>52</v>
      </c>
      <c r="W444" s="36">
        <v>54</v>
      </c>
      <c r="X444" s="36">
        <v>51</v>
      </c>
      <c r="Y444" s="36">
        <v>33</v>
      </c>
    </row>
    <row r="445" spans="1:25" x14ac:dyDescent="0.3">
      <c r="A445" s="8" t="s">
        <v>98</v>
      </c>
      <c r="B445" s="8" t="s">
        <v>103</v>
      </c>
      <c r="C445" s="11" t="s">
        <v>2748</v>
      </c>
      <c r="D445" s="68" t="s">
        <v>2750</v>
      </c>
      <c r="E445" s="12" t="s">
        <v>50</v>
      </c>
      <c r="F445" s="40">
        <v>0</v>
      </c>
      <c r="G445" s="72">
        <v>0</v>
      </c>
      <c r="H445" s="36">
        <v>0</v>
      </c>
      <c r="I445" s="17">
        <v>0</v>
      </c>
      <c r="J445" s="36">
        <v>0</v>
      </c>
      <c r="K445" s="36">
        <v>0</v>
      </c>
      <c r="L445" s="36">
        <v>0</v>
      </c>
      <c r="M445" s="36">
        <v>2</v>
      </c>
      <c r="N445" s="36">
        <v>1</v>
      </c>
      <c r="O445" s="36">
        <v>2</v>
      </c>
      <c r="P445" s="36">
        <v>3</v>
      </c>
      <c r="Q445" s="36">
        <v>10</v>
      </c>
      <c r="R445" s="36">
        <v>7</v>
      </c>
      <c r="S445" s="36">
        <v>20</v>
      </c>
      <c r="T445" s="36">
        <v>33</v>
      </c>
      <c r="U445" s="36">
        <v>42</v>
      </c>
      <c r="V445" s="36">
        <v>46</v>
      </c>
      <c r="W445" s="36">
        <v>46</v>
      </c>
      <c r="X445" s="36">
        <v>45</v>
      </c>
      <c r="Y445" s="36">
        <v>27</v>
      </c>
    </row>
    <row r="446" spans="1:25" x14ac:dyDescent="0.3">
      <c r="A446" s="8" t="s">
        <v>98</v>
      </c>
      <c r="B446" s="8" t="s">
        <v>103</v>
      </c>
      <c r="C446" s="11" t="s">
        <v>2748</v>
      </c>
      <c r="D446" s="68" t="s">
        <v>2713</v>
      </c>
      <c r="E446" s="12" t="s">
        <v>50</v>
      </c>
      <c r="F446" s="40">
        <v>11</v>
      </c>
      <c r="G446" s="72">
        <v>1</v>
      </c>
      <c r="H446" s="36">
        <v>0</v>
      </c>
      <c r="I446" s="17">
        <v>1</v>
      </c>
      <c r="J446" s="36">
        <v>3</v>
      </c>
      <c r="K446" s="36">
        <v>10</v>
      </c>
      <c r="L446" s="36">
        <v>11</v>
      </c>
      <c r="M446" s="36">
        <v>20</v>
      </c>
      <c r="N446" s="36">
        <v>39</v>
      </c>
      <c r="O446" s="36">
        <v>36</v>
      </c>
      <c r="P446" s="36">
        <v>67</v>
      </c>
      <c r="Q446" s="36">
        <v>115</v>
      </c>
      <c r="R446" s="36">
        <v>128</v>
      </c>
      <c r="S446" s="36">
        <v>220</v>
      </c>
      <c r="T446" s="36">
        <v>276</v>
      </c>
      <c r="U446" s="36">
        <v>380</v>
      </c>
      <c r="V446" s="36">
        <v>427</v>
      </c>
      <c r="W446" s="36">
        <v>514</v>
      </c>
      <c r="X446" s="36">
        <v>405</v>
      </c>
      <c r="Y446" s="36">
        <v>325</v>
      </c>
    </row>
    <row r="447" spans="1:25" x14ac:dyDescent="0.3">
      <c r="A447" s="8" t="s">
        <v>99</v>
      </c>
      <c r="B447" s="8" t="s">
        <v>103</v>
      </c>
      <c r="C447" s="11" t="s">
        <v>2747</v>
      </c>
      <c r="D447" s="68" t="s">
        <v>2714</v>
      </c>
      <c r="E447" s="12" t="s">
        <v>50</v>
      </c>
      <c r="F447" s="40">
        <v>0</v>
      </c>
      <c r="G447" s="64">
        <v>0</v>
      </c>
      <c r="H447" s="36">
        <v>0</v>
      </c>
      <c r="I447" s="17">
        <v>0</v>
      </c>
      <c r="J447" s="36">
        <v>0</v>
      </c>
      <c r="K447" s="36">
        <v>0</v>
      </c>
      <c r="L447" s="36">
        <v>1</v>
      </c>
      <c r="M447" s="36">
        <v>2</v>
      </c>
      <c r="N447" s="36">
        <v>4</v>
      </c>
      <c r="O447" s="36">
        <v>5</v>
      </c>
      <c r="P447" s="36">
        <v>8</v>
      </c>
      <c r="Q447" s="36">
        <v>19</v>
      </c>
      <c r="R447" s="36">
        <v>19</v>
      </c>
      <c r="S447" s="36">
        <v>32</v>
      </c>
      <c r="T447" s="36">
        <v>41</v>
      </c>
      <c r="U447" s="36">
        <v>68</v>
      </c>
      <c r="V447" s="36">
        <v>66</v>
      </c>
      <c r="W447" s="36">
        <v>68</v>
      </c>
      <c r="X447" s="36">
        <v>65</v>
      </c>
      <c r="Y447" s="36">
        <v>45</v>
      </c>
    </row>
    <row r="448" spans="1:25" x14ac:dyDescent="0.3">
      <c r="A448" s="8" t="s">
        <v>99</v>
      </c>
      <c r="B448" s="8" t="s">
        <v>103</v>
      </c>
      <c r="C448" s="11" t="s">
        <v>2747</v>
      </c>
      <c r="D448" s="68" t="s">
        <v>2750</v>
      </c>
      <c r="E448" s="12" t="s">
        <v>50</v>
      </c>
      <c r="F448" s="40">
        <v>0</v>
      </c>
      <c r="G448" s="64">
        <v>0</v>
      </c>
      <c r="H448" s="36">
        <v>0</v>
      </c>
      <c r="I448" s="17">
        <v>0</v>
      </c>
      <c r="J448" s="36">
        <v>0</v>
      </c>
      <c r="K448" s="36">
        <v>0</v>
      </c>
      <c r="L448" s="36">
        <v>1</v>
      </c>
      <c r="M448" s="36">
        <v>1</v>
      </c>
      <c r="N448" s="36">
        <v>4</v>
      </c>
      <c r="O448" s="36">
        <v>5</v>
      </c>
      <c r="P448" s="36">
        <v>8</v>
      </c>
      <c r="Q448" s="36">
        <v>18</v>
      </c>
      <c r="R448" s="36">
        <v>18</v>
      </c>
      <c r="S448" s="36">
        <v>24</v>
      </c>
      <c r="T448" s="36">
        <v>34</v>
      </c>
      <c r="U448" s="36">
        <v>54</v>
      </c>
      <c r="V448" s="36">
        <v>48</v>
      </c>
      <c r="W448" s="36">
        <v>46</v>
      </c>
      <c r="X448" s="36">
        <v>44</v>
      </c>
      <c r="Y448" s="36">
        <v>34</v>
      </c>
    </row>
    <row r="449" spans="1:25" x14ac:dyDescent="0.3">
      <c r="A449" s="8" t="s">
        <v>99</v>
      </c>
      <c r="B449" s="8" t="s">
        <v>103</v>
      </c>
      <c r="C449" s="11" t="s">
        <v>2747</v>
      </c>
      <c r="D449" s="68" t="s">
        <v>2713</v>
      </c>
      <c r="E449" s="12" t="s">
        <v>50</v>
      </c>
      <c r="F449" s="40">
        <v>14</v>
      </c>
      <c r="G449" s="64">
        <v>4</v>
      </c>
      <c r="H449" s="36">
        <v>3</v>
      </c>
      <c r="I449" s="17">
        <v>2</v>
      </c>
      <c r="J449" s="36">
        <v>7</v>
      </c>
      <c r="K449" s="36">
        <v>19</v>
      </c>
      <c r="L449" s="36">
        <v>22</v>
      </c>
      <c r="M449" s="36">
        <v>33</v>
      </c>
      <c r="N449" s="36">
        <v>51</v>
      </c>
      <c r="O449" s="36">
        <v>71</v>
      </c>
      <c r="P449" s="36">
        <v>104</v>
      </c>
      <c r="Q449" s="36">
        <v>161</v>
      </c>
      <c r="R449" s="36">
        <v>232</v>
      </c>
      <c r="S449" s="36">
        <v>335</v>
      </c>
      <c r="T449" s="36">
        <v>413</v>
      </c>
      <c r="U449" s="36">
        <v>598</v>
      </c>
      <c r="V449" s="36">
        <v>778</v>
      </c>
      <c r="W449" s="36">
        <v>904</v>
      </c>
      <c r="X449" s="36">
        <v>875</v>
      </c>
      <c r="Y449" s="36">
        <v>908</v>
      </c>
    </row>
    <row r="450" spans="1:25" x14ac:dyDescent="0.3">
      <c r="A450" s="8" t="s">
        <v>99</v>
      </c>
      <c r="B450" s="8" t="s">
        <v>103</v>
      </c>
      <c r="C450" s="11" t="s">
        <v>2749</v>
      </c>
      <c r="D450" s="68" t="s">
        <v>2714</v>
      </c>
      <c r="E450" s="12" t="s">
        <v>50</v>
      </c>
      <c r="F450" s="40">
        <v>0</v>
      </c>
      <c r="G450" s="72">
        <v>0</v>
      </c>
      <c r="H450" s="36">
        <v>0</v>
      </c>
      <c r="I450" s="17">
        <v>0</v>
      </c>
      <c r="J450" s="36">
        <v>0</v>
      </c>
      <c r="K450" s="36">
        <v>0</v>
      </c>
      <c r="L450" s="36">
        <v>1</v>
      </c>
      <c r="M450" s="36">
        <v>2</v>
      </c>
      <c r="N450" s="36">
        <v>2</v>
      </c>
      <c r="O450" s="36">
        <v>1</v>
      </c>
      <c r="P450" s="36">
        <v>4</v>
      </c>
      <c r="Q450" s="36">
        <v>7</v>
      </c>
      <c r="R450" s="36">
        <v>4</v>
      </c>
      <c r="S450" s="36">
        <v>10</v>
      </c>
      <c r="T450" s="36">
        <v>18</v>
      </c>
      <c r="U450" s="36">
        <v>32</v>
      </c>
      <c r="V450" s="36">
        <v>28</v>
      </c>
      <c r="W450" s="36">
        <v>40</v>
      </c>
      <c r="X450" s="36">
        <v>35</v>
      </c>
      <c r="Y450" s="36">
        <v>24</v>
      </c>
    </row>
    <row r="451" spans="1:25" x14ac:dyDescent="0.3">
      <c r="A451" s="8" t="s">
        <v>99</v>
      </c>
      <c r="B451" s="8" t="s">
        <v>103</v>
      </c>
      <c r="C451" s="11" t="s">
        <v>2749</v>
      </c>
      <c r="D451" s="68" t="s">
        <v>2750</v>
      </c>
      <c r="E451" s="12" t="s">
        <v>50</v>
      </c>
      <c r="F451" s="40">
        <v>0</v>
      </c>
      <c r="G451" s="72">
        <v>0</v>
      </c>
      <c r="H451" s="36">
        <v>0</v>
      </c>
      <c r="I451" s="17">
        <v>0</v>
      </c>
      <c r="J451" s="36">
        <v>0</v>
      </c>
      <c r="K451" s="36">
        <v>0</v>
      </c>
      <c r="L451" s="36">
        <v>1</v>
      </c>
      <c r="M451" s="36">
        <v>1</v>
      </c>
      <c r="N451" s="36">
        <v>2</v>
      </c>
      <c r="O451" s="36">
        <v>1</v>
      </c>
      <c r="P451" s="36">
        <v>4</v>
      </c>
      <c r="Q451" s="36">
        <v>7</v>
      </c>
      <c r="R451" s="36">
        <v>3</v>
      </c>
      <c r="S451" s="36">
        <v>6</v>
      </c>
      <c r="T451" s="36">
        <v>17</v>
      </c>
      <c r="U451" s="36">
        <v>24</v>
      </c>
      <c r="V451" s="36">
        <v>17</v>
      </c>
      <c r="W451" s="36">
        <v>26</v>
      </c>
      <c r="X451" s="36">
        <v>28</v>
      </c>
      <c r="Y451" s="36">
        <v>20</v>
      </c>
    </row>
    <row r="452" spans="1:25" x14ac:dyDescent="0.3">
      <c r="A452" s="8" t="s">
        <v>99</v>
      </c>
      <c r="B452" s="8" t="s">
        <v>103</v>
      </c>
      <c r="C452" s="11" t="s">
        <v>2749</v>
      </c>
      <c r="D452" s="68" t="s">
        <v>2713</v>
      </c>
      <c r="E452" s="12" t="s">
        <v>50</v>
      </c>
      <c r="F452" s="40">
        <v>10</v>
      </c>
      <c r="G452" s="72">
        <v>3</v>
      </c>
      <c r="H452" s="36">
        <v>2</v>
      </c>
      <c r="I452" s="17">
        <v>2</v>
      </c>
      <c r="J452" s="36">
        <v>1</v>
      </c>
      <c r="K452" s="36">
        <v>3</v>
      </c>
      <c r="L452" s="36">
        <v>7</v>
      </c>
      <c r="M452" s="36">
        <v>10</v>
      </c>
      <c r="N452" s="36">
        <v>21</v>
      </c>
      <c r="O452" s="36">
        <v>18</v>
      </c>
      <c r="P452" s="36">
        <v>40</v>
      </c>
      <c r="Q452" s="36">
        <v>73</v>
      </c>
      <c r="R452" s="36">
        <v>92</v>
      </c>
      <c r="S452" s="36">
        <v>149</v>
      </c>
      <c r="T452" s="36">
        <v>181</v>
      </c>
      <c r="U452" s="36">
        <v>260</v>
      </c>
      <c r="V452" s="36">
        <v>370</v>
      </c>
      <c r="W452" s="36">
        <v>476</v>
      </c>
      <c r="X452" s="36">
        <v>486</v>
      </c>
      <c r="Y452" s="36">
        <v>618</v>
      </c>
    </row>
    <row r="453" spans="1:25" x14ac:dyDescent="0.3">
      <c r="A453" s="8" t="s">
        <v>99</v>
      </c>
      <c r="B453" s="8" t="s">
        <v>103</v>
      </c>
      <c r="C453" s="11" t="s">
        <v>2748</v>
      </c>
      <c r="D453" s="68" t="s">
        <v>2714</v>
      </c>
      <c r="E453" s="12" t="s">
        <v>50</v>
      </c>
      <c r="F453" s="40">
        <v>0</v>
      </c>
      <c r="G453" s="72">
        <v>0</v>
      </c>
      <c r="H453" s="36">
        <v>0</v>
      </c>
      <c r="I453" s="17">
        <v>0</v>
      </c>
      <c r="J453" s="36">
        <v>0</v>
      </c>
      <c r="K453" s="36">
        <v>0</v>
      </c>
      <c r="L453" s="36">
        <v>0</v>
      </c>
      <c r="M453" s="36">
        <v>0</v>
      </c>
      <c r="N453" s="36">
        <v>2</v>
      </c>
      <c r="O453" s="36">
        <v>4</v>
      </c>
      <c r="P453" s="36">
        <v>4</v>
      </c>
      <c r="Q453" s="36">
        <v>12</v>
      </c>
      <c r="R453" s="36">
        <v>15</v>
      </c>
      <c r="S453" s="36">
        <v>22</v>
      </c>
      <c r="T453" s="36">
        <v>23</v>
      </c>
      <c r="U453" s="36">
        <v>36</v>
      </c>
      <c r="V453" s="36">
        <v>38</v>
      </c>
      <c r="W453" s="36">
        <v>28</v>
      </c>
      <c r="X453" s="36">
        <v>30</v>
      </c>
      <c r="Y453" s="36">
        <v>21</v>
      </c>
    </row>
    <row r="454" spans="1:25" x14ac:dyDescent="0.3">
      <c r="A454" s="8" t="s">
        <v>99</v>
      </c>
      <c r="B454" s="8" t="s">
        <v>103</v>
      </c>
      <c r="C454" s="11" t="s">
        <v>2748</v>
      </c>
      <c r="D454" s="68" t="s">
        <v>2750</v>
      </c>
      <c r="E454" s="12" t="s">
        <v>50</v>
      </c>
      <c r="F454" s="40">
        <v>0</v>
      </c>
      <c r="G454" s="72">
        <v>0</v>
      </c>
      <c r="H454" s="36">
        <v>0</v>
      </c>
      <c r="I454" s="17">
        <v>0</v>
      </c>
      <c r="J454" s="36">
        <v>0</v>
      </c>
      <c r="K454" s="36">
        <v>0</v>
      </c>
      <c r="L454" s="36">
        <v>0</v>
      </c>
      <c r="M454" s="36">
        <v>0</v>
      </c>
      <c r="N454" s="36">
        <v>2</v>
      </c>
      <c r="O454" s="36">
        <v>4</v>
      </c>
      <c r="P454" s="36">
        <v>4</v>
      </c>
      <c r="Q454" s="36">
        <v>11</v>
      </c>
      <c r="R454" s="36">
        <v>15</v>
      </c>
      <c r="S454" s="36">
        <v>18</v>
      </c>
      <c r="T454" s="36">
        <v>17</v>
      </c>
      <c r="U454" s="36">
        <v>30</v>
      </c>
      <c r="V454" s="36">
        <v>31</v>
      </c>
      <c r="W454" s="36">
        <v>20</v>
      </c>
      <c r="X454" s="36">
        <v>16</v>
      </c>
      <c r="Y454" s="36">
        <v>14</v>
      </c>
    </row>
    <row r="455" spans="1:25" x14ac:dyDescent="0.3">
      <c r="A455" s="8" t="s">
        <v>99</v>
      </c>
      <c r="B455" s="8" t="s">
        <v>103</v>
      </c>
      <c r="C455" s="11" t="s">
        <v>2748</v>
      </c>
      <c r="D455" s="68" t="s">
        <v>2713</v>
      </c>
      <c r="E455" s="12" t="s">
        <v>50</v>
      </c>
      <c r="F455" s="40">
        <v>4</v>
      </c>
      <c r="G455" s="72">
        <v>1</v>
      </c>
      <c r="H455" s="36">
        <v>1</v>
      </c>
      <c r="I455" s="17">
        <v>0</v>
      </c>
      <c r="J455" s="36">
        <v>6</v>
      </c>
      <c r="K455" s="36">
        <v>16</v>
      </c>
      <c r="L455" s="36">
        <v>15</v>
      </c>
      <c r="M455" s="36">
        <v>23</v>
      </c>
      <c r="N455" s="36">
        <v>30</v>
      </c>
      <c r="O455" s="36">
        <v>53</v>
      </c>
      <c r="P455" s="36">
        <v>64</v>
      </c>
      <c r="Q455" s="36">
        <v>88</v>
      </c>
      <c r="R455" s="36">
        <v>140</v>
      </c>
      <c r="S455" s="36">
        <v>186</v>
      </c>
      <c r="T455" s="36">
        <v>232</v>
      </c>
      <c r="U455" s="36">
        <v>338</v>
      </c>
      <c r="V455" s="36">
        <v>408</v>
      </c>
      <c r="W455" s="36">
        <v>428</v>
      </c>
      <c r="X455" s="36">
        <v>389</v>
      </c>
      <c r="Y455" s="36">
        <v>290</v>
      </c>
    </row>
    <row r="456" spans="1:25" x14ac:dyDescent="0.3">
      <c r="A456" s="8" t="s">
        <v>100</v>
      </c>
      <c r="B456" s="8" t="s">
        <v>103</v>
      </c>
      <c r="C456" s="11" t="s">
        <v>2747</v>
      </c>
      <c r="D456" s="68" t="s">
        <v>2714</v>
      </c>
      <c r="E456" s="12" t="s">
        <v>50</v>
      </c>
      <c r="F456" s="54">
        <v>0</v>
      </c>
      <c r="G456" s="122">
        <v>0</v>
      </c>
      <c r="H456" s="50">
        <v>0</v>
      </c>
      <c r="I456" s="48">
        <v>0</v>
      </c>
      <c r="J456" s="50">
        <v>0</v>
      </c>
      <c r="K456" s="50">
        <v>0</v>
      </c>
      <c r="L456" s="50">
        <v>2</v>
      </c>
      <c r="M456" s="50">
        <v>0</v>
      </c>
      <c r="N456" s="50">
        <v>3</v>
      </c>
      <c r="O456" s="50">
        <v>4</v>
      </c>
      <c r="P456" s="50">
        <v>6</v>
      </c>
      <c r="Q456" s="50">
        <v>15</v>
      </c>
      <c r="R456" s="50">
        <v>21</v>
      </c>
      <c r="S456" s="50">
        <v>27</v>
      </c>
      <c r="T456" s="50">
        <v>30</v>
      </c>
      <c r="U456" s="50">
        <v>32</v>
      </c>
      <c r="V456" s="50">
        <v>43</v>
      </c>
      <c r="W456" s="50">
        <v>52</v>
      </c>
      <c r="X456" s="50">
        <v>33</v>
      </c>
      <c r="Y456" s="50">
        <v>48</v>
      </c>
    </row>
    <row r="457" spans="1:25" x14ac:dyDescent="0.3">
      <c r="A457" s="8" t="s">
        <v>100</v>
      </c>
      <c r="B457" s="8" t="s">
        <v>103</v>
      </c>
      <c r="C457" s="11" t="s">
        <v>2747</v>
      </c>
      <c r="D457" s="68" t="s">
        <v>2750</v>
      </c>
      <c r="E457" s="12" t="s">
        <v>50</v>
      </c>
      <c r="F457" s="54">
        <v>0</v>
      </c>
      <c r="G457" s="122">
        <v>0</v>
      </c>
      <c r="H457" s="50">
        <v>0</v>
      </c>
      <c r="I457" s="48">
        <v>0</v>
      </c>
      <c r="J457" s="50">
        <v>0</v>
      </c>
      <c r="K457" s="50">
        <v>0</v>
      </c>
      <c r="L457" s="50">
        <v>2</v>
      </c>
      <c r="M457" s="50">
        <v>0</v>
      </c>
      <c r="N457" s="50">
        <v>3</v>
      </c>
      <c r="O457" s="50">
        <v>2</v>
      </c>
      <c r="P457" s="50">
        <v>5</v>
      </c>
      <c r="Q457" s="50">
        <v>13</v>
      </c>
      <c r="R457" s="50">
        <v>16</v>
      </c>
      <c r="S457" s="50">
        <v>23</v>
      </c>
      <c r="T457" s="50">
        <v>23</v>
      </c>
      <c r="U457" s="50">
        <v>21</v>
      </c>
      <c r="V457" s="50">
        <v>31</v>
      </c>
      <c r="W457" s="50">
        <v>45</v>
      </c>
      <c r="X457" s="50">
        <v>25</v>
      </c>
      <c r="Y457" s="50">
        <v>33</v>
      </c>
    </row>
    <row r="458" spans="1:25" x14ac:dyDescent="0.3">
      <c r="A458" s="8" t="s">
        <v>100</v>
      </c>
      <c r="B458" s="8" t="s">
        <v>103</v>
      </c>
      <c r="C458" s="11" t="s">
        <v>2747</v>
      </c>
      <c r="D458" s="68" t="s">
        <v>2713</v>
      </c>
      <c r="E458" s="12" t="s">
        <v>50</v>
      </c>
      <c r="F458" s="54">
        <v>11</v>
      </c>
      <c r="G458" s="122">
        <v>4</v>
      </c>
      <c r="H458" s="50">
        <v>1</v>
      </c>
      <c r="I458" s="48">
        <v>3</v>
      </c>
      <c r="J458" s="50">
        <v>6</v>
      </c>
      <c r="K458" s="50">
        <v>12</v>
      </c>
      <c r="L458" s="50">
        <v>25</v>
      </c>
      <c r="M458" s="50">
        <v>37</v>
      </c>
      <c r="N458" s="50">
        <v>48</v>
      </c>
      <c r="O458" s="50">
        <v>71</v>
      </c>
      <c r="P458" s="50">
        <v>101</v>
      </c>
      <c r="Q458" s="50">
        <v>171</v>
      </c>
      <c r="R458" s="50">
        <v>254</v>
      </c>
      <c r="S458" s="50">
        <v>341</v>
      </c>
      <c r="T458" s="50">
        <v>426</v>
      </c>
      <c r="U458" s="50">
        <v>654</v>
      </c>
      <c r="V458" s="50">
        <v>787</v>
      </c>
      <c r="W458" s="50">
        <v>989</v>
      </c>
      <c r="X458" s="50">
        <v>979</v>
      </c>
      <c r="Y458" s="50">
        <v>1010</v>
      </c>
    </row>
    <row r="459" spans="1:25" x14ac:dyDescent="0.3">
      <c r="A459" s="8" t="s">
        <v>100</v>
      </c>
      <c r="B459" s="8" t="s">
        <v>103</v>
      </c>
      <c r="C459" s="11" t="s">
        <v>2749</v>
      </c>
      <c r="D459" s="68" t="s">
        <v>2714</v>
      </c>
      <c r="E459" s="12" t="s">
        <v>50</v>
      </c>
      <c r="F459" s="54">
        <v>0</v>
      </c>
      <c r="G459" s="122">
        <v>0</v>
      </c>
      <c r="H459" s="50">
        <v>0</v>
      </c>
      <c r="I459" s="48">
        <v>0</v>
      </c>
      <c r="J459" s="50">
        <v>0</v>
      </c>
      <c r="K459" s="50">
        <v>0</v>
      </c>
      <c r="L459" s="50">
        <v>1</v>
      </c>
      <c r="M459" s="50">
        <v>0</v>
      </c>
      <c r="N459" s="50">
        <v>1</v>
      </c>
      <c r="O459" s="50">
        <v>2</v>
      </c>
      <c r="P459" s="50">
        <v>2</v>
      </c>
      <c r="Q459" s="50">
        <v>9</v>
      </c>
      <c r="R459" s="50">
        <v>5</v>
      </c>
      <c r="S459" s="50">
        <v>14</v>
      </c>
      <c r="T459" s="50">
        <v>16</v>
      </c>
      <c r="U459" s="50">
        <v>9</v>
      </c>
      <c r="V459" s="50">
        <v>22</v>
      </c>
      <c r="W459" s="50">
        <v>30</v>
      </c>
      <c r="X459" s="50">
        <v>18</v>
      </c>
      <c r="Y459" s="50">
        <v>26</v>
      </c>
    </row>
    <row r="460" spans="1:25" x14ac:dyDescent="0.3">
      <c r="A460" s="8" t="s">
        <v>100</v>
      </c>
      <c r="B460" s="8" t="s">
        <v>103</v>
      </c>
      <c r="C460" s="11" t="s">
        <v>2749</v>
      </c>
      <c r="D460" s="68" t="s">
        <v>2750</v>
      </c>
      <c r="E460" s="12" t="s">
        <v>50</v>
      </c>
      <c r="F460" s="54">
        <v>0</v>
      </c>
      <c r="G460" s="122">
        <v>0</v>
      </c>
      <c r="H460" s="50">
        <v>0</v>
      </c>
      <c r="I460" s="48">
        <v>0</v>
      </c>
      <c r="J460" s="50">
        <v>0</v>
      </c>
      <c r="K460" s="50">
        <v>0</v>
      </c>
      <c r="L460" s="50">
        <v>1</v>
      </c>
      <c r="M460" s="50">
        <v>0</v>
      </c>
      <c r="N460" s="50">
        <v>1</v>
      </c>
      <c r="O460" s="50">
        <v>1</v>
      </c>
      <c r="P460" s="50">
        <v>2</v>
      </c>
      <c r="Q460" s="50">
        <v>8</v>
      </c>
      <c r="R460" s="50">
        <v>4</v>
      </c>
      <c r="S460" s="50">
        <v>12</v>
      </c>
      <c r="T460" s="50">
        <v>12</v>
      </c>
      <c r="U460" s="50">
        <v>8</v>
      </c>
      <c r="V460" s="50">
        <v>16</v>
      </c>
      <c r="W460" s="50">
        <v>25</v>
      </c>
      <c r="X460" s="50">
        <v>13</v>
      </c>
      <c r="Y460" s="50">
        <v>18</v>
      </c>
    </row>
    <row r="461" spans="1:25" x14ac:dyDescent="0.3">
      <c r="A461" s="8" t="s">
        <v>100</v>
      </c>
      <c r="B461" s="8" t="s">
        <v>103</v>
      </c>
      <c r="C461" s="11" t="s">
        <v>2749</v>
      </c>
      <c r="D461" s="68" t="s">
        <v>2713</v>
      </c>
      <c r="E461" s="12" t="s">
        <v>50</v>
      </c>
      <c r="F461" s="54">
        <v>6</v>
      </c>
      <c r="G461" s="122">
        <v>1</v>
      </c>
      <c r="H461" s="50">
        <v>0</v>
      </c>
      <c r="I461" s="48">
        <v>1</v>
      </c>
      <c r="J461" s="50">
        <v>2</v>
      </c>
      <c r="K461" s="50">
        <v>4</v>
      </c>
      <c r="L461" s="50">
        <v>12</v>
      </c>
      <c r="M461" s="50">
        <v>11</v>
      </c>
      <c r="N461" s="50">
        <v>13</v>
      </c>
      <c r="O461" s="50">
        <v>29</v>
      </c>
      <c r="P461" s="50">
        <v>42</v>
      </c>
      <c r="Q461" s="50">
        <v>74</v>
      </c>
      <c r="R461" s="50">
        <v>107</v>
      </c>
      <c r="S461" s="50">
        <v>147</v>
      </c>
      <c r="T461" s="50">
        <v>190</v>
      </c>
      <c r="U461" s="50">
        <v>282</v>
      </c>
      <c r="V461" s="50">
        <v>350</v>
      </c>
      <c r="W461" s="50">
        <v>508</v>
      </c>
      <c r="X461" s="50">
        <v>562</v>
      </c>
      <c r="Y461" s="50">
        <v>642</v>
      </c>
    </row>
    <row r="462" spans="1:25" x14ac:dyDescent="0.3">
      <c r="A462" s="8" t="s">
        <v>100</v>
      </c>
      <c r="B462" s="8" t="s">
        <v>103</v>
      </c>
      <c r="C462" s="11" t="s">
        <v>2748</v>
      </c>
      <c r="D462" s="68" t="s">
        <v>2714</v>
      </c>
      <c r="E462" s="12" t="s">
        <v>50</v>
      </c>
      <c r="F462" s="54">
        <v>0</v>
      </c>
      <c r="G462" s="71">
        <v>0</v>
      </c>
      <c r="H462" s="50">
        <v>0</v>
      </c>
      <c r="I462" s="48">
        <v>0</v>
      </c>
      <c r="J462" s="50">
        <v>0</v>
      </c>
      <c r="K462" s="50">
        <v>0</v>
      </c>
      <c r="L462" s="50">
        <v>1</v>
      </c>
      <c r="M462" s="50">
        <v>0</v>
      </c>
      <c r="N462" s="50">
        <v>2</v>
      </c>
      <c r="O462" s="50">
        <v>2</v>
      </c>
      <c r="P462" s="50">
        <v>4</v>
      </c>
      <c r="Q462" s="50">
        <v>6</v>
      </c>
      <c r="R462" s="50">
        <v>16</v>
      </c>
      <c r="S462" s="50">
        <v>13</v>
      </c>
      <c r="T462" s="50">
        <v>14</v>
      </c>
      <c r="U462" s="50">
        <v>23</v>
      </c>
      <c r="V462" s="50">
        <v>21</v>
      </c>
      <c r="W462" s="50">
        <v>22</v>
      </c>
      <c r="X462" s="50">
        <v>15</v>
      </c>
      <c r="Y462" s="50">
        <v>22</v>
      </c>
    </row>
    <row r="463" spans="1:25" x14ac:dyDescent="0.3">
      <c r="A463" s="8" t="s">
        <v>100</v>
      </c>
      <c r="B463" s="8" t="s">
        <v>103</v>
      </c>
      <c r="C463" s="11" t="s">
        <v>2748</v>
      </c>
      <c r="D463" s="68" t="s">
        <v>2750</v>
      </c>
      <c r="E463" s="12" t="s">
        <v>50</v>
      </c>
      <c r="F463" s="54">
        <v>0</v>
      </c>
      <c r="G463" s="71">
        <v>0</v>
      </c>
      <c r="H463" s="50">
        <v>0</v>
      </c>
      <c r="I463" s="48">
        <v>0</v>
      </c>
      <c r="J463" s="50">
        <v>0</v>
      </c>
      <c r="K463" s="50">
        <v>0</v>
      </c>
      <c r="L463" s="50">
        <v>1</v>
      </c>
      <c r="M463" s="50">
        <v>0</v>
      </c>
      <c r="N463" s="50">
        <v>2</v>
      </c>
      <c r="O463" s="50">
        <v>1</v>
      </c>
      <c r="P463" s="50">
        <v>3</v>
      </c>
      <c r="Q463" s="50">
        <v>5</v>
      </c>
      <c r="R463" s="50">
        <v>12</v>
      </c>
      <c r="S463" s="50">
        <v>11</v>
      </c>
      <c r="T463" s="50">
        <v>11</v>
      </c>
      <c r="U463" s="50">
        <v>13</v>
      </c>
      <c r="V463" s="50">
        <v>15</v>
      </c>
      <c r="W463" s="50">
        <v>20</v>
      </c>
      <c r="X463" s="50">
        <v>12</v>
      </c>
      <c r="Y463" s="50">
        <v>15</v>
      </c>
    </row>
    <row r="464" spans="1:25" x14ac:dyDescent="0.3">
      <c r="A464" s="8" t="s">
        <v>100</v>
      </c>
      <c r="B464" s="8" t="s">
        <v>103</v>
      </c>
      <c r="C464" s="11" t="s">
        <v>2748</v>
      </c>
      <c r="D464" s="68" t="s">
        <v>2713</v>
      </c>
      <c r="E464" s="12" t="s">
        <v>50</v>
      </c>
      <c r="F464" s="54">
        <v>5</v>
      </c>
      <c r="G464" s="71">
        <v>3</v>
      </c>
      <c r="H464" s="50">
        <v>1</v>
      </c>
      <c r="I464" s="48">
        <v>2</v>
      </c>
      <c r="J464" s="50">
        <v>4</v>
      </c>
      <c r="K464" s="50">
        <v>8</v>
      </c>
      <c r="L464" s="50">
        <v>13</v>
      </c>
      <c r="M464" s="50">
        <v>26</v>
      </c>
      <c r="N464" s="50">
        <v>35</v>
      </c>
      <c r="O464" s="50">
        <v>42</v>
      </c>
      <c r="P464" s="50">
        <v>59</v>
      </c>
      <c r="Q464" s="50">
        <v>97</v>
      </c>
      <c r="R464" s="50">
        <v>147</v>
      </c>
      <c r="S464" s="50">
        <v>194</v>
      </c>
      <c r="T464" s="50">
        <v>236</v>
      </c>
      <c r="U464" s="50">
        <v>372</v>
      </c>
      <c r="V464" s="50">
        <v>437</v>
      </c>
      <c r="W464" s="50">
        <v>481</v>
      </c>
      <c r="X464" s="50">
        <v>417</v>
      </c>
      <c r="Y464" s="50">
        <v>368</v>
      </c>
    </row>
    <row r="465" spans="1:25" x14ac:dyDescent="0.3">
      <c r="A465" s="8" t="s">
        <v>101</v>
      </c>
      <c r="B465" s="8" t="s">
        <v>104</v>
      </c>
      <c r="C465" s="11" t="s">
        <v>2747</v>
      </c>
      <c r="D465" s="68" t="s">
        <v>2714</v>
      </c>
      <c r="E465" s="12" t="s">
        <v>50</v>
      </c>
      <c r="F465" s="54">
        <v>0</v>
      </c>
      <c r="G465" s="122">
        <v>1</v>
      </c>
      <c r="H465" s="50">
        <v>1</v>
      </c>
      <c r="I465" s="48">
        <v>0</v>
      </c>
      <c r="J465" s="50">
        <v>0</v>
      </c>
      <c r="K465" s="50">
        <v>2</v>
      </c>
      <c r="L465" s="50">
        <v>0</v>
      </c>
      <c r="M465" s="50">
        <v>0</v>
      </c>
      <c r="N465" s="50">
        <v>1</v>
      </c>
      <c r="O465" s="50">
        <v>5</v>
      </c>
      <c r="P465" s="50">
        <v>6</v>
      </c>
      <c r="Q465" s="50">
        <v>14</v>
      </c>
      <c r="R465" s="50">
        <v>17</v>
      </c>
      <c r="S465" s="50">
        <v>16</v>
      </c>
      <c r="T465" s="50">
        <v>32</v>
      </c>
      <c r="U465" s="50">
        <v>55</v>
      </c>
      <c r="V465" s="50">
        <v>63</v>
      </c>
      <c r="W465" s="50">
        <v>85</v>
      </c>
      <c r="X465" s="50">
        <v>109</v>
      </c>
      <c r="Y465" s="50">
        <v>124</v>
      </c>
    </row>
    <row r="466" spans="1:25" x14ac:dyDescent="0.3">
      <c r="A466" s="8" t="s">
        <v>101</v>
      </c>
      <c r="B466" s="8" t="s">
        <v>104</v>
      </c>
      <c r="C466" s="11" t="s">
        <v>2747</v>
      </c>
      <c r="D466" s="68" t="s">
        <v>2750</v>
      </c>
      <c r="E466" s="12" t="s">
        <v>50</v>
      </c>
      <c r="F466" s="54">
        <v>0</v>
      </c>
      <c r="G466" s="122">
        <v>0</v>
      </c>
      <c r="H466" s="50">
        <v>0</v>
      </c>
      <c r="I466" s="48">
        <v>0</v>
      </c>
      <c r="J466" s="50">
        <v>0</v>
      </c>
      <c r="K466" s="50">
        <v>0</v>
      </c>
      <c r="L466" s="50">
        <v>0</v>
      </c>
      <c r="M466" s="50">
        <v>0</v>
      </c>
      <c r="N466" s="50">
        <v>1</v>
      </c>
      <c r="O466" s="50">
        <v>5</v>
      </c>
      <c r="P466" s="50">
        <v>3</v>
      </c>
      <c r="Q466" s="50">
        <v>12</v>
      </c>
      <c r="R466" s="50">
        <v>11</v>
      </c>
      <c r="S466" s="50">
        <v>10</v>
      </c>
      <c r="T466" s="50">
        <v>20</v>
      </c>
      <c r="U466" s="50">
        <v>27</v>
      </c>
      <c r="V466" s="50">
        <v>38</v>
      </c>
      <c r="W466" s="50">
        <v>62</v>
      </c>
      <c r="X466" s="50">
        <v>76</v>
      </c>
      <c r="Y466" s="50">
        <v>88</v>
      </c>
    </row>
    <row r="467" spans="1:25" x14ac:dyDescent="0.3">
      <c r="A467" s="8" t="s">
        <v>101</v>
      </c>
      <c r="B467" s="8" t="s">
        <v>104</v>
      </c>
      <c r="C467" s="11" t="s">
        <v>2747</v>
      </c>
      <c r="D467" s="68" t="s">
        <v>2713</v>
      </c>
      <c r="E467" s="12" t="s">
        <v>50</v>
      </c>
      <c r="F467" s="54">
        <v>11</v>
      </c>
      <c r="G467" s="122">
        <v>1</v>
      </c>
      <c r="H467" s="50">
        <v>2</v>
      </c>
      <c r="I467" s="48">
        <v>3</v>
      </c>
      <c r="J467" s="50">
        <v>8</v>
      </c>
      <c r="K467" s="50">
        <v>14</v>
      </c>
      <c r="L467" s="50">
        <v>29</v>
      </c>
      <c r="M467" s="50">
        <v>26</v>
      </c>
      <c r="N467" s="50">
        <v>46</v>
      </c>
      <c r="O467" s="50">
        <v>77</v>
      </c>
      <c r="P467" s="50">
        <v>117</v>
      </c>
      <c r="Q467" s="50">
        <v>161</v>
      </c>
      <c r="R467" s="50">
        <v>242</v>
      </c>
      <c r="S467" s="50">
        <v>316</v>
      </c>
      <c r="T467" s="50">
        <v>415</v>
      </c>
      <c r="U467" s="50">
        <v>640</v>
      </c>
      <c r="V467" s="50">
        <v>781</v>
      </c>
      <c r="W467" s="50">
        <v>876</v>
      </c>
      <c r="X467" s="50">
        <v>918</v>
      </c>
      <c r="Y467" s="50">
        <v>1007</v>
      </c>
    </row>
    <row r="468" spans="1:25" x14ac:dyDescent="0.3">
      <c r="A468" s="99" t="s">
        <v>101</v>
      </c>
      <c r="B468" s="99" t="s">
        <v>104</v>
      </c>
      <c r="C468" s="100" t="s">
        <v>2749</v>
      </c>
      <c r="D468" s="68" t="s">
        <v>2714</v>
      </c>
      <c r="E468" s="105" t="s">
        <v>50</v>
      </c>
      <c r="F468" s="101">
        <v>0</v>
      </c>
      <c r="G468" s="106">
        <v>0</v>
      </c>
      <c r="H468" s="102">
        <v>1</v>
      </c>
      <c r="I468" s="103">
        <v>0</v>
      </c>
      <c r="J468" s="102">
        <v>0</v>
      </c>
      <c r="K468" s="102">
        <v>2</v>
      </c>
      <c r="L468" s="102">
        <v>0</v>
      </c>
      <c r="M468" s="102">
        <v>0</v>
      </c>
      <c r="N468" s="102">
        <v>1</v>
      </c>
      <c r="O468" s="102">
        <v>3</v>
      </c>
      <c r="P468" s="102">
        <v>4</v>
      </c>
      <c r="Q468" s="102">
        <v>3</v>
      </c>
      <c r="R468" s="102">
        <v>6</v>
      </c>
      <c r="S468" s="102">
        <v>7</v>
      </c>
      <c r="T468" s="102">
        <v>13</v>
      </c>
      <c r="U468" s="102">
        <v>28</v>
      </c>
      <c r="V468" s="102">
        <v>28</v>
      </c>
      <c r="W468" s="102">
        <v>38</v>
      </c>
      <c r="X468" s="102">
        <v>59</v>
      </c>
      <c r="Y468" s="102">
        <v>71</v>
      </c>
    </row>
    <row r="469" spans="1:25" x14ac:dyDescent="0.3">
      <c r="A469" s="99" t="s">
        <v>101</v>
      </c>
      <c r="B469" s="99" t="s">
        <v>104</v>
      </c>
      <c r="C469" s="100" t="s">
        <v>2749</v>
      </c>
      <c r="D469" s="68" t="s">
        <v>2750</v>
      </c>
      <c r="E469" s="105" t="s">
        <v>50</v>
      </c>
      <c r="F469" s="101">
        <v>0</v>
      </c>
      <c r="G469" s="106">
        <v>0</v>
      </c>
      <c r="H469" s="102">
        <v>0</v>
      </c>
      <c r="I469" s="103">
        <v>0</v>
      </c>
      <c r="J469" s="102">
        <v>0</v>
      </c>
      <c r="K469" s="102">
        <v>0</v>
      </c>
      <c r="L469" s="102">
        <v>0</v>
      </c>
      <c r="M469" s="102">
        <v>0</v>
      </c>
      <c r="N469" s="102">
        <v>1</v>
      </c>
      <c r="O469" s="102">
        <v>3</v>
      </c>
      <c r="P469" s="102">
        <v>2</v>
      </c>
      <c r="Q469" s="102">
        <v>2</v>
      </c>
      <c r="R469" s="102">
        <v>4</v>
      </c>
      <c r="S469" s="102">
        <v>4</v>
      </c>
      <c r="T469" s="102">
        <v>7</v>
      </c>
      <c r="U469" s="102">
        <v>12</v>
      </c>
      <c r="V469" s="102">
        <v>19</v>
      </c>
      <c r="W469" s="102">
        <v>26</v>
      </c>
      <c r="X469" s="102">
        <v>39</v>
      </c>
      <c r="Y469" s="102">
        <v>50</v>
      </c>
    </row>
    <row r="470" spans="1:25" x14ac:dyDescent="0.3">
      <c r="A470" s="99" t="s">
        <v>101</v>
      </c>
      <c r="B470" s="99" t="s">
        <v>104</v>
      </c>
      <c r="C470" s="100" t="s">
        <v>2749</v>
      </c>
      <c r="D470" s="68" t="s">
        <v>2713</v>
      </c>
      <c r="E470" s="105" t="s">
        <v>50</v>
      </c>
      <c r="F470" s="101">
        <v>3</v>
      </c>
      <c r="G470" s="106">
        <v>0</v>
      </c>
      <c r="H470" s="102">
        <v>2</v>
      </c>
      <c r="I470" s="103">
        <v>2</v>
      </c>
      <c r="J470" s="102">
        <v>4</v>
      </c>
      <c r="K470" s="102">
        <v>5</v>
      </c>
      <c r="L470" s="102">
        <v>12</v>
      </c>
      <c r="M470" s="102">
        <v>10</v>
      </c>
      <c r="N470" s="102">
        <v>15</v>
      </c>
      <c r="O470" s="102">
        <v>31</v>
      </c>
      <c r="P470" s="102">
        <v>45</v>
      </c>
      <c r="Q470" s="102">
        <v>55</v>
      </c>
      <c r="R470" s="102">
        <v>98</v>
      </c>
      <c r="S470" s="102">
        <v>133</v>
      </c>
      <c r="T470" s="102">
        <v>183</v>
      </c>
      <c r="U470" s="102">
        <v>273</v>
      </c>
      <c r="V470" s="102">
        <v>360</v>
      </c>
      <c r="W470" s="102">
        <v>442</v>
      </c>
      <c r="X470" s="102">
        <v>525</v>
      </c>
      <c r="Y470" s="102">
        <v>681</v>
      </c>
    </row>
    <row r="471" spans="1:25" x14ac:dyDescent="0.3">
      <c r="A471" s="8" t="s">
        <v>101</v>
      </c>
      <c r="B471" s="8" t="s">
        <v>104</v>
      </c>
      <c r="C471" s="11" t="s">
        <v>2748</v>
      </c>
      <c r="D471" s="68" t="s">
        <v>2714</v>
      </c>
      <c r="E471" s="12" t="s">
        <v>50</v>
      </c>
      <c r="F471" s="54">
        <v>0</v>
      </c>
      <c r="G471" s="71">
        <v>1</v>
      </c>
      <c r="H471" s="50">
        <v>0</v>
      </c>
      <c r="I471" s="48">
        <v>0</v>
      </c>
      <c r="J471" s="50">
        <v>0</v>
      </c>
      <c r="K471" s="50">
        <v>0</v>
      </c>
      <c r="L471" s="50">
        <v>0</v>
      </c>
      <c r="M471" s="50">
        <v>0</v>
      </c>
      <c r="N471" s="50">
        <v>0</v>
      </c>
      <c r="O471" s="50">
        <v>2</v>
      </c>
      <c r="P471" s="50">
        <v>2</v>
      </c>
      <c r="Q471" s="50">
        <v>11</v>
      </c>
      <c r="R471" s="50">
        <v>11</v>
      </c>
      <c r="S471" s="50">
        <v>9</v>
      </c>
      <c r="T471" s="50">
        <v>19</v>
      </c>
      <c r="U471" s="50">
        <v>27</v>
      </c>
      <c r="V471" s="50">
        <v>35</v>
      </c>
      <c r="W471" s="50">
        <v>47</v>
      </c>
      <c r="X471" s="50">
        <v>50</v>
      </c>
      <c r="Y471" s="50">
        <v>53</v>
      </c>
    </row>
    <row r="472" spans="1:25" x14ac:dyDescent="0.3">
      <c r="A472" s="8" t="s">
        <v>101</v>
      </c>
      <c r="B472" s="8" t="s">
        <v>104</v>
      </c>
      <c r="C472" s="11" t="s">
        <v>2748</v>
      </c>
      <c r="D472" s="68" t="s">
        <v>2750</v>
      </c>
      <c r="E472" s="12" t="s">
        <v>50</v>
      </c>
      <c r="F472" s="54">
        <v>0</v>
      </c>
      <c r="G472" s="71">
        <v>0</v>
      </c>
      <c r="H472" s="50">
        <v>0</v>
      </c>
      <c r="I472" s="48">
        <v>0</v>
      </c>
      <c r="J472" s="50">
        <v>0</v>
      </c>
      <c r="K472" s="50">
        <v>0</v>
      </c>
      <c r="L472" s="50">
        <v>0</v>
      </c>
      <c r="M472" s="50">
        <v>0</v>
      </c>
      <c r="N472" s="50">
        <v>0</v>
      </c>
      <c r="O472" s="50">
        <v>2</v>
      </c>
      <c r="P472" s="50">
        <v>1</v>
      </c>
      <c r="Q472" s="50">
        <v>10</v>
      </c>
      <c r="R472" s="50">
        <v>7</v>
      </c>
      <c r="S472" s="50">
        <v>6</v>
      </c>
      <c r="T472" s="50">
        <v>13</v>
      </c>
      <c r="U472" s="50">
        <v>15</v>
      </c>
      <c r="V472" s="50">
        <v>19</v>
      </c>
      <c r="W472" s="50">
        <v>36</v>
      </c>
      <c r="X472" s="50">
        <v>37</v>
      </c>
      <c r="Y472" s="50">
        <v>38</v>
      </c>
    </row>
    <row r="473" spans="1:25" x14ac:dyDescent="0.3">
      <c r="A473" s="8" t="s">
        <v>101</v>
      </c>
      <c r="B473" s="8" t="s">
        <v>104</v>
      </c>
      <c r="C473" s="11" t="s">
        <v>2748</v>
      </c>
      <c r="D473" s="68" t="s">
        <v>2713</v>
      </c>
      <c r="E473" s="12" t="s">
        <v>50</v>
      </c>
      <c r="F473" s="54">
        <v>8</v>
      </c>
      <c r="G473" s="71">
        <v>1</v>
      </c>
      <c r="H473" s="50">
        <v>0</v>
      </c>
      <c r="I473" s="48">
        <v>1</v>
      </c>
      <c r="J473" s="50">
        <v>4</v>
      </c>
      <c r="K473" s="50">
        <v>9</v>
      </c>
      <c r="L473" s="50">
        <v>17</v>
      </c>
      <c r="M473" s="50">
        <v>16</v>
      </c>
      <c r="N473" s="50">
        <v>31</v>
      </c>
      <c r="O473" s="50">
        <v>46</v>
      </c>
      <c r="P473" s="50">
        <v>72</v>
      </c>
      <c r="Q473" s="50">
        <v>106</v>
      </c>
      <c r="R473" s="50">
        <v>144</v>
      </c>
      <c r="S473" s="50">
        <v>183</v>
      </c>
      <c r="T473" s="50">
        <v>232</v>
      </c>
      <c r="U473" s="50">
        <v>367</v>
      </c>
      <c r="V473" s="50">
        <v>421</v>
      </c>
      <c r="W473" s="50">
        <v>434</v>
      </c>
      <c r="X473" s="50">
        <v>393</v>
      </c>
      <c r="Y473" s="50">
        <v>326</v>
      </c>
    </row>
    <row r="474" spans="1:25" x14ac:dyDescent="0.3">
      <c r="A474" s="8" t="s">
        <v>102</v>
      </c>
      <c r="B474" s="8" t="s">
        <v>104</v>
      </c>
      <c r="C474" s="11" t="s">
        <v>2747</v>
      </c>
      <c r="D474" s="68" t="s">
        <v>2714</v>
      </c>
      <c r="E474" s="12" t="s">
        <v>50</v>
      </c>
      <c r="F474" s="40">
        <v>0</v>
      </c>
      <c r="G474" s="72">
        <v>0</v>
      </c>
      <c r="H474" s="36">
        <v>0</v>
      </c>
      <c r="I474" s="17">
        <v>0</v>
      </c>
      <c r="J474" s="36">
        <v>0</v>
      </c>
      <c r="K474" s="36">
        <v>0</v>
      </c>
      <c r="L474" s="36">
        <v>0</v>
      </c>
      <c r="M474" s="36">
        <v>1</v>
      </c>
      <c r="N474" s="36">
        <v>1</v>
      </c>
      <c r="O474" s="36">
        <v>3</v>
      </c>
      <c r="P474" s="36">
        <v>2</v>
      </c>
      <c r="Q474" s="36">
        <v>1</v>
      </c>
      <c r="R474" s="36">
        <v>7</v>
      </c>
      <c r="S474" s="36">
        <v>12</v>
      </c>
      <c r="T474" s="36">
        <v>28</v>
      </c>
      <c r="U474" s="36">
        <v>30</v>
      </c>
      <c r="V474" s="36">
        <v>52</v>
      </c>
      <c r="W474" s="36">
        <v>55</v>
      </c>
      <c r="X474" s="36">
        <v>73</v>
      </c>
      <c r="Y474" s="36">
        <v>77</v>
      </c>
    </row>
    <row r="475" spans="1:25" x14ac:dyDescent="0.3">
      <c r="A475" s="8" t="s">
        <v>102</v>
      </c>
      <c r="B475" s="8" t="s">
        <v>104</v>
      </c>
      <c r="C475" s="11" t="s">
        <v>2747</v>
      </c>
      <c r="D475" s="68" t="s">
        <v>2750</v>
      </c>
      <c r="E475" s="12" t="s">
        <v>50</v>
      </c>
      <c r="F475" s="40">
        <v>0</v>
      </c>
      <c r="G475" s="72">
        <v>0</v>
      </c>
      <c r="H475" s="36">
        <v>0</v>
      </c>
      <c r="I475" s="17">
        <v>0</v>
      </c>
      <c r="J475" s="36">
        <v>0</v>
      </c>
      <c r="K475" s="36">
        <v>0</v>
      </c>
      <c r="L475" s="36">
        <v>0</v>
      </c>
      <c r="M475" s="36">
        <v>0</v>
      </c>
      <c r="N475" s="36">
        <v>0</v>
      </c>
      <c r="O475" s="36">
        <v>2</v>
      </c>
      <c r="P475" s="36">
        <v>1</v>
      </c>
      <c r="Q475" s="36">
        <v>1</v>
      </c>
      <c r="R475" s="36">
        <v>6</v>
      </c>
      <c r="S475" s="36">
        <v>10</v>
      </c>
      <c r="T475" s="36">
        <v>11</v>
      </c>
      <c r="U475" s="36">
        <v>15</v>
      </c>
      <c r="V475" s="36">
        <v>22</v>
      </c>
      <c r="W475" s="36">
        <v>30</v>
      </c>
      <c r="X475" s="36">
        <v>41</v>
      </c>
      <c r="Y475" s="36">
        <v>55</v>
      </c>
    </row>
    <row r="476" spans="1:25" x14ac:dyDescent="0.3">
      <c r="A476" s="8" t="s">
        <v>102</v>
      </c>
      <c r="B476" s="8" t="s">
        <v>104</v>
      </c>
      <c r="C476" s="11" t="s">
        <v>2747</v>
      </c>
      <c r="D476" s="68" t="s">
        <v>2713</v>
      </c>
      <c r="E476" s="12" t="s">
        <v>50</v>
      </c>
      <c r="F476" s="40">
        <v>12</v>
      </c>
      <c r="G476" s="72">
        <v>1</v>
      </c>
      <c r="H476" s="36">
        <v>0</v>
      </c>
      <c r="I476" s="17">
        <v>4</v>
      </c>
      <c r="J476" s="36">
        <v>3</v>
      </c>
      <c r="K476" s="36">
        <v>12</v>
      </c>
      <c r="L476" s="36">
        <v>12</v>
      </c>
      <c r="M476" s="36">
        <v>28</v>
      </c>
      <c r="N476" s="36">
        <v>32</v>
      </c>
      <c r="O476" s="36">
        <v>53</v>
      </c>
      <c r="P476" s="36">
        <v>78</v>
      </c>
      <c r="Q476" s="36">
        <v>130</v>
      </c>
      <c r="R476" s="36">
        <v>205</v>
      </c>
      <c r="S476" s="36">
        <v>285</v>
      </c>
      <c r="T476" s="36">
        <v>396</v>
      </c>
      <c r="U476" s="36">
        <v>520</v>
      </c>
      <c r="V476" s="36">
        <v>669</v>
      </c>
      <c r="W476" s="36">
        <v>761</v>
      </c>
      <c r="X476" s="36">
        <v>803</v>
      </c>
      <c r="Y476" s="36">
        <v>763</v>
      </c>
    </row>
    <row r="477" spans="1:25" x14ac:dyDescent="0.3">
      <c r="A477" s="8" t="s">
        <v>102</v>
      </c>
      <c r="B477" s="8" t="s">
        <v>104</v>
      </c>
      <c r="C477" s="11" t="s">
        <v>2749</v>
      </c>
      <c r="D477" s="68" t="s">
        <v>2714</v>
      </c>
      <c r="E477" s="12" t="s">
        <v>50</v>
      </c>
      <c r="F477" s="40">
        <v>0</v>
      </c>
      <c r="G477" s="72">
        <v>0</v>
      </c>
      <c r="H477" s="36">
        <v>0</v>
      </c>
      <c r="I477" s="17">
        <v>0</v>
      </c>
      <c r="J477" s="36">
        <v>0</v>
      </c>
      <c r="K477" s="36">
        <v>0</v>
      </c>
      <c r="L477" s="36">
        <v>0</v>
      </c>
      <c r="M477" s="36">
        <v>0</v>
      </c>
      <c r="N477" s="36">
        <v>0</v>
      </c>
      <c r="O477" s="36">
        <v>0</v>
      </c>
      <c r="P477" s="36">
        <v>2</v>
      </c>
      <c r="Q477" s="36">
        <v>0</v>
      </c>
      <c r="R477" s="36">
        <v>2</v>
      </c>
      <c r="S477" s="36">
        <v>2</v>
      </c>
      <c r="T477" s="36">
        <v>12</v>
      </c>
      <c r="U477" s="36">
        <v>14</v>
      </c>
      <c r="V477" s="36">
        <v>17</v>
      </c>
      <c r="W477" s="36">
        <v>21</v>
      </c>
      <c r="X477" s="36">
        <v>41</v>
      </c>
      <c r="Y477" s="36">
        <v>51</v>
      </c>
    </row>
    <row r="478" spans="1:25" x14ac:dyDescent="0.3">
      <c r="A478" s="8" t="s">
        <v>102</v>
      </c>
      <c r="B478" s="8" t="s">
        <v>104</v>
      </c>
      <c r="C478" s="11" t="s">
        <v>2749</v>
      </c>
      <c r="D478" s="68" t="s">
        <v>2750</v>
      </c>
      <c r="E478" s="12" t="s">
        <v>50</v>
      </c>
      <c r="F478" s="40">
        <v>0</v>
      </c>
      <c r="G478" s="72">
        <v>0</v>
      </c>
      <c r="H478" s="36">
        <v>0</v>
      </c>
      <c r="I478" s="17">
        <v>0</v>
      </c>
      <c r="J478" s="36">
        <v>0</v>
      </c>
      <c r="K478" s="36">
        <v>0</v>
      </c>
      <c r="L478" s="36">
        <v>0</v>
      </c>
      <c r="M478" s="36">
        <v>0</v>
      </c>
      <c r="N478" s="36">
        <v>0</v>
      </c>
      <c r="O478" s="36">
        <v>0</v>
      </c>
      <c r="P478" s="36">
        <v>1</v>
      </c>
      <c r="Q478" s="36">
        <v>0</v>
      </c>
      <c r="R478" s="36">
        <v>2</v>
      </c>
      <c r="S478" s="36">
        <v>1</v>
      </c>
      <c r="T478" s="36">
        <v>4</v>
      </c>
      <c r="U478" s="36">
        <v>9</v>
      </c>
      <c r="V478" s="36">
        <v>7</v>
      </c>
      <c r="W478" s="36">
        <v>9</v>
      </c>
      <c r="X478" s="36">
        <v>24</v>
      </c>
      <c r="Y478" s="36">
        <v>35</v>
      </c>
    </row>
    <row r="479" spans="1:25" x14ac:dyDescent="0.3">
      <c r="A479" s="8" t="s">
        <v>102</v>
      </c>
      <c r="B479" s="8" t="s">
        <v>104</v>
      </c>
      <c r="C479" s="11" t="s">
        <v>2749</v>
      </c>
      <c r="D479" s="68" t="s">
        <v>2713</v>
      </c>
      <c r="E479" s="12" t="s">
        <v>50</v>
      </c>
      <c r="F479" s="40">
        <v>9</v>
      </c>
      <c r="G479" s="64">
        <v>1</v>
      </c>
      <c r="H479" s="36">
        <v>0</v>
      </c>
      <c r="I479" s="17">
        <v>0</v>
      </c>
      <c r="J479" s="36">
        <v>0</v>
      </c>
      <c r="K479" s="36">
        <v>7</v>
      </c>
      <c r="L479" s="36">
        <v>2</v>
      </c>
      <c r="M479" s="36">
        <v>10</v>
      </c>
      <c r="N479" s="36">
        <v>12</v>
      </c>
      <c r="O479" s="36">
        <v>19</v>
      </c>
      <c r="P479" s="36">
        <v>41</v>
      </c>
      <c r="Q479" s="36">
        <v>55</v>
      </c>
      <c r="R479" s="36">
        <v>89</v>
      </c>
      <c r="S479" s="36">
        <v>109</v>
      </c>
      <c r="T479" s="36">
        <v>181</v>
      </c>
      <c r="U479" s="36">
        <v>229</v>
      </c>
      <c r="V479" s="36">
        <v>303</v>
      </c>
      <c r="W479" s="36">
        <v>366</v>
      </c>
      <c r="X479" s="36">
        <v>451</v>
      </c>
      <c r="Y479" s="36">
        <v>502</v>
      </c>
    </row>
    <row r="480" spans="1:25" x14ac:dyDescent="0.3">
      <c r="A480" s="8" t="s">
        <v>102</v>
      </c>
      <c r="B480" s="8" t="s">
        <v>104</v>
      </c>
      <c r="C480" s="11" t="s">
        <v>2748</v>
      </c>
      <c r="D480" s="68" t="s">
        <v>2714</v>
      </c>
      <c r="E480" s="12" t="s">
        <v>50</v>
      </c>
      <c r="F480" s="40">
        <v>0</v>
      </c>
      <c r="G480" s="64">
        <v>0</v>
      </c>
      <c r="H480" s="36">
        <v>0</v>
      </c>
      <c r="I480" s="17">
        <v>0</v>
      </c>
      <c r="J480" s="36">
        <v>0</v>
      </c>
      <c r="K480" s="36">
        <v>0</v>
      </c>
      <c r="L480" s="36">
        <v>0</v>
      </c>
      <c r="M480" s="36">
        <v>1</v>
      </c>
      <c r="N480" s="36">
        <v>1</v>
      </c>
      <c r="O480" s="36">
        <v>3</v>
      </c>
      <c r="P480" s="36">
        <v>0</v>
      </c>
      <c r="Q480" s="36">
        <v>1</v>
      </c>
      <c r="R480" s="36">
        <v>5</v>
      </c>
      <c r="S480" s="36">
        <v>10</v>
      </c>
      <c r="T480" s="36">
        <v>16</v>
      </c>
      <c r="U480" s="36">
        <v>16</v>
      </c>
      <c r="V480" s="36">
        <v>35</v>
      </c>
      <c r="W480" s="36">
        <v>34</v>
      </c>
      <c r="X480" s="36">
        <v>32</v>
      </c>
      <c r="Y480" s="36">
        <v>26</v>
      </c>
    </row>
    <row r="481" spans="1:25" x14ac:dyDescent="0.3">
      <c r="A481" s="8" t="s">
        <v>102</v>
      </c>
      <c r="B481" s="8" t="s">
        <v>104</v>
      </c>
      <c r="C481" s="11" t="s">
        <v>2748</v>
      </c>
      <c r="D481" s="68" t="s">
        <v>2750</v>
      </c>
      <c r="E481" s="12" t="s">
        <v>50</v>
      </c>
      <c r="F481" s="40">
        <v>0</v>
      </c>
      <c r="G481" s="64">
        <v>0</v>
      </c>
      <c r="H481" s="36">
        <v>0</v>
      </c>
      <c r="I481" s="17">
        <v>0</v>
      </c>
      <c r="J481" s="36">
        <v>0</v>
      </c>
      <c r="K481" s="36">
        <v>0</v>
      </c>
      <c r="L481" s="36">
        <v>0</v>
      </c>
      <c r="M481" s="36">
        <v>0</v>
      </c>
      <c r="N481" s="36">
        <v>0</v>
      </c>
      <c r="O481" s="36">
        <v>2</v>
      </c>
      <c r="P481" s="36">
        <v>0</v>
      </c>
      <c r="Q481" s="36">
        <v>1</v>
      </c>
      <c r="R481" s="36">
        <v>4</v>
      </c>
      <c r="S481" s="36">
        <v>9</v>
      </c>
      <c r="T481" s="36">
        <v>7</v>
      </c>
      <c r="U481" s="36">
        <v>6</v>
      </c>
      <c r="V481" s="36">
        <v>15</v>
      </c>
      <c r="W481" s="36">
        <v>21</v>
      </c>
      <c r="X481" s="36">
        <v>17</v>
      </c>
      <c r="Y481" s="36">
        <v>20</v>
      </c>
    </row>
    <row r="482" spans="1:25" x14ac:dyDescent="0.3">
      <c r="A482" s="8" t="s">
        <v>102</v>
      </c>
      <c r="B482" s="8" t="s">
        <v>104</v>
      </c>
      <c r="C482" s="11" t="s">
        <v>2748</v>
      </c>
      <c r="D482" s="68" t="s">
        <v>2713</v>
      </c>
      <c r="E482" s="12" t="s">
        <v>50</v>
      </c>
      <c r="F482" s="40">
        <v>3</v>
      </c>
      <c r="G482" s="64">
        <v>0</v>
      </c>
      <c r="H482" s="36">
        <v>0</v>
      </c>
      <c r="I482" s="17">
        <v>4</v>
      </c>
      <c r="J482" s="36">
        <v>3</v>
      </c>
      <c r="K482" s="36">
        <v>5</v>
      </c>
      <c r="L482" s="36">
        <v>10</v>
      </c>
      <c r="M482" s="36">
        <v>18</v>
      </c>
      <c r="N482" s="36">
        <v>20</v>
      </c>
      <c r="O482" s="36">
        <v>34</v>
      </c>
      <c r="P482" s="36">
        <v>37</v>
      </c>
      <c r="Q482" s="36">
        <v>75</v>
      </c>
      <c r="R482" s="36">
        <v>116</v>
      </c>
      <c r="S482" s="36">
        <v>176</v>
      </c>
      <c r="T482" s="36">
        <v>215</v>
      </c>
      <c r="U482" s="36">
        <v>291</v>
      </c>
      <c r="V482" s="36">
        <v>366</v>
      </c>
      <c r="W482" s="36">
        <v>395</v>
      </c>
      <c r="X482" s="36">
        <v>352</v>
      </c>
      <c r="Y482" s="36">
        <v>261</v>
      </c>
    </row>
    <row r="483" spans="1:25" x14ac:dyDescent="0.3">
      <c r="A483" s="8" t="s">
        <v>90</v>
      </c>
      <c r="B483" s="8" t="s">
        <v>104</v>
      </c>
      <c r="C483" s="11" t="s">
        <v>2747</v>
      </c>
      <c r="D483" s="68" t="s">
        <v>2714</v>
      </c>
      <c r="E483" s="12" t="s">
        <v>50</v>
      </c>
      <c r="F483" s="40">
        <v>0</v>
      </c>
      <c r="G483" s="72">
        <v>0</v>
      </c>
      <c r="H483" s="36">
        <v>0</v>
      </c>
      <c r="I483" s="17">
        <v>0</v>
      </c>
      <c r="J483" s="36">
        <v>0</v>
      </c>
      <c r="K483" s="36">
        <v>0</v>
      </c>
      <c r="L483" s="36">
        <v>0</v>
      </c>
      <c r="M483" s="36">
        <v>0</v>
      </c>
      <c r="N483" s="36">
        <v>2</v>
      </c>
      <c r="O483" s="36">
        <v>5</v>
      </c>
      <c r="P483" s="36">
        <v>6</v>
      </c>
      <c r="Q483" s="36">
        <v>6</v>
      </c>
      <c r="R483" s="36">
        <v>17</v>
      </c>
      <c r="S483" s="36">
        <v>25</v>
      </c>
      <c r="T483" s="36">
        <v>47</v>
      </c>
      <c r="U483" s="36">
        <v>51</v>
      </c>
      <c r="V483" s="36">
        <v>94</v>
      </c>
      <c r="W483" s="36">
        <v>120</v>
      </c>
      <c r="X483" s="36">
        <v>141</v>
      </c>
      <c r="Y483" s="36">
        <v>162</v>
      </c>
    </row>
    <row r="484" spans="1:25" x14ac:dyDescent="0.3">
      <c r="A484" s="8" t="s">
        <v>90</v>
      </c>
      <c r="B484" s="8" t="s">
        <v>104</v>
      </c>
      <c r="C484" s="11" t="s">
        <v>2747</v>
      </c>
      <c r="D484" s="68" t="s">
        <v>2750</v>
      </c>
      <c r="E484" s="12" t="s">
        <v>50</v>
      </c>
      <c r="F484" s="40">
        <v>0</v>
      </c>
      <c r="G484" s="72">
        <v>0</v>
      </c>
      <c r="H484" s="36">
        <v>0</v>
      </c>
      <c r="I484" s="17">
        <v>0</v>
      </c>
      <c r="J484" s="36">
        <v>0</v>
      </c>
      <c r="K484" s="36">
        <v>0</v>
      </c>
      <c r="L484" s="36">
        <v>0</v>
      </c>
      <c r="M484" s="36">
        <v>0</v>
      </c>
      <c r="N484" s="36">
        <v>1</v>
      </c>
      <c r="O484" s="36">
        <v>2</v>
      </c>
      <c r="P484" s="36">
        <v>4</v>
      </c>
      <c r="Q484" s="36">
        <v>4</v>
      </c>
      <c r="R484" s="36">
        <v>7</v>
      </c>
      <c r="S484" s="36">
        <v>9</v>
      </c>
      <c r="T484" s="36">
        <v>18</v>
      </c>
      <c r="U484" s="36">
        <v>25</v>
      </c>
      <c r="V484" s="36">
        <v>57</v>
      </c>
      <c r="W484" s="36">
        <v>69</v>
      </c>
      <c r="X484" s="36">
        <v>91</v>
      </c>
      <c r="Y484" s="36">
        <v>110</v>
      </c>
    </row>
    <row r="485" spans="1:25" x14ac:dyDescent="0.3">
      <c r="A485" s="8" t="s">
        <v>90</v>
      </c>
      <c r="B485" s="8" t="s">
        <v>104</v>
      </c>
      <c r="C485" s="11" t="s">
        <v>2747</v>
      </c>
      <c r="D485" s="68" t="s">
        <v>2713</v>
      </c>
      <c r="E485" s="12" t="s">
        <v>50</v>
      </c>
      <c r="F485" s="40">
        <v>23</v>
      </c>
      <c r="G485" s="64">
        <v>1</v>
      </c>
      <c r="H485" s="36">
        <v>2</v>
      </c>
      <c r="I485" s="17">
        <v>1</v>
      </c>
      <c r="J485" s="36">
        <v>10</v>
      </c>
      <c r="K485" s="36">
        <v>10</v>
      </c>
      <c r="L485" s="36">
        <v>24</v>
      </c>
      <c r="M485" s="36">
        <v>27</v>
      </c>
      <c r="N485" s="36">
        <v>46</v>
      </c>
      <c r="O485" s="36">
        <v>76</v>
      </c>
      <c r="P485" s="36">
        <v>94</v>
      </c>
      <c r="Q485" s="36">
        <v>148</v>
      </c>
      <c r="R485" s="36">
        <v>210</v>
      </c>
      <c r="S485" s="36">
        <v>294</v>
      </c>
      <c r="T485" s="36">
        <v>395</v>
      </c>
      <c r="U485" s="36">
        <v>570</v>
      </c>
      <c r="V485" s="36">
        <v>798</v>
      </c>
      <c r="W485" s="36">
        <v>860</v>
      </c>
      <c r="X485" s="36">
        <v>945</v>
      </c>
      <c r="Y485" s="36">
        <v>1028</v>
      </c>
    </row>
    <row r="486" spans="1:25" x14ac:dyDescent="0.3">
      <c r="A486" s="8" t="s">
        <v>90</v>
      </c>
      <c r="B486" s="8" t="s">
        <v>104</v>
      </c>
      <c r="C486" s="11" t="s">
        <v>2749</v>
      </c>
      <c r="D486" s="68" t="s">
        <v>2714</v>
      </c>
      <c r="E486" s="12" t="s">
        <v>50</v>
      </c>
      <c r="F486" s="40">
        <v>0</v>
      </c>
      <c r="G486" s="72">
        <v>0</v>
      </c>
      <c r="H486" s="36">
        <v>0</v>
      </c>
      <c r="I486" s="17">
        <v>0</v>
      </c>
      <c r="J486" s="36">
        <v>0</v>
      </c>
      <c r="K486" s="36">
        <v>0</v>
      </c>
      <c r="L486" s="36">
        <v>0</v>
      </c>
      <c r="M486" s="36">
        <v>0</v>
      </c>
      <c r="N486" s="36">
        <v>1</v>
      </c>
      <c r="O486" s="36">
        <v>2</v>
      </c>
      <c r="P486" s="36">
        <v>2</v>
      </c>
      <c r="Q486" s="36">
        <v>4</v>
      </c>
      <c r="R486" s="36">
        <v>4</v>
      </c>
      <c r="S486" s="36">
        <v>12</v>
      </c>
      <c r="T486" s="36">
        <v>20</v>
      </c>
      <c r="U486" s="36">
        <v>17</v>
      </c>
      <c r="V486" s="36">
        <v>53</v>
      </c>
      <c r="W486" s="36">
        <v>55</v>
      </c>
      <c r="X486" s="36">
        <v>61</v>
      </c>
      <c r="Y486" s="36">
        <v>95</v>
      </c>
    </row>
    <row r="487" spans="1:25" x14ac:dyDescent="0.3">
      <c r="A487" s="8" t="s">
        <v>90</v>
      </c>
      <c r="B487" s="8" t="s">
        <v>104</v>
      </c>
      <c r="C487" s="11" t="s">
        <v>2749</v>
      </c>
      <c r="D487" s="68" t="s">
        <v>2750</v>
      </c>
      <c r="E487" s="12" t="s">
        <v>50</v>
      </c>
      <c r="F487" s="40">
        <v>0</v>
      </c>
      <c r="G487" s="72">
        <v>0</v>
      </c>
      <c r="H487" s="36">
        <v>0</v>
      </c>
      <c r="I487" s="17">
        <v>0</v>
      </c>
      <c r="J487" s="36">
        <v>0</v>
      </c>
      <c r="K487" s="36">
        <v>0</v>
      </c>
      <c r="L487" s="36">
        <v>0</v>
      </c>
      <c r="M487" s="36">
        <v>0</v>
      </c>
      <c r="N487" s="36">
        <v>1</v>
      </c>
      <c r="O487" s="36">
        <v>0</v>
      </c>
      <c r="P487" s="36">
        <v>2</v>
      </c>
      <c r="Q487" s="36">
        <v>3</v>
      </c>
      <c r="R487" s="36">
        <v>2</v>
      </c>
      <c r="S487" s="36">
        <v>4</v>
      </c>
      <c r="T487" s="36">
        <v>6</v>
      </c>
      <c r="U487" s="36">
        <v>5</v>
      </c>
      <c r="V487" s="36">
        <v>26</v>
      </c>
      <c r="W487" s="36">
        <v>30</v>
      </c>
      <c r="X487" s="36">
        <v>40</v>
      </c>
      <c r="Y487" s="36">
        <v>62</v>
      </c>
    </row>
    <row r="488" spans="1:25" x14ac:dyDescent="0.3">
      <c r="A488" s="8" t="s">
        <v>90</v>
      </c>
      <c r="B488" s="8" t="s">
        <v>104</v>
      </c>
      <c r="C488" s="11" t="s">
        <v>2749</v>
      </c>
      <c r="D488" s="68" t="s">
        <v>2713</v>
      </c>
      <c r="E488" s="12" t="s">
        <v>50</v>
      </c>
      <c r="F488" s="40">
        <v>8</v>
      </c>
      <c r="G488" s="72">
        <v>0</v>
      </c>
      <c r="H488" s="36">
        <v>0</v>
      </c>
      <c r="I488" s="17">
        <v>0</v>
      </c>
      <c r="J488" s="36">
        <v>1</v>
      </c>
      <c r="K488" s="36">
        <v>1</v>
      </c>
      <c r="L488" s="36">
        <v>7</v>
      </c>
      <c r="M488" s="36">
        <v>12</v>
      </c>
      <c r="N488" s="36">
        <v>14</v>
      </c>
      <c r="O488" s="36">
        <v>32</v>
      </c>
      <c r="P488" s="36">
        <v>28</v>
      </c>
      <c r="Q488" s="36">
        <v>59</v>
      </c>
      <c r="R488" s="36">
        <v>70</v>
      </c>
      <c r="S488" s="36">
        <v>117</v>
      </c>
      <c r="T488" s="36">
        <v>176</v>
      </c>
      <c r="U488" s="36">
        <v>222</v>
      </c>
      <c r="V488" s="36">
        <v>372</v>
      </c>
      <c r="W488" s="36">
        <v>444</v>
      </c>
      <c r="X488" s="36">
        <v>524</v>
      </c>
      <c r="Y488" s="36">
        <v>675</v>
      </c>
    </row>
    <row r="489" spans="1:25" x14ac:dyDescent="0.3">
      <c r="A489" s="8" t="s">
        <v>90</v>
      </c>
      <c r="B489" s="8" t="s">
        <v>104</v>
      </c>
      <c r="C489" s="11" t="s">
        <v>2748</v>
      </c>
      <c r="D489" s="68" t="s">
        <v>2714</v>
      </c>
      <c r="E489" s="12" t="s">
        <v>50</v>
      </c>
      <c r="F489" s="40">
        <v>0</v>
      </c>
      <c r="G489" s="64">
        <v>0</v>
      </c>
      <c r="H489" s="36">
        <v>0</v>
      </c>
      <c r="I489" s="17">
        <v>0</v>
      </c>
      <c r="J489" s="36">
        <v>0</v>
      </c>
      <c r="K489" s="36">
        <v>0</v>
      </c>
      <c r="L489" s="36">
        <v>0</v>
      </c>
      <c r="M489" s="36">
        <v>0</v>
      </c>
      <c r="N489" s="36">
        <v>1</v>
      </c>
      <c r="O489" s="36">
        <v>3</v>
      </c>
      <c r="P489" s="36">
        <v>4</v>
      </c>
      <c r="Q489" s="36">
        <v>2</v>
      </c>
      <c r="R489" s="36">
        <v>13</v>
      </c>
      <c r="S489" s="36">
        <v>13</v>
      </c>
      <c r="T489" s="36">
        <v>27</v>
      </c>
      <c r="U489" s="36">
        <v>34</v>
      </c>
      <c r="V489" s="36">
        <v>41</v>
      </c>
      <c r="W489" s="36">
        <v>65</v>
      </c>
      <c r="X489" s="36">
        <v>80</v>
      </c>
      <c r="Y489" s="36">
        <v>67</v>
      </c>
    </row>
    <row r="490" spans="1:25" x14ac:dyDescent="0.3">
      <c r="A490" s="8" t="s">
        <v>90</v>
      </c>
      <c r="B490" s="8" t="s">
        <v>104</v>
      </c>
      <c r="C490" s="11" t="s">
        <v>2748</v>
      </c>
      <c r="D490" s="68" t="s">
        <v>2750</v>
      </c>
      <c r="E490" s="12" t="s">
        <v>50</v>
      </c>
      <c r="F490" s="40">
        <v>0</v>
      </c>
      <c r="G490" s="64">
        <v>0</v>
      </c>
      <c r="H490" s="36">
        <v>0</v>
      </c>
      <c r="I490" s="17">
        <v>0</v>
      </c>
      <c r="J490" s="36">
        <v>0</v>
      </c>
      <c r="K490" s="36">
        <v>0</v>
      </c>
      <c r="L490" s="36">
        <v>0</v>
      </c>
      <c r="M490" s="36">
        <v>0</v>
      </c>
      <c r="N490" s="36">
        <v>0</v>
      </c>
      <c r="O490" s="36">
        <v>2</v>
      </c>
      <c r="P490" s="36">
        <v>2</v>
      </c>
      <c r="Q490" s="36">
        <v>1</v>
      </c>
      <c r="R490" s="36">
        <v>5</v>
      </c>
      <c r="S490" s="36">
        <v>5</v>
      </c>
      <c r="T490" s="36">
        <v>12</v>
      </c>
      <c r="U490" s="36">
        <v>20</v>
      </c>
      <c r="V490" s="36">
        <v>31</v>
      </c>
      <c r="W490" s="36">
        <v>39</v>
      </c>
      <c r="X490" s="36">
        <v>51</v>
      </c>
      <c r="Y490" s="36">
        <v>48</v>
      </c>
    </row>
    <row r="491" spans="1:25" x14ac:dyDescent="0.3">
      <c r="A491" s="8" t="s">
        <v>90</v>
      </c>
      <c r="B491" s="8" t="s">
        <v>104</v>
      </c>
      <c r="C491" s="11" t="s">
        <v>2748</v>
      </c>
      <c r="D491" s="68" t="s">
        <v>2713</v>
      </c>
      <c r="E491" s="12" t="s">
        <v>50</v>
      </c>
      <c r="F491" s="40">
        <v>15</v>
      </c>
      <c r="G491" s="64">
        <v>1</v>
      </c>
      <c r="H491" s="36">
        <v>2</v>
      </c>
      <c r="I491" s="17">
        <v>1</v>
      </c>
      <c r="J491" s="36">
        <v>9</v>
      </c>
      <c r="K491" s="36">
        <v>9</v>
      </c>
      <c r="L491" s="36">
        <v>17</v>
      </c>
      <c r="M491" s="36">
        <v>15</v>
      </c>
      <c r="N491" s="36">
        <v>32</v>
      </c>
      <c r="O491" s="36">
        <v>44</v>
      </c>
      <c r="P491" s="36">
        <v>66</v>
      </c>
      <c r="Q491" s="36">
        <v>89</v>
      </c>
      <c r="R491" s="36">
        <v>140</v>
      </c>
      <c r="S491" s="36">
        <v>177</v>
      </c>
      <c r="T491" s="36">
        <v>219</v>
      </c>
      <c r="U491" s="36">
        <v>348</v>
      </c>
      <c r="V491" s="36">
        <v>426</v>
      </c>
      <c r="W491" s="36">
        <v>416</v>
      </c>
      <c r="X491" s="36">
        <v>421</v>
      </c>
      <c r="Y491" s="36">
        <v>353</v>
      </c>
    </row>
    <row r="492" spans="1:25" x14ac:dyDescent="0.3">
      <c r="A492" s="10" t="s">
        <v>91</v>
      </c>
      <c r="B492" s="10" t="s">
        <v>104</v>
      </c>
      <c r="C492" s="11" t="s">
        <v>2747</v>
      </c>
      <c r="D492" s="68" t="s">
        <v>2714</v>
      </c>
      <c r="E492" s="12" t="s">
        <v>50</v>
      </c>
      <c r="F492" s="39">
        <v>0</v>
      </c>
      <c r="G492" s="123">
        <v>0</v>
      </c>
      <c r="H492" s="14">
        <v>0</v>
      </c>
      <c r="I492" s="17">
        <v>0</v>
      </c>
      <c r="J492" s="14">
        <v>0</v>
      </c>
      <c r="K492" s="36">
        <v>1</v>
      </c>
      <c r="L492" s="36">
        <v>0</v>
      </c>
      <c r="M492" s="36">
        <v>1</v>
      </c>
      <c r="N492" s="36">
        <v>0</v>
      </c>
      <c r="O492" s="36">
        <v>3</v>
      </c>
      <c r="P492" s="36">
        <v>4</v>
      </c>
      <c r="Q492" s="36">
        <v>7</v>
      </c>
      <c r="R492" s="36">
        <v>14</v>
      </c>
      <c r="S492" s="36">
        <v>15</v>
      </c>
      <c r="T492" s="36">
        <v>25</v>
      </c>
      <c r="U492" s="36">
        <v>42</v>
      </c>
      <c r="V492" s="36">
        <v>64</v>
      </c>
      <c r="W492" s="36">
        <v>99</v>
      </c>
      <c r="X492" s="36">
        <v>98</v>
      </c>
      <c r="Y492" s="36">
        <v>123</v>
      </c>
    </row>
    <row r="493" spans="1:25" x14ac:dyDescent="0.3">
      <c r="A493" s="10" t="s">
        <v>91</v>
      </c>
      <c r="B493" s="10" t="s">
        <v>104</v>
      </c>
      <c r="C493" s="11" t="s">
        <v>2747</v>
      </c>
      <c r="D493" s="68" t="s">
        <v>2750</v>
      </c>
      <c r="E493" s="12" t="s">
        <v>50</v>
      </c>
      <c r="F493" s="38">
        <v>0</v>
      </c>
      <c r="G493" s="124">
        <v>0</v>
      </c>
      <c r="H493" s="14">
        <v>0</v>
      </c>
      <c r="I493" s="17">
        <v>0</v>
      </c>
      <c r="J493" s="14">
        <v>0</v>
      </c>
      <c r="K493" s="36">
        <v>0</v>
      </c>
      <c r="L493" s="36">
        <v>0</v>
      </c>
      <c r="M493" s="36">
        <v>0</v>
      </c>
      <c r="N493" s="36">
        <v>0</v>
      </c>
      <c r="O493" s="36">
        <v>1</v>
      </c>
      <c r="P493" s="36">
        <v>2</v>
      </c>
      <c r="Q493" s="36">
        <v>3</v>
      </c>
      <c r="R493" s="36">
        <v>8</v>
      </c>
      <c r="S493" s="36">
        <v>7</v>
      </c>
      <c r="T493" s="36">
        <v>12</v>
      </c>
      <c r="U493" s="36">
        <v>21</v>
      </c>
      <c r="V493" s="36">
        <v>35</v>
      </c>
      <c r="W493" s="36">
        <v>54</v>
      </c>
      <c r="X493" s="36">
        <v>55</v>
      </c>
      <c r="Y493" s="36">
        <v>82</v>
      </c>
    </row>
    <row r="494" spans="1:25" x14ac:dyDescent="0.3">
      <c r="A494" s="10" t="s">
        <v>91</v>
      </c>
      <c r="B494" s="10" t="s">
        <v>104</v>
      </c>
      <c r="C494" s="11" t="s">
        <v>2747</v>
      </c>
      <c r="D494" s="68" t="s">
        <v>2713</v>
      </c>
      <c r="E494" s="12" t="s">
        <v>50</v>
      </c>
      <c r="F494" s="39">
        <v>13</v>
      </c>
      <c r="G494" s="123">
        <v>2</v>
      </c>
      <c r="H494" s="14">
        <v>0</v>
      </c>
      <c r="I494" s="17">
        <v>3</v>
      </c>
      <c r="J494" s="14">
        <v>10</v>
      </c>
      <c r="K494" s="36">
        <v>14</v>
      </c>
      <c r="L494" s="36">
        <v>23</v>
      </c>
      <c r="M494" s="36">
        <v>29</v>
      </c>
      <c r="N494" s="36">
        <v>43</v>
      </c>
      <c r="O494" s="36">
        <v>54</v>
      </c>
      <c r="P494" s="36">
        <v>89</v>
      </c>
      <c r="Q494" s="36">
        <v>136</v>
      </c>
      <c r="R494" s="36">
        <v>227</v>
      </c>
      <c r="S494" s="36">
        <v>273</v>
      </c>
      <c r="T494" s="36">
        <v>357</v>
      </c>
      <c r="U494" s="36">
        <v>567</v>
      </c>
      <c r="V494" s="36">
        <v>739</v>
      </c>
      <c r="W494" s="36">
        <v>829</v>
      </c>
      <c r="X494" s="36">
        <v>875</v>
      </c>
      <c r="Y494" s="36">
        <v>900</v>
      </c>
    </row>
    <row r="495" spans="1:25" x14ac:dyDescent="0.3">
      <c r="A495" s="8" t="s">
        <v>91</v>
      </c>
      <c r="B495" s="8" t="s">
        <v>104</v>
      </c>
      <c r="C495" s="11" t="s">
        <v>2749</v>
      </c>
      <c r="D495" s="68" t="s">
        <v>2714</v>
      </c>
      <c r="E495" s="12" t="s">
        <v>50</v>
      </c>
      <c r="F495" s="40">
        <v>0</v>
      </c>
      <c r="G495" s="72">
        <v>0</v>
      </c>
      <c r="H495" s="36">
        <v>0</v>
      </c>
      <c r="I495" s="17">
        <v>0</v>
      </c>
      <c r="J495" s="36">
        <v>0</v>
      </c>
      <c r="K495" s="36">
        <v>0</v>
      </c>
      <c r="L495" s="36">
        <v>0</v>
      </c>
      <c r="M495" s="36">
        <v>0</v>
      </c>
      <c r="N495" s="36">
        <v>0</v>
      </c>
      <c r="O495" s="36">
        <v>1</v>
      </c>
      <c r="P495" s="36">
        <v>2</v>
      </c>
      <c r="Q495" s="36">
        <v>1</v>
      </c>
      <c r="R495" s="36">
        <v>3</v>
      </c>
      <c r="S495" s="36">
        <v>3</v>
      </c>
      <c r="T495" s="36">
        <v>12</v>
      </c>
      <c r="U495" s="36">
        <v>24</v>
      </c>
      <c r="V495" s="36">
        <v>30</v>
      </c>
      <c r="W495" s="36">
        <v>48</v>
      </c>
      <c r="X495" s="36">
        <v>51</v>
      </c>
      <c r="Y495" s="36">
        <v>74</v>
      </c>
    </row>
    <row r="496" spans="1:25" x14ac:dyDescent="0.3">
      <c r="A496" s="8" t="s">
        <v>91</v>
      </c>
      <c r="B496" s="8" t="s">
        <v>104</v>
      </c>
      <c r="C496" s="11" t="s">
        <v>2749</v>
      </c>
      <c r="D496" s="68" t="s">
        <v>2750</v>
      </c>
      <c r="E496" s="12" t="s">
        <v>50</v>
      </c>
      <c r="F496" s="40">
        <v>0</v>
      </c>
      <c r="G496" s="72">
        <v>0</v>
      </c>
      <c r="H496" s="36">
        <v>0</v>
      </c>
      <c r="I496" s="17">
        <v>0</v>
      </c>
      <c r="J496" s="36">
        <v>0</v>
      </c>
      <c r="K496" s="36">
        <v>0</v>
      </c>
      <c r="L496" s="36">
        <v>0</v>
      </c>
      <c r="M496" s="36">
        <v>0</v>
      </c>
      <c r="N496" s="36">
        <v>0</v>
      </c>
      <c r="O496" s="36">
        <v>0</v>
      </c>
      <c r="P496" s="36">
        <v>1</v>
      </c>
      <c r="Q496" s="36">
        <v>0</v>
      </c>
      <c r="R496" s="36">
        <v>2</v>
      </c>
      <c r="S496" s="36">
        <v>3</v>
      </c>
      <c r="T496" s="36">
        <v>8</v>
      </c>
      <c r="U496" s="36">
        <v>13</v>
      </c>
      <c r="V496" s="36">
        <v>15</v>
      </c>
      <c r="W496" s="36">
        <v>29</v>
      </c>
      <c r="X496" s="36">
        <v>27</v>
      </c>
      <c r="Y496" s="36">
        <v>48</v>
      </c>
    </row>
    <row r="497" spans="1:25" x14ac:dyDescent="0.3">
      <c r="A497" s="8" t="s">
        <v>91</v>
      </c>
      <c r="B497" s="8" t="s">
        <v>104</v>
      </c>
      <c r="C497" s="11" t="s">
        <v>2749</v>
      </c>
      <c r="D497" s="68" t="s">
        <v>2713</v>
      </c>
      <c r="E497" s="12" t="s">
        <v>50</v>
      </c>
      <c r="F497" s="40">
        <v>3</v>
      </c>
      <c r="G497" s="72">
        <v>1</v>
      </c>
      <c r="H497" s="36">
        <v>0</v>
      </c>
      <c r="I497" s="17">
        <v>1</v>
      </c>
      <c r="J497" s="36">
        <v>4</v>
      </c>
      <c r="K497" s="36">
        <v>4</v>
      </c>
      <c r="L497" s="36">
        <v>12</v>
      </c>
      <c r="M497" s="36">
        <v>11</v>
      </c>
      <c r="N497" s="36">
        <v>11</v>
      </c>
      <c r="O497" s="36">
        <v>21</v>
      </c>
      <c r="P497" s="36">
        <v>37</v>
      </c>
      <c r="Q497" s="36">
        <v>54</v>
      </c>
      <c r="R497" s="36">
        <v>102</v>
      </c>
      <c r="S497" s="36">
        <v>109</v>
      </c>
      <c r="T497" s="36">
        <v>152</v>
      </c>
      <c r="U497" s="36">
        <v>252</v>
      </c>
      <c r="V497" s="36">
        <v>353</v>
      </c>
      <c r="W497" s="36">
        <v>392</v>
      </c>
      <c r="X497" s="36">
        <v>498</v>
      </c>
      <c r="Y497" s="36">
        <v>603</v>
      </c>
    </row>
    <row r="498" spans="1:25" x14ac:dyDescent="0.3">
      <c r="A498" s="8" t="s">
        <v>91</v>
      </c>
      <c r="B498" s="8" t="s">
        <v>104</v>
      </c>
      <c r="C498" s="11" t="s">
        <v>2748</v>
      </c>
      <c r="D498" s="68" t="s">
        <v>2714</v>
      </c>
      <c r="E498" s="12" t="s">
        <v>50</v>
      </c>
      <c r="F498" s="40">
        <v>0</v>
      </c>
      <c r="G498" s="72">
        <v>0</v>
      </c>
      <c r="H498" s="36">
        <v>0</v>
      </c>
      <c r="I498" s="17">
        <v>0</v>
      </c>
      <c r="J498" s="36">
        <v>0</v>
      </c>
      <c r="K498" s="36">
        <v>1</v>
      </c>
      <c r="L498" s="36">
        <v>0</v>
      </c>
      <c r="M498" s="36">
        <v>1</v>
      </c>
      <c r="N498" s="36">
        <v>0</v>
      </c>
      <c r="O498" s="36">
        <v>2</v>
      </c>
      <c r="P498" s="36">
        <v>2</v>
      </c>
      <c r="Q498" s="36">
        <v>6</v>
      </c>
      <c r="R498" s="36">
        <v>11</v>
      </c>
      <c r="S498" s="36">
        <v>12</v>
      </c>
      <c r="T498" s="36">
        <v>13</v>
      </c>
      <c r="U498" s="36">
        <v>18</v>
      </c>
      <c r="V498" s="36">
        <v>34</v>
      </c>
      <c r="W498" s="36">
        <v>51</v>
      </c>
      <c r="X498" s="36">
        <v>47</v>
      </c>
      <c r="Y498" s="36">
        <v>49</v>
      </c>
    </row>
    <row r="499" spans="1:25" x14ac:dyDescent="0.3">
      <c r="A499" s="8" t="s">
        <v>91</v>
      </c>
      <c r="B499" s="8" t="s">
        <v>104</v>
      </c>
      <c r="C499" s="11" t="s">
        <v>2748</v>
      </c>
      <c r="D499" s="68" t="s">
        <v>2750</v>
      </c>
      <c r="E499" s="12" t="s">
        <v>50</v>
      </c>
      <c r="F499" s="40">
        <v>0</v>
      </c>
      <c r="G499" s="72">
        <v>0</v>
      </c>
      <c r="H499" s="36">
        <v>0</v>
      </c>
      <c r="I499" s="17">
        <v>0</v>
      </c>
      <c r="J499" s="36">
        <v>0</v>
      </c>
      <c r="K499" s="36">
        <v>0</v>
      </c>
      <c r="L499" s="36">
        <v>0</v>
      </c>
      <c r="M499" s="36">
        <v>0</v>
      </c>
      <c r="N499" s="36">
        <v>0</v>
      </c>
      <c r="O499" s="36">
        <v>1</v>
      </c>
      <c r="P499" s="36">
        <v>1</v>
      </c>
      <c r="Q499" s="36">
        <v>3</v>
      </c>
      <c r="R499" s="36">
        <v>6</v>
      </c>
      <c r="S499" s="36">
        <v>4</v>
      </c>
      <c r="T499" s="36">
        <v>4</v>
      </c>
      <c r="U499" s="36">
        <v>8</v>
      </c>
      <c r="V499" s="36">
        <v>20</v>
      </c>
      <c r="W499" s="36">
        <v>25</v>
      </c>
      <c r="X499" s="36">
        <v>28</v>
      </c>
      <c r="Y499" s="36">
        <v>34</v>
      </c>
    </row>
    <row r="500" spans="1:25" x14ac:dyDescent="0.3">
      <c r="A500" s="8" t="s">
        <v>91</v>
      </c>
      <c r="B500" s="8" t="s">
        <v>104</v>
      </c>
      <c r="C500" s="11" t="s">
        <v>2748</v>
      </c>
      <c r="D500" s="68" t="s">
        <v>2713</v>
      </c>
      <c r="E500" s="12" t="s">
        <v>50</v>
      </c>
      <c r="F500" s="40">
        <v>10</v>
      </c>
      <c r="G500" s="72">
        <v>1</v>
      </c>
      <c r="H500" s="36">
        <v>0</v>
      </c>
      <c r="I500" s="17">
        <v>2</v>
      </c>
      <c r="J500" s="36">
        <v>6</v>
      </c>
      <c r="K500" s="36">
        <v>10</v>
      </c>
      <c r="L500" s="36">
        <v>11</v>
      </c>
      <c r="M500" s="36">
        <v>18</v>
      </c>
      <c r="N500" s="36">
        <v>32</v>
      </c>
      <c r="O500" s="36">
        <v>33</v>
      </c>
      <c r="P500" s="36">
        <v>52</v>
      </c>
      <c r="Q500" s="36">
        <v>82</v>
      </c>
      <c r="R500" s="36">
        <v>125</v>
      </c>
      <c r="S500" s="36">
        <v>164</v>
      </c>
      <c r="T500" s="36">
        <v>205</v>
      </c>
      <c r="U500" s="36">
        <v>315</v>
      </c>
      <c r="V500" s="36">
        <v>386</v>
      </c>
      <c r="W500" s="36">
        <v>437</v>
      </c>
      <c r="X500" s="36">
        <v>377</v>
      </c>
      <c r="Y500" s="36">
        <v>297</v>
      </c>
    </row>
    <row r="501" spans="1:25" x14ac:dyDescent="0.3">
      <c r="A501" s="99" t="s">
        <v>93</v>
      </c>
      <c r="B501" s="99" t="s">
        <v>104</v>
      </c>
      <c r="C501" s="100" t="s">
        <v>2747</v>
      </c>
      <c r="D501" s="139" t="s">
        <v>2714</v>
      </c>
      <c r="E501" s="152" t="s">
        <v>50</v>
      </c>
      <c r="F501" s="101">
        <v>0</v>
      </c>
      <c r="G501" s="106">
        <v>0</v>
      </c>
      <c r="H501" s="102">
        <v>0</v>
      </c>
      <c r="I501" s="103">
        <v>0</v>
      </c>
      <c r="J501" s="102">
        <v>0</v>
      </c>
      <c r="K501" s="102">
        <v>0</v>
      </c>
      <c r="L501" s="102">
        <v>0</v>
      </c>
      <c r="M501" s="102">
        <v>0</v>
      </c>
      <c r="N501" s="102">
        <v>1</v>
      </c>
      <c r="O501" s="102">
        <v>2</v>
      </c>
      <c r="P501" s="102">
        <v>0</v>
      </c>
      <c r="Q501" s="102">
        <v>5</v>
      </c>
      <c r="R501" s="102">
        <v>6</v>
      </c>
      <c r="S501" s="102">
        <v>9</v>
      </c>
      <c r="T501" s="102">
        <v>10</v>
      </c>
      <c r="U501" s="102">
        <v>29</v>
      </c>
      <c r="V501" s="102">
        <v>22</v>
      </c>
      <c r="W501" s="102">
        <v>42</v>
      </c>
      <c r="X501" s="102">
        <v>49</v>
      </c>
      <c r="Y501" s="102">
        <v>41</v>
      </c>
    </row>
    <row r="502" spans="1:25" x14ac:dyDescent="0.3">
      <c r="A502" s="99" t="s">
        <v>93</v>
      </c>
      <c r="B502" s="99" t="s">
        <v>104</v>
      </c>
      <c r="C502" s="100" t="s">
        <v>2747</v>
      </c>
      <c r="D502" s="139" t="s">
        <v>2750</v>
      </c>
      <c r="E502" s="152" t="s">
        <v>50</v>
      </c>
      <c r="F502" s="101">
        <v>0</v>
      </c>
      <c r="G502" s="106">
        <v>0</v>
      </c>
      <c r="H502" s="102">
        <v>0</v>
      </c>
      <c r="I502" s="103">
        <v>0</v>
      </c>
      <c r="J502" s="102">
        <v>0</v>
      </c>
      <c r="K502" s="102">
        <v>0</v>
      </c>
      <c r="L502" s="102">
        <v>0</v>
      </c>
      <c r="M502" s="102">
        <v>0</v>
      </c>
      <c r="N502" s="102">
        <v>0</v>
      </c>
      <c r="O502" s="102">
        <v>1</v>
      </c>
      <c r="P502" s="102">
        <v>0</v>
      </c>
      <c r="Q502" s="102">
        <v>2</v>
      </c>
      <c r="R502" s="102">
        <v>2</v>
      </c>
      <c r="S502" s="102">
        <v>6</v>
      </c>
      <c r="T502" s="102">
        <v>8</v>
      </c>
      <c r="U502" s="102">
        <v>12</v>
      </c>
      <c r="V502" s="102">
        <v>13</v>
      </c>
      <c r="W502" s="102">
        <v>16</v>
      </c>
      <c r="X502" s="102">
        <v>29</v>
      </c>
      <c r="Y502" s="102">
        <v>27</v>
      </c>
    </row>
    <row r="503" spans="1:25" x14ac:dyDescent="0.3">
      <c r="A503" s="99" t="s">
        <v>93</v>
      </c>
      <c r="B503" s="99" t="s">
        <v>104</v>
      </c>
      <c r="C503" s="100" t="s">
        <v>2747</v>
      </c>
      <c r="D503" s="139" t="s">
        <v>2713</v>
      </c>
      <c r="E503" s="152" t="s">
        <v>50</v>
      </c>
      <c r="F503" s="101">
        <v>14</v>
      </c>
      <c r="G503" s="106">
        <v>4</v>
      </c>
      <c r="H503" s="102">
        <v>0</v>
      </c>
      <c r="I503" s="103">
        <v>1</v>
      </c>
      <c r="J503" s="102">
        <v>4</v>
      </c>
      <c r="K503" s="102">
        <v>15</v>
      </c>
      <c r="L503" s="102">
        <v>13</v>
      </c>
      <c r="M503" s="102">
        <v>26</v>
      </c>
      <c r="N503" s="102">
        <v>48</v>
      </c>
      <c r="O503" s="102">
        <v>73</v>
      </c>
      <c r="P503" s="102">
        <v>95</v>
      </c>
      <c r="Q503" s="102">
        <v>150</v>
      </c>
      <c r="R503" s="102">
        <v>227</v>
      </c>
      <c r="S503" s="102">
        <v>283</v>
      </c>
      <c r="T503" s="102">
        <v>388</v>
      </c>
      <c r="U503" s="102">
        <v>558</v>
      </c>
      <c r="V503" s="102">
        <v>654</v>
      </c>
      <c r="W503" s="102">
        <v>759</v>
      </c>
      <c r="X503" s="102">
        <v>829</v>
      </c>
      <c r="Y503" s="102">
        <v>826</v>
      </c>
    </row>
    <row r="504" spans="1:25" x14ac:dyDescent="0.3">
      <c r="A504" s="99" t="s">
        <v>93</v>
      </c>
      <c r="B504" s="99" t="s">
        <v>104</v>
      </c>
      <c r="C504" s="100" t="s">
        <v>2749</v>
      </c>
      <c r="D504" s="139" t="s">
        <v>2714</v>
      </c>
      <c r="E504" s="152" t="s">
        <v>50</v>
      </c>
      <c r="F504" s="101">
        <v>0</v>
      </c>
      <c r="G504" s="106">
        <v>0</v>
      </c>
      <c r="H504" s="102">
        <v>0</v>
      </c>
      <c r="I504" s="103">
        <v>0</v>
      </c>
      <c r="J504" s="102">
        <v>0</v>
      </c>
      <c r="K504" s="102">
        <v>0</v>
      </c>
      <c r="L504" s="102">
        <v>0</v>
      </c>
      <c r="M504" s="102">
        <v>0</v>
      </c>
      <c r="N504" s="102">
        <v>0</v>
      </c>
      <c r="O504" s="102">
        <v>2</v>
      </c>
      <c r="P504" s="102">
        <v>0</v>
      </c>
      <c r="Q504" s="102">
        <v>1</v>
      </c>
      <c r="R504" s="102">
        <v>2</v>
      </c>
      <c r="S504" s="102">
        <v>4</v>
      </c>
      <c r="T504" s="102">
        <v>6</v>
      </c>
      <c r="U504" s="102">
        <v>10</v>
      </c>
      <c r="V504" s="102">
        <v>3</v>
      </c>
      <c r="W504" s="102">
        <v>22</v>
      </c>
      <c r="X504" s="102">
        <v>21</v>
      </c>
      <c r="Y504" s="102">
        <v>25</v>
      </c>
    </row>
    <row r="505" spans="1:25" x14ac:dyDescent="0.3">
      <c r="A505" s="99" t="s">
        <v>93</v>
      </c>
      <c r="B505" s="99" t="s">
        <v>104</v>
      </c>
      <c r="C505" s="100" t="s">
        <v>2749</v>
      </c>
      <c r="D505" s="139" t="s">
        <v>2750</v>
      </c>
      <c r="E505" s="152" t="s">
        <v>50</v>
      </c>
      <c r="F505" s="101">
        <v>0</v>
      </c>
      <c r="G505" s="106">
        <v>0</v>
      </c>
      <c r="H505" s="102">
        <v>0</v>
      </c>
      <c r="I505" s="103">
        <v>0</v>
      </c>
      <c r="J505" s="102">
        <v>0</v>
      </c>
      <c r="K505" s="102">
        <v>0</v>
      </c>
      <c r="L505" s="102">
        <v>0</v>
      </c>
      <c r="M505" s="102">
        <v>0</v>
      </c>
      <c r="N505" s="102">
        <v>0</v>
      </c>
      <c r="O505" s="102">
        <v>1</v>
      </c>
      <c r="P505" s="102">
        <v>0</v>
      </c>
      <c r="Q505" s="102">
        <v>1</v>
      </c>
      <c r="R505" s="102">
        <v>0</v>
      </c>
      <c r="S505" s="102">
        <v>2</v>
      </c>
      <c r="T505" s="102">
        <v>4</v>
      </c>
      <c r="U505" s="102">
        <v>3</v>
      </c>
      <c r="V505" s="102">
        <v>1</v>
      </c>
      <c r="W505" s="102">
        <v>8</v>
      </c>
      <c r="X505" s="102">
        <v>15</v>
      </c>
      <c r="Y505" s="102">
        <v>16</v>
      </c>
    </row>
    <row r="506" spans="1:25" x14ac:dyDescent="0.3">
      <c r="A506" s="99" t="s">
        <v>93</v>
      </c>
      <c r="B506" s="99" t="s">
        <v>104</v>
      </c>
      <c r="C506" s="100" t="s">
        <v>2749</v>
      </c>
      <c r="D506" s="139" t="s">
        <v>2713</v>
      </c>
      <c r="E506" s="152" t="s">
        <v>50</v>
      </c>
      <c r="F506" s="101">
        <v>8</v>
      </c>
      <c r="G506" s="106">
        <v>2</v>
      </c>
      <c r="H506" s="102">
        <v>0</v>
      </c>
      <c r="I506" s="103">
        <v>1</v>
      </c>
      <c r="J506" s="102">
        <v>1</v>
      </c>
      <c r="K506" s="102">
        <v>5</v>
      </c>
      <c r="L506" s="102">
        <v>8</v>
      </c>
      <c r="M506" s="102">
        <v>7</v>
      </c>
      <c r="N506" s="102">
        <v>18</v>
      </c>
      <c r="O506" s="102">
        <v>32</v>
      </c>
      <c r="P506" s="102">
        <v>38</v>
      </c>
      <c r="Q506" s="102">
        <v>61</v>
      </c>
      <c r="R506" s="102">
        <v>74</v>
      </c>
      <c r="S506" s="102">
        <v>115</v>
      </c>
      <c r="T506" s="102">
        <v>170</v>
      </c>
      <c r="U506" s="102">
        <v>245</v>
      </c>
      <c r="V506" s="102">
        <v>309</v>
      </c>
      <c r="W506" s="102">
        <v>377</v>
      </c>
      <c r="X506" s="102">
        <v>469</v>
      </c>
      <c r="Y506" s="102">
        <v>548</v>
      </c>
    </row>
    <row r="507" spans="1:25" x14ac:dyDescent="0.3">
      <c r="A507" s="99" t="s">
        <v>93</v>
      </c>
      <c r="B507" s="99" t="s">
        <v>104</v>
      </c>
      <c r="C507" s="100" t="s">
        <v>2748</v>
      </c>
      <c r="D507" s="139" t="s">
        <v>2714</v>
      </c>
      <c r="E507" s="152" t="s">
        <v>50</v>
      </c>
      <c r="F507" s="101">
        <v>0</v>
      </c>
      <c r="G507" s="106">
        <v>0</v>
      </c>
      <c r="H507" s="102">
        <v>0</v>
      </c>
      <c r="I507" s="103">
        <v>0</v>
      </c>
      <c r="J507" s="102">
        <v>0</v>
      </c>
      <c r="K507" s="102">
        <v>0</v>
      </c>
      <c r="L507" s="102">
        <v>0</v>
      </c>
      <c r="M507" s="102">
        <v>0</v>
      </c>
      <c r="N507" s="102">
        <v>1</v>
      </c>
      <c r="O507" s="102">
        <v>0</v>
      </c>
      <c r="P507" s="102">
        <v>0</v>
      </c>
      <c r="Q507" s="102">
        <v>4</v>
      </c>
      <c r="R507" s="102">
        <v>4</v>
      </c>
      <c r="S507" s="102">
        <v>5</v>
      </c>
      <c r="T507" s="102">
        <v>4</v>
      </c>
      <c r="U507" s="102">
        <v>19</v>
      </c>
      <c r="V507" s="102">
        <v>19</v>
      </c>
      <c r="W507" s="102">
        <v>20</v>
      </c>
      <c r="X507" s="102">
        <v>28</v>
      </c>
      <c r="Y507" s="102">
        <v>16</v>
      </c>
    </row>
    <row r="508" spans="1:25" x14ac:dyDescent="0.3">
      <c r="A508" s="99" t="s">
        <v>93</v>
      </c>
      <c r="B508" s="99" t="s">
        <v>104</v>
      </c>
      <c r="C508" s="100" t="s">
        <v>2748</v>
      </c>
      <c r="D508" s="139" t="s">
        <v>2750</v>
      </c>
      <c r="E508" s="152" t="s">
        <v>50</v>
      </c>
      <c r="F508" s="101">
        <v>0</v>
      </c>
      <c r="G508" s="106">
        <v>0</v>
      </c>
      <c r="H508" s="102">
        <v>0</v>
      </c>
      <c r="I508" s="103">
        <v>0</v>
      </c>
      <c r="J508" s="102">
        <v>0</v>
      </c>
      <c r="K508" s="102">
        <v>0</v>
      </c>
      <c r="L508" s="102">
        <v>0</v>
      </c>
      <c r="M508" s="102">
        <v>0</v>
      </c>
      <c r="N508" s="102">
        <v>0</v>
      </c>
      <c r="O508" s="102">
        <v>0</v>
      </c>
      <c r="P508" s="102">
        <v>0</v>
      </c>
      <c r="Q508" s="102">
        <v>1</v>
      </c>
      <c r="R508" s="102">
        <v>2</v>
      </c>
      <c r="S508" s="102">
        <v>4</v>
      </c>
      <c r="T508" s="102">
        <v>4</v>
      </c>
      <c r="U508" s="102">
        <v>9</v>
      </c>
      <c r="V508" s="102">
        <v>12</v>
      </c>
      <c r="W508" s="102">
        <v>8</v>
      </c>
      <c r="X508" s="102">
        <v>14</v>
      </c>
      <c r="Y508" s="102">
        <v>11</v>
      </c>
    </row>
    <row r="509" spans="1:25" x14ac:dyDescent="0.3">
      <c r="A509" s="99" t="s">
        <v>93</v>
      </c>
      <c r="B509" s="99" t="s">
        <v>104</v>
      </c>
      <c r="C509" s="100" t="s">
        <v>2748</v>
      </c>
      <c r="D509" s="139" t="s">
        <v>2713</v>
      </c>
      <c r="E509" s="152" t="s">
        <v>50</v>
      </c>
      <c r="F509" s="101">
        <v>6</v>
      </c>
      <c r="G509" s="106">
        <v>2</v>
      </c>
      <c r="H509" s="102">
        <v>0</v>
      </c>
      <c r="I509" s="103">
        <v>0</v>
      </c>
      <c r="J509" s="102">
        <v>3</v>
      </c>
      <c r="K509" s="102">
        <v>10</v>
      </c>
      <c r="L509" s="102">
        <v>5</v>
      </c>
      <c r="M509" s="102">
        <v>19</v>
      </c>
      <c r="N509" s="102">
        <v>30</v>
      </c>
      <c r="O509" s="102">
        <v>41</v>
      </c>
      <c r="P509" s="102">
        <v>57</v>
      </c>
      <c r="Q509" s="102">
        <v>89</v>
      </c>
      <c r="R509" s="102">
        <v>153</v>
      </c>
      <c r="S509" s="102">
        <v>168</v>
      </c>
      <c r="T509" s="102">
        <v>218</v>
      </c>
      <c r="U509" s="102">
        <v>313</v>
      </c>
      <c r="V509" s="102">
        <v>345</v>
      </c>
      <c r="W509" s="102">
        <v>382</v>
      </c>
      <c r="X509" s="102">
        <v>360</v>
      </c>
      <c r="Y509" s="102">
        <v>278</v>
      </c>
    </row>
    <row r="510" spans="1:25" x14ac:dyDescent="0.3">
      <c r="A510" s="99" t="s">
        <v>94</v>
      </c>
      <c r="B510" s="99" t="s">
        <v>104</v>
      </c>
      <c r="C510" s="100" t="s">
        <v>2747</v>
      </c>
      <c r="D510" s="139" t="s">
        <v>2714</v>
      </c>
      <c r="E510" s="152" t="s">
        <v>50</v>
      </c>
      <c r="F510" s="101">
        <v>0</v>
      </c>
      <c r="G510" s="106">
        <v>0</v>
      </c>
      <c r="H510" s="102">
        <v>0</v>
      </c>
      <c r="I510" s="103">
        <v>0</v>
      </c>
      <c r="J510" s="102">
        <v>0</v>
      </c>
      <c r="K510" s="102">
        <v>0</v>
      </c>
      <c r="L510" s="102">
        <v>0</v>
      </c>
      <c r="M510" s="102">
        <v>2</v>
      </c>
      <c r="N510" s="102">
        <v>0</v>
      </c>
      <c r="O510" s="102">
        <v>4</v>
      </c>
      <c r="P510" s="102">
        <v>2</v>
      </c>
      <c r="Q510" s="102">
        <v>2</v>
      </c>
      <c r="R510" s="102">
        <v>6</v>
      </c>
      <c r="S510" s="102">
        <v>7</v>
      </c>
      <c r="T510" s="102">
        <v>19</v>
      </c>
      <c r="U510" s="102">
        <v>26</v>
      </c>
      <c r="V510" s="102">
        <v>34</v>
      </c>
      <c r="W510" s="102">
        <v>37</v>
      </c>
      <c r="X510" s="102">
        <v>43</v>
      </c>
      <c r="Y510" s="102">
        <v>30</v>
      </c>
    </row>
    <row r="511" spans="1:25" x14ac:dyDescent="0.3">
      <c r="A511" s="99" t="s">
        <v>94</v>
      </c>
      <c r="B511" s="99" t="s">
        <v>104</v>
      </c>
      <c r="C511" s="100" t="s">
        <v>2747</v>
      </c>
      <c r="D511" s="139" t="s">
        <v>2750</v>
      </c>
      <c r="E511" s="152" t="s">
        <v>50</v>
      </c>
      <c r="F511" s="101">
        <v>0</v>
      </c>
      <c r="G511" s="106">
        <v>0</v>
      </c>
      <c r="H511" s="102">
        <v>0</v>
      </c>
      <c r="I511" s="103">
        <v>0</v>
      </c>
      <c r="J511" s="102">
        <v>0</v>
      </c>
      <c r="K511" s="102">
        <v>0</v>
      </c>
      <c r="L511" s="102">
        <v>0</v>
      </c>
      <c r="M511" s="102">
        <v>1</v>
      </c>
      <c r="N511" s="102">
        <v>0</v>
      </c>
      <c r="O511" s="102">
        <v>3</v>
      </c>
      <c r="P511" s="102">
        <v>0</v>
      </c>
      <c r="Q511" s="102">
        <v>1</v>
      </c>
      <c r="R511" s="102">
        <v>4</v>
      </c>
      <c r="S511" s="102">
        <v>5</v>
      </c>
      <c r="T511" s="102">
        <v>8</v>
      </c>
      <c r="U511" s="102">
        <v>14</v>
      </c>
      <c r="V511" s="102">
        <v>23</v>
      </c>
      <c r="W511" s="102">
        <v>24</v>
      </c>
      <c r="X511" s="102">
        <v>26</v>
      </c>
      <c r="Y511" s="102">
        <v>24</v>
      </c>
    </row>
    <row r="512" spans="1:25" x14ac:dyDescent="0.3">
      <c r="A512" s="99" t="s">
        <v>94</v>
      </c>
      <c r="B512" s="99" t="s">
        <v>104</v>
      </c>
      <c r="C512" s="100" t="s">
        <v>2747</v>
      </c>
      <c r="D512" s="139" t="s">
        <v>2713</v>
      </c>
      <c r="E512" s="152" t="s">
        <v>50</v>
      </c>
      <c r="F512" s="101">
        <v>16</v>
      </c>
      <c r="G512" s="106">
        <v>2</v>
      </c>
      <c r="H512" s="102">
        <v>0</v>
      </c>
      <c r="I512" s="103">
        <v>1</v>
      </c>
      <c r="J512" s="102">
        <v>3</v>
      </c>
      <c r="K512" s="102">
        <v>21</v>
      </c>
      <c r="L512" s="102">
        <v>12</v>
      </c>
      <c r="M512" s="102">
        <v>20</v>
      </c>
      <c r="N512" s="102">
        <v>27</v>
      </c>
      <c r="O512" s="102">
        <v>60</v>
      </c>
      <c r="P512" s="102">
        <v>63</v>
      </c>
      <c r="Q512" s="102">
        <v>115</v>
      </c>
      <c r="R512" s="102">
        <v>183</v>
      </c>
      <c r="S512" s="102">
        <v>232</v>
      </c>
      <c r="T512" s="102">
        <v>381</v>
      </c>
      <c r="U512" s="102">
        <v>482</v>
      </c>
      <c r="V512" s="102">
        <v>661</v>
      </c>
      <c r="W512" s="102">
        <v>754</v>
      </c>
      <c r="X512" s="102">
        <v>788</v>
      </c>
      <c r="Y512" s="102">
        <v>804</v>
      </c>
    </row>
    <row r="513" spans="1:25" x14ac:dyDescent="0.3">
      <c r="A513" s="99" t="s">
        <v>94</v>
      </c>
      <c r="B513" s="99" t="s">
        <v>104</v>
      </c>
      <c r="C513" s="100" t="s">
        <v>2749</v>
      </c>
      <c r="D513" s="139" t="s">
        <v>2714</v>
      </c>
      <c r="E513" s="152" t="s">
        <v>50</v>
      </c>
      <c r="F513" s="101">
        <v>0</v>
      </c>
      <c r="G513" s="106">
        <v>0</v>
      </c>
      <c r="H513" s="102">
        <v>0</v>
      </c>
      <c r="I513" s="103">
        <v>0</v>
      </c>
      <c r="J513" s="102">
        <v>0</v>
      </c>
      <c r="K513" s="102">
        <v>0</v>
      </c>
      <c r="L513" s="102">
        <v>0</v>
      </c>
      <c r="M513" s="102">
        <v>1</v>
      </c>
      <c r="N513" s="102">
        <v>0</v>
      </c>
      <c r="O513" s="102">
        <v>2</v>
      </c>
      <c r="P513" s="102">
        <v>1</v>
      </c>
      <c r="Q513" s="102">
        <v>1</v>
      </c>
      <c r="R513" s="102">
        <v>4</v>
      </c>
      <c r="S513" s="102">
        <v>2</v>
      </c>
      <c r="T513" s="102">
        <v>11</v>
      </c>
      <c r="U513" s="102">
        <v>13</v>
      </c>
      <c r="V513" s="102">
        <v>14</v>
      </c>
      <c r="W513" s="102">
        <v>17</v>
      </c>
      <c r="X513" s="102">
        <v>15</v>
      </c>
      <c r="Y513" s="102">
        <v>15</v>
      </c>
    </row>
    <row r="514" spans="1:25" x14ac:dyDescent="0.3">
      <c r="A514" s="99" t="s">
        <v>94</v>
      </c>
      <c r="B514" s="99" t="s">
        <v>104</v>
      </c>
      <c r="C514" s="100" t="s">
        <v>2749</v>
      </c>
      <c r="D514" s="139" t="s">
        <v>2750</v>
      </c>
      <c r="E514" s="152" t="s">
        <v>50</v>
      </c>
      <c r="F514" s="101">
        <v>0</v>
      </c>
      <c r="G514" s="106">
        <v>0</v>
      </c>
      <c r="H514" s="102">
        <v>0</v>
      </c>
      <c r="I514" s="103">
        <v>0</v>
      </c>
      <c r="J514" s="102">
        <v>0</v>
      </c>
      <c r="K514" s="102">
        <v>0</v>
      </c>
      <c r="L514" s="102">
        <v>0</v>
      </c>
      <c r="M514" s="102">
        <v>1</v>
      </c>
      <c r="N514" s="102">
        <v>0</v>
      </c>
      <c r="O514" s="102">
        <v>2</v>
      </c>
      <c r="P514" s="102">
        <v>0</v>
      </c>
      <c r="Q514" s="102">
        <v>0</v>
      </c>
      <c r="R514" s="102">
        <v>2</v>
      </c>
      <c r="S514" s="102">
        <v>2</v>
      </c>
      <c r="T514" s="102">
        <v>5</v>
      </c>
      <c r="U514" s="102">
        <v>8</v>
      </c>
      <c r="V514" s="102">
        <v>14</v>
      </c>
      <c r="W514" s="102">
        <v>13</v>
      </c>
      <c r="X514" s="102">
        <v>8</v>
      </c>
      <c r="Y514" s="102">
        <v>10</v>
      </c>
    </row>
    <row r="515" spans="1:25" x14ac:dyDescent="0.3">
      <c r="A515" s="99" t="s">
        <v>94</v>
      </c>
      <c r="B515" s="99" t="s">
        <v>104</v>
      </c>
      <c r="C515" s="100" t="s">
        <v>2749</v>
      </c>
      <c r="D515" s="139" t="s">
        <v>2713</v>
      </c>
      <c r="E515" s="152" t="s">
        <v>50</v>
      </c>
      <c r="F515" s="101">
        <v>6</v>
      </c>
      <c r="G515" s="106">
        <v>0</v>
      </c>
      <c r="H515" s="102">
        <v>0</v>
      </c>
      <c r="I515" s="103">
        <v>1</v>
      </c>
      <c r="J515" s="102">
        <v>0</v>
      </c>
      <c r="K515" s="102">
        <v>3</v>
      </c>
      <c r="L515" s="102">
        <v>4</v>
      </c>
      <c r="M515" s="102">
        <v>5</v>
      </c>
      <c r="N515" s="102">
        <v>13</v>
      </c>
      <c r="O515" s="102">
        <v>28</v>
      </c>
      <c r="P515" s="102">
        <v>26</v>
      </c>
      <c r="Q515" s="102">
        <v>47</v>
      </c>
      <c r="R515" s="102">
        <v>85</v>
      </c>
      <c r="S515" s="102">
        <v>97</v>
      </c>
      <c r="T515" s="102">
        <v>174</v>
      </c>
      <c r="U515" s="102">
        <v>221</v>
      </c>
      <c r="V515" s="102">
        <v>310</v>
      </c>
      <c r="W515" s="102">
        <v>367</v>
      </c>
      <c r="X515" s="102">
        <v>431</v>
      </c>
      <c r="Y515" s="102">
        <v>540</v>
      </c>
    </row>
    <row r="516" spans="1:25" x14ac:dyDescent="0.3">
      <c r="A516" s="99" t="s">
        <v>94</v>
      </c>
      <c r="B516" s="99" t="s">
        <v>104</v>
      </c>
      <c r="C516" s="100" t="s">
        <v>2748</v>
      </c>
      <c r="D516" s="139" t="s">
        <v>2714</v>
      </c>
      <c r="E516" s="152" t="s">
        <v>50</v>
      </c>
      <c r="F516" s="101">
        <v>0</v>
      </c>
      <c r="G516" s="106">
        <v>0</v>
      </c>
      <c r="H516" s="102">
        <v>0</v>
      </c>
      <c r="I516" s="103">
        <v>0</v>
      </c>
      <c r="J516" s="102">
        <v>0</v>
      </c>
      <c r="K516" s="102">
        <v>0</v>
      </c>
      <c r="L516" s="102">
        <v>0</v>
      </c>
      <c r="M516" s="102">
        <v>1</v>
      </c>
      <c r="N516" s="102">
        <v>0</v>
      </c>
      <c r="O516" s="102">
        <v>2</v>
      </c>
      <c r="P516" s="102">
        <v>1</v>
      </c>
      <c r="Q516" s="102">
        <v>1</v>
      </c>
      <c r="R516" s="102">
        <v>2</v>
      </c>
      <c r="S516" s="102">
        <v>5</v>
      </c>
      <c r="T516" s="102">
        <v>8</v>
      </c>
      <c r="U516" s="102">
        <v>13</v>
      </c>
      <c r="V516" s="102">
        <v>20</v>
      </c>
      <c r="W516" s="102">
        <v>20</v>
      </c>
      <c r="X516" s="102">
        <v>28</v>
      </c>
      <c r="Y516" s="102">
        <v>15</v>
      </c>
    </row>
    <row r="517" spans="1:25" x14ac:dyDescent="0.3">
      <c r="A517" s="99" t="s">
        <v>94</v>
      </c>
      <c r="B517" s="99" t="s">
        <v>104</v>
      </c>
      <c r="C517" s="100" t="s">
        <v>2748</v>
      </c>
      <c r="D517" s="139" t="s">
        <v>2750</v>
      </c>
      <c r="E517" s="152" t="s">
        <v>50</v>
      </c>
      <c r="F517" s="101">
        <v>0</v>
      </c>
      <c r="G517" s="106">
        <v>0</v>
      </c>
      <c r="H517" s="102">
        <v>0</v>
      </c>
      <c r="I517" s="103">
        <v>0</v>
      </c>
      <c r="J517" s="102">
        <v>0</v>
      </c>
      <c r="K517" s="102">
        <v>0</v>
      </c>
      <c r="L517" s="102">
        <v>0</v>
      </c>
      <c r="M517" s="102">
        <v>0</v>
      </c>
      <c r="N517" s="102">
        <v>0</v>
      </c>
      <c r="O517" s="102">
        <v>1</v>
      </c>
      <c r="P517" s="102">
        <v>0</v>
      </c>
      <c r="Q517" s="102">
        <v>1</v>
      </c>
      <c r="R517" s="102">
        <v>2</v>
      </c>
      <c r="S517" s="102">
        <v>3</v>
      </c>
      <c r="T517" s="102">
        <v>3</v>
      </c>
      <c r="U517" s="102">
        <v>6</v>
      </c>
      <c r="V517" s="102">
        <v>9</v>
      </c>
      <c r="W517" s="102">
        <v>11</v>
      </c>
      <c r="X517" s="102">
        <v>18</v>
      </c>
      <c r="Y517" s="102">
        <v>14</v>
      </c>
    </row>
    <row r="518" spans="1:25" x14ac:dyDescent="0.3">
      <c r="A518" s="99" t="s">
        <v>94</v>
      </c>
      <c r="B518" s="99" t="s">
        <v>104</v>
      </c>
      <c r="C518" s="100" t="s">
        <v>2748</v>
      </c>
      <c r="D518" s="139" t="s">
        <v>2713</v>
      </c>
      <c r="E518" s="152" t="s">
        <v>50</v>
      </c>
      <c r="F518" s="101">
        <v>10</v>
      </c>
      <c r="G518" s="106">
        <v>2</v>
      </c>
      <c r="H518" s="102">
        <v>0</v>
      </c>
      <c r="I518" s="103">
        <v>0</v>
      </c>
      <c r="J518" s="102">
        <v>3</v>
      </c>
      <c r="K518" s="102">
        <v>18</v>
      </c>
      <c r="L518" s="102">
        <v>8</v>
      </c>
      <c r="M518" s="102">
        <v>15</v>
      </c>
      <c r="N518" s="102">
        <v>14</v>
      </c>
      <c r="O518" s="102">
        <v>32</v>
      </c>
      <c r="P518" s="102">
        <v>37</v>
      </c>
      <c r="Q518" s="102">
        <v>68</v>
      </c>
      <c r="R518" s="102">
        <v>98</v>
      </c>
      <c r="S518" s="102">
        <v>135</v>
      </c>
      <c r="T518" s="102">
        <v>207</v>
      </c>
      <c r="U518" s="102">
        <v>261</v>
      </c>
      <c r="V518" s="102">
        <v>351</v>
      </c>
      <c r="W518" s="102">
        <v>387</v>
      </c>
      <c r="X518" s="102">
        <v>357</v>
      </c>
      <c r="Y518" s="102">
        <v>264</v>
      </c>
    </row>
    <row r="519" spans="1:25" x14ac:dyDescent="0.3">
      <c r="A519" s="99" t="s">
        <v>112</v>
      </c>
      <c r="B519" s="99" t="s">
        <v>112</v>
      </c>
      <c r="C519" s="100" t="s">
        <v>2747</v>
      </c>
      <c r="D519" s="139" t="s">
        <v>2714</v>
      </c>
      <c r="E519" s="152" t="s">
        <v>50</v>
      </c>
      <c r="F519" s="101">
        <v>2</v>
      </c>
      <c r="G519" s="106">
        <v>1</v>
      </c>
      <c r="H519" s="102">
        <v>2</v>
      </c>
      <c r="I519" s="103">
        <v>1</v>
      </c>
      <c r="J519" s="102">
        <v>4</v>
      </c>
      <c r="K519" s="102">
        <v>8</v>
      </c>
      <c r="L519" s="102">
        <v>11</v>
      </c>
      <c r="M519" s="102">
        <v>25</v>
      </c>
      <c r="N519" s="102">
        <v>52</v>
      </c>
      <c r="O519" s="102">
        <v>92</v>
      </c>
      <c r="P519" s="102">
        <v>169</v>
      </c>
      <c r="Q519" s="102">
        <v>306</v>
      </c>
      <c r="R519" s="102">
        <v>468</v>
      </c>
      <c r="S519" s="102">
        <v>738</v>
      </c>
      <c r="T519" s="102">
        <v>975</v>
      </c>
      <c r="U519" s="102">
        <v>1621</v>
      </c>
      <c r="V519" s="102">
        <v>2050</v>
      </c>
      <c r="W519" s="102">
        <v>2709</v>
      </c>
      <c r="X519" s="102">
        <v>2954</v>
      </c>
      <c r="Y519" s="102">
        <v>2859</v>
      </c>
    </row>
    <row r="520" spans="1:25" x14ac:dyDescent="0.3">
      <c r="A520" s="99" t="s">
        <v>112</v>
      </c>
      <c r="B520" s="99" t="s">
        <v>112</v>
      </c>
      <c r="C520" s="100" t="s">
        <v>2747</v>
      </c>
      <c r="D520" s="139" t="s">
        <v>2750</v>
      </c>
      <c r="E520" s="152" t="s">
        <v>50</v>
      </c>
      <c r="F520" s="101">
        <v>0</v>
      </c>
      <c r="G520" s="106">
        <v>0</v>
      </c>
      <c r="H520" s="102">
        <v>0</v>
      </c>
      <c r="I520" s="103">
        <v>1</v>
      </c>
      <c r="J520" s="102">
        <v>2</v>
      </c>
      <c r="K520" s="102">
        <v>3</v>
      </c>
      <c r="L520" s="102">
        <v>9</v>
      </c>
      <c r="M520" s="102">
        <v>18</v>
      </c>
      <c r="N520" s="102">
        <v>43</v>
      </c>
      <c r="O520" s="102">
        <v>75</v>
      </c>
      <c r="P520" s="102">
        <v>139</v>
      </c>
      <c r="Q520" s="102">
        <v>257</v>
      </c>
      <c r="R520" s="102">
        <v>375</v>
      </c>
      <c r="S520" s="102">
        <v>611</v>
      </c>
      <c r="T520" s="102">
        <v>759</v>
      </c>
      <c r="U520" s="102">
        <v>1315</v>
      </c>
      <c r="V520" s="102">
        <v>1663</v>
      </c>
      <c r="W520" s="102">
        <v>2237</v>
      </c>
      <c r="X520" s="102">
        <v>2454</v>
      </c>
      <c r="Y520" s="102">
        <v>2433</v>
      </c>
    </row>
    <row r="521" spans="1:25" x14ac:dyDescent="0.3">
      <c r="A521" s="99" t="s">
        <v>112</v>
      </c>
      <c r="B521" s="99" t="s">
        <v>112</v>
      </c>
      <c r="C521" s="100" t="s">
        <v>2747</v>
      </c>
      <c r="D521" s="139" t="s">
        <v>2713</v>
      </c>
      <c r="E521" s="152" t="s">
        <v>50</v>
      </c>
      <c r="F521" s="101">
        <v>397</v>
      </c>
      <c r="G521" s="106">
        <v>63</v>
      </c>
      <c r="H521" s="102">
        <v>37</v>
      </c>
      <c r="I521" s="103">
        <v>62</v>
      </c>
      <c r="J521" s="102">
        <v>212</v>
      </c>
      <c r="K521" s="102">
        <v>430</v>
      </c>
      <c r="L521" s="102">
        <v>621</v>
      </c>
      <c r="M521" s="102">
        <v>896</v>
      </c>
      <c r="N521" s="102">
        <v>1329</v>
      </c>
      <c r="O521" s="102">
        <v>1874</v>
      </c>
      <c r="P521" s="102">
        <v>2772</v>
      </c>
      <c r="Q521" s="102">
        <v>4380</v>
      </c>
      <c r="R521" s="102">
        <v>6154</v>
      </c>
      <c r="S521" s="102">
        <v>8342</v>
      </c>
      <c r="T521" s="102">
        <v>11108</v>
      </c>
      <c r="U521" s="102">
        <v>16288</v>
      </c>
      <c r="V521" s="102">
        <v>20026</v>
      </c>
      <c r="W521" s="102">
        <v>24001</v>
      </c>
      <c r="X521" s="102">
        <v>24492</v>
      </c>
      <c r="Y521" s="102">
        <v>24827</v>
      </c>
    </row>
    <row r="522" spans="1:25" x14ac:dyDescent="0.3">
      <c r="A522" s="99" t="s">
        <v>112</v>
      </c>
      <c r="B522" s="99" t="s">
        <v>112</v>
      </c>
      <c r="C522" s="100" t="s">
        <v>2749</v>
      </c>
      <c r="D522" s="139" t="s">
        <v>2714</v>
      </c>
      <c r="E522" s="152" t="s">
        <v>50</v>
      </c>
      <c r="F522" s="101">
        <v>2</v>
      </c>
      <c r="G522" s="106">
        <v>0</v>
      </c>
      <c r="H522" s="102">
        <v>1</v>
      </c>
      <c r="I522" s="103">
        <v>1</v>
      </c>
      <c r="J522" s="102">
        <v>2</v>
      </c>
      <c r="K522" s="102">
        <v>4</v>
      </c>
      <c r="L522" s="102">
        <v>6</v>
      </c>
      <c r="M522" s="102">
        <v>8</v>
      </c>
      <c r="N522" s="102">
        <v>21</v>
      </c>
      <c r="O522" s="102">
        <v>42</v>
      </c>
      <c r="P522" s="102">
        <v>81</v>
      </c>
      <c r="Q522" s="102">
        <v>108</v>
      </c>
      <c r="R522" s="102">
        <v>183</v>
      </c>
      <c r="S522" s="102">
        <v>269</v>
      </c>
      <c r="T522" s="102">
        <v>381</v>
      </c>
      <c r="U522" s="102">
        <v>670</v>
      </c>
      <c r="V522" s="102">
        <v>883</v>
      </c>
      <c r="W522" s="102">
        <v>1245</v>
      </c>
      <c r="X522" s="102">
        <v>1537</v>
      </c>
      <c r="Y522" s="102">
        <v>1802</v>
      </c>
    </row>
    <row r="523" spans="1:25" x14ac:dyDescent="0.3">
      <c r="A523" s="99" t="s">
        <v>112</v>
      </c>
      <c r="B523" s="99" t="s">
        <v>112</v>
      </c>
      <c r="C523" s="100" t="s">
        <v>2749</v>
      </c>
      <c r="D523" s="139" t="s">
        <v>2750</v>
      </c>
      <c r="E523" s="152" t="s">
        <v>50</v>
      </c>
      <c r="F523" s="101">
        <v>0</v>
      </c>
      <c r="G523" s="106">
        <v>0</v>
      </c>
      <c r="H523" s="102">
        <v>0</v>
      </c>
      <c r="I523" s="103">
        <v>1</v>
      </c>
      <c r="J523" s="102">
        <v>2</v>
      </c>
      <c r="K523" s="102">
        <v>1</v>
      </c>
      <c r="L523" s="102">
        <v>4</v>
      </c>
      <c r="M523" s="102">
        <v>6</v>
      </c>
      <c r="N523" s="102">
        <v>18</v>
      </c>
      <c r="O523" s="102">
        <v>33</v>
      </c>
      <c r="P523" s="102">
        <v>71</v>
      </c>
      <c r="Q523" s="102">
        <v>94</v>
      </c>
      <c r="R523" s="102">
        <v>147</v>
      </c>
      <c r="S523" s="102">
        <v>223</v>
      </c>
      <c r="T523" s="102">
        <v>283</v>
      </c>
      <c r="U523" s="102">
        <v>534</v>
      </c>
      <c r="V523" s="102">
        <v>700</v>
      </c>
      <c r="W523" s="102">
        <v>1009</v>
      </c>
      <c r="X523" s="102">
        <v>1277</v>
      </c>
      <c r="Y523" s="102">
        <v>1535</v>
      </c>
    </row>
    <row r="524" spans="1:25" x14ac:dyDescent="0.3">
      <c r="A524" s="99" t="s">
        <v>112</v>
      </c>
      <c r="B524" s="99" t="s">
        <v>112</v>
      </c>
      <c r="C524" s="100" t="s">
        <v>2749</v>
      </c>
      <c r="D524" s="139" t="s">
        <v>2713</v>
      </c>
      <c r="E524" s="152" t="s">
        <v>50</v>
      </c>
      <c r="F524" s="101">
        <v>193</v>
      </c>
      <c r="G524" s="106">
        <v>25</v>
      </c>
      <c r="H524" s="102">
        <v>16</v>
      </c>
      <c r="I524" s="103">
        <v>22</v>
      </c>
      <c r="J524" s="102">
        <v>54</v>
      </c>
      <c r="K524" s="102">
        <v>129</v>
      </c>
      <c r="L524" s="102">
        <v>191</v>
      </c>
      <c r="M524" s="102">
        <v>290</v>
      </c>
      <c r="N524" s="102">
        <v>474</v>
      </c>
      <c r="O524" s="102">
        <v>716</v>
      </c>
      <c r="P524" s="102">
        <v>1071</v>
      </c>
      <c r="Q524" s="102">
        <v>1705</v>
      </c>
      <c r="R524" s="102">
        <v>2476</v>
      </c>
      <c r="S524" s="102">
        <v>3397</v>
      </c>
      <c r="T524" s="102">
        <v>4688</v>
      </c>
      <c r="U524" s="102">
        <v>7029</v>
      </c>
      <c r="V524" s="102">
        <v>9206</v>
      </c>
      <c r="W524" s="102">
        <v>12124</v>
      </c>
      <c r="X524" s="102">
        <v>13788</v>
      </c>
      <c r="Y524" s="102">
        <v>16529</v>
      </c>
    </row>
    <row r="525" spans="1:25" x14ac:dyDescent="0.3">
      <c r="A525" s="99" t="s">
        <v>112</v>
      </c>
      <c r="B525" s="99" t="s">
        <v>112</v>
      </c>
      <c r="C525" s="100" t="s">
        <v>2748</v>
      </c>
      <c r="D525" s="139" t="s">
        <v>2714</v>
      </c>
      <c r="E525" s="152" t="s">
        <v>50</v>
      </c>
      <c r="F525" s="101">
        <v>0</v>
      </c>
      <c r="G525" s="106">
        <v>1</v>
      </c>
      <c r="H525" s="102">
        <v>1</v>
      </c>
      <c r="I525" s="103">
        <v>0</v>
      </c>
      <c r="J525" s="102">
        <v>2</v>
      </c>
      <c r="K525" s="102">
        <v>4</v>
      </c>
      <c r="L525" s="102">
        <v>5</v>
      </c>
      <c r="M525" s="102">
        <v>17</v>
      </c>
      <c r="N525" s="102">
        <v>31</v>
      </c>
      <c r="O525" s="102">
        <v>50</v>
      </c>
      <c r="P525" s="102">
        <v>88</v>
      </c>
      <c r="Q525" s="102">
        <v>198</v>
      </c>
      <c r="R525" s="102">
        <v>285</v>
      </c>
      <c r="S525" s="102">
        <v>469</v>
      </c>
      <c r="T525" s="102">
        <v>594</v>
      </c>
      <c r="U525" s="102">
        <v>951</v>
      </c>
      <c r="V525" s="102">
        <v>1167</v>
      </c>
      <c r="W525" s="102">
        <v>1464</v>
      </c>
      <c r="X525" s="102">
        <v>1417</v>
      </c>
      <c r="Y525" s="102">
        <v>1057</v>
      </c>
    </row>
    <row r="526" spans="1:25" x14ac:dyDescent="0.3">
      <c r="A526" s="99" t="s">
        <v>112</v>
      </c>
      <c r="B526" s="99" t="s">
        <v>112</v>
      </c>
      <c r="C526" s="100" t="s">
        <v>2748</v>
      </c>
      <c r="D526" s="139" t="s">
        <v>2750</v>
      </c>
      <c r="E526" s="152" t="s">
        <v>50</v>
      </c>
      <c r="F526" s="101">
        <v>0</v>
      </c>
      <c r="G526" s="106">
        <v>0</v>
      </c>
      <c r="H526" s="102">
        <v>0</v>
      </c>
      <c r="I526" s="103">
        <v>0</v>
      </c>
      <c r="J526" s="102">
        <v>0</v>
      </c>
      <c r="K526" s="102">
        <v>2</v>
      </c>
      <c r="L526" s="102">
        <v>5</v>
      </c>
      <c r="M526" s="102">
        <v>12</v>
      </c>
      <c r="N526" s="102">
        <v>25</v>
      </c>
      <c r="O526" s="102">
        <v>42</v>
      </c>
      <c r="P526" s="102">
        <v>68</v>
      </c>
      <c r="Q526" s="102">
        <v>163</v>
      </c>
      <c r="R526" s="102">
        <v>228</v>
      </c>
      <c r="S526" s="102">
        <v>388</v>
      </c>
      <c r="T526" s="102">
        <v>476</v>
      </c>
      <c r="U526" s="102">
        <v>781</v>
      </c>
      <c r="V526" s="102">
        <v>963</v>
      </c>
      <c r="W526" s="102">
        <v>1228</v>
      </c>
      <c r="X526" s="102">
        <v>1177</v>
      </c>
      <c r="Y526" s="102">
        <v>898</v>
      </c>
    </row>
    <row r="527" spans="1:25" x14ac:dyDescent="0.3">
      <c r="A527" s="99" t="s">
        <v>112</v>
      </c>
      <c r="B527" s="99" t="s">
        <v>112</v>
      </c>
      <c r="C527" s="100" t="s">
        <v>2748</v>
      </c>
      <c r="D527" s="139" t="s">
        <v>2713</v>
      </c>
      <c r="E527" s="152" t="s">
        <v>50</v>
      </c>
      <c r="F527" s="101">
        <v>204</v>
      </c>
      <c r="G527" s="106">
        <v>38</v>
      </c>
      <c r="H527" s="102">
        <v>21</v>
      </c>
      <c r="I527" s="103">
        <v>40</v>
      </c>
      <c r="J527" s="102">
        <v>158</v>
      </c>
      <c r="K527" s="102">
        <v>301</v>
      </c>
      <c r="L527" s="102">
        <v>430</v>
      </c>
      <c r="M527" s="102">
        <v>606</v>
      </c>
      <c r="N527" s="102">
        <v>855</v>
      </c>
      <c r="O527" s="102">
        <v>1158</v>
      </c>
      <c r="P527" s="102">
        <v>1701</v>
      </c>
      <c r="Q527" s="102">
        <v>2675</v>
      </c>
      <c r="R527" s="102">
        <v>3678</v>
      </c>
      <c r="S527" s="102">
        <v>4945</v>
      </c>
      <c r="T527" s="102">
        <v>6420</v>
      </c>
      <c r="U527" s="102">
        <v>9259</v>
      </c>
      <c r="V527" s="102">
        <v>10820</v>
      </c>
      <c r="W527" s="102">
        <v>11877</v>
      </c>
      <c r="X527" s="102">
        <v>10704</v>
      </c>
      <c r="Y527" s="102">
        <v>8298</v>
      </c>
    </row>
  </sheetData>
  <hyperlinks>
    <hyperlink ref="A4" location="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zoomScaleNormal="100" workbookViewId="0"/>
  </sheetViews>
  <sheetFormatPr defaultColWidth="9.33203125" defaultRowHeight="15.6" x14ac:dyDescent="0.3"/>
  <cols>
    <col min="1" max="3" width="16.6640625" style="7" customWidth="1"/>
    <col min="4" max="4" width="24.441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2801</v>
      </c>
      <c r="B1" s="3"/>
      <c r="F1" s="36"/>
      <c r="G1" s="13"/>
      <c r="H1" s="13"/>
    </row>
    <row r="2" spans="1:9" s="4" customFormat="1" ht="15" x14ac:dyDescent="0.25">
      <c r="A2" s="5" t="s">
        <v>2853</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93" customFormat="1" ht="95.1" customHeight="1" thickBot="1" x14ac:dyDescent="0.35">
      <c r="A5" s="85" t="s">
        <v>68</v>
      </c>
      <c r="B5" s="85" t="s">
        <v>2754</v>
      </c>
      <c r="C5" s="86" t="s">
        <v>46</v>
      </c>
      <c r="D5" s="86" t="s">
        <v>47</v>
      </c>
      <c r="E5" s="44" t="s">
        <v>43</v>
      </c>
      <c r="F5" s="88" t="s">
        <v>2752</v>
      </c>
      <c r="G5" s="89" t="s">
        <v>2753</v>
      </c>
      <c r="H5" s="89" t="s">
        <v>2751</v>
      </c>
      <c r="I5" s="89" t="s">
        <v>42</v>
      </c>
    </row>
    <row r="6" spans="1:9" ht="30" customHeight="1" x14ac:dyDescent="0.3">
      <c r="A6" s="10">
        <v>1</v>
      </c>
      <c r="B6" s="10" t="s">
        <v>2755</v>
      </c>
      <c r="C6" s="11" t="s">
        <v>2747</v>
      </c>
      <c r="D6" s="66" t="s">
        <v>2713</v>
      </c>
      <c r="E6" s="51">
        <v>1677.5820000577301</v>
      </c>
      <c r="F6" s="46">
        <v>1694.4637618276199</v>
      </c>
      <c r="G6" s="48">
        <v>1660.70023828784</v>
      </c>
      <c r="H6" s="48">
        <v>16.881761769892801</v>
      </c>
      <c r="I6" s="1">
        <v>35168</v>
      </c>
    </row>
    <row r="7" spans="1:9" ht="16.2" customHeight="1" x14ac:dyDescent="0.3">
      <c r="A7" s="10">
        <v>2</v>
      </c>
      <c r="B7" s="10"/>
      <c r="C7" s="11" t="s">
        <v>2747</v>
      </c>
      <c r="D7" s="66" t="s">
        <v>2713</v>
      </c>
      <c r="E7" s="52">
        <v>1380.60882245377</v>
      </c>
      <c r="F7" s="47">
        <v>1394.9468038371399</v>
      </c>
      <c r="G7" s="48">
        <v>1366.2708410703899</v>
      </c>
      <c r="H7" s="48">
        <v>14.337981383374199</v>
      </c>
      <c r="I7" s="2">
        <v>32584</v>
      </c>
    </row>
    <row r="8" spans="1:9" ht="16.2" customHeight="1" x14ac:dyDescent="0.3">
      <c r="A8" s="10">
        <v>3</v>
      </c>
      <c r="B8" s="10"/>
      <c r="C8" s="11" t="s">
        <v>2747</v>
      </c>
      <c r="D8" s="66" t="s">
        <v>2713</v>
      </c>
      <c r="E8" s="53">
        <v>1171.1679521609601</v>
      </c>
      <c r="F8" s="49">
        <v>1183.7377354404</v>
      </c>
      <c r="G8" s="48">
        <v>1158.59816888152</v>
      </c>
      <c r="H8" s="48">
        <v>12.569783279440999</v>
      </c>
      <c r="I8" s="14">
        <v>30310</v>
      </c>
    </row>
    <row r="9" spans="1:9" ht="16.2" customHeight="1" x14ac:dyDescent="0.3">
      <c r="A9" s="10">
        <v>4</v>
      </c>
      <c r="B9" s="10"/>
      <c r="C9" s="11" t="s">
        <v>2747</v>
      </c>
      <c r="D9" s="66" t="s">
        <v>2713</v>
      </c>
      <c r="E9" s="53">
        <v>1021.48618058403</v>
      </c>
      <c r="F9" s="49">
        <v>1033.07250458009</v>
      </c>
      <c r="G9" s="48">
        <v>1009.89985658796</v>
      </c>
      <c r="H9" s="48">
        <v>11.5863239960687</v>
      </c>
      <c r="I9" s="14">
        <v>27062</v>
      </c>
    </row>
    <row r="10" spans="1:9" ht="16.2" customHeight="1" x14ac:dyDescent="0.3">
      <c r="A10" s="10">
        <v>5</v>
      </c>
      <c r="B10" s="10" t="s">
        <v>2756</v>
      </c>
      <c r="C10" s="11" t="s">
        <v>2747</v>
      </c>
      <c r="D10" s="66" t="s">
        <v>2713</v>
      </c>
      <c r="E10" s="52">
        <v>879.87408954183002</v>
      </c>
      <c r="F10" s="49">
        <v>890.63857893127397</v>
      </c>
      <c r="G10" s="48">
        <v>869.10960015238595</v>
      </c>
      <c r="H10" s="48">
        <v>10.764489389444099</v>
      </c>
      <c r="I10" s="14">
        <v>23187</v>
      </c>
    </row>
    <row r="11" spans="1:9" ht="16.2" customHeight="1" x14ac:dyDescent="0.3">
      <c r="A11" s="10">
        <v>1</v>
      </c>
      <c r="B11" s="10" t="s">
        <v>2755</v>
      </c>
      <c r="C11" s="11" t="s">
        <v>2747</v>
      </c>
      <c r="D11" s="66" t="s">
        <v>2714</v>
      </c>
      <c r="E11" s="52">
        <v>197.76034943370399</v>
      </c>
      <c r="F11" s="47">
        <v>203.84331232509001</v>
      </c>
      <c r="G11" s="48">
        <v>191.677386542319</v>
      </c>
      <c r="H11" s="48">
        <v>6.0829628913854199</v>
      </c>
      <c r="I11" s="2">
        <v>4063</v>
      </c>
    </row>
    <row r="12" spans="1:9" ht="16.2" customHeight="1" x14ac:dyDescent="0.3">
      <c r="A12" s="10">
        <v>2</v>
      </c>
      <c r="B12" s="10"/>
      <c r="C12" s="11" t="s">
        <v>2747</v>
      </c>
      <c r="D12" s="66" t="s">
        <v>2714</v>
      </c>
      <c r="E12" s="52">
        <v>144.80709929352199</v>
      </c>
      <c r="F12" s="47">
        <v>149.68438768287501</v>
      </c>
      <c r="G12" s="48">
        <v>139.92981090416899</v>
      </c>
      <c r="H12" s="48">
        <v>4.8772883893534003</v>
      </c>
      <c r="I12" s="2">
        <v>3397</v>
      </c>
    </row>
    <row r="13" spans="1:9" ht="16.2" customHeight="1" x14ac:dyDescent="0.3">
      <c r="A13" s="10">
        <v>3</v>
      </c>
      <c r="B13" s="10"/>
      <c r="C13" s="11" t="s">
        <v>2747</v>
      </c>
      <c r="D13" s="66" t="s">
        <v>2714</v>
      </c>
      <c r="E13" s="52">
        <v>109.67107466972401</v>
      </c>
      <c r="F13" s="49">
        <v>113.706705362178</v>
      </c>
      <c r="G13" s="48">
        <v>105.63544397727</v>
      </c>
      <c r="H13" s="48">
        <v>4.0356306924535499</v>
      </c>
      <c r="I13" s="14">
        <v>2841</v>
      </c>
    </row>
    <row r="14" spans="1:9" ht="16.2" customHeight="1" x14ac:dyDescent="0.3">
      <c r="A14" s="10">
        <v>4</v>
      </c>
      <c r="B14" s="10"/>
      <c r="C14" s="11" t="s">
        <v>2747</v>
      </c>
      <c r="D14" s="66" t="s">
        <v>2714</v>
      </c>
      <c r="E14" s="54">
        <v>96.640861393201007</v>
      </c>
      <c r="F14" s="49">
        <v>100.395460895895</v>
      </c>
      <c r="G14" s="48">
        <v>92.886261890507299</v>
      </c>
      <c r="H14" s="48">
        <v>3.75459950269371</v>
      </c>
      <c r="I14" s="14">
        <v>2549</v>
      </c>
    </row>
    <row r="15" spans="1:9" ht="16.2" customHeight="1" x14ac:dyDescent="0.3">
      <c r="A15" s="10">
        <v>5</v>
      </c>
      <c r="B15" s="10" t="s">
        <v>2756</v>
      </c>
      <c r="C15" s="11" t="s">
        <v>2747</v>
      </c>
      <c r="D15" s="66" t="s">
        <v>2714</v>
      </c>
      <c r="E15" s="53">
        <v>83.640120715485594</v>
      </c>
      <c r="F15" s="49">
        <v>87.131043578868599</v>
      </c>
      <c r="G15" s="48">
        <v>80.149197852102603</v>
      </c>
      <c r="H15" s="48">
        <v>3.4909228633829801</v>
      </c>
      <c r="I15" s="14">
        <v>2197</v>
      </c>
    </row>
    <row r="16" spans="1:9" ht="16.2" customHeight="1" x14ac:dyDescent="0.3">
      <c r="A16" s="10">
        <v>1</v>
      </c>
      <c r="B16" s="10" t="s">
        <v>2755</v>
      </c>
      <c r="C16" s="11" t="s">
        <v>2748</v>
      </c>
      <c r="D16" s="66" t="s">
        <v>2713</v>
      </c>
      <c r="E16" s="52">
        <v>1975.4836618388499</v>
      </c>
      <c r="F16" s="47">
        <v>2003.8475184863801</v>
      </c>
      <c r="G16" s="48">
        <v>1947.11980519131</v>
      </c>
      <c r="H16" s="48">
        <v>28.3638566475381</v>
      </c>
      <c r="I16" s="2">
        <v>17862</v>
      </c>
    </row>
    <row r="17" spans="1:9" ht="16.2" customHeight="1" x14ac:dyDescent="0.3">
      <c r="A17" s="10">
        <v>2</v>
      </c>
      <c r="B17" s="10"/>
      <c r="C17" s="11" t="s">
        <v>2748</v>
      </c>
      <c r="D17" s="66" t="s">
        <v>2713</v>
      </c>
      <c r="E17" s="52">
        <v>1645.6694868310401</v>
      </c>
      <c r="F17" s="47">
        <v>1669.9895589308501</v>
      </c>
      <c r="G17" s="48">
        <v>1621.3494147312299</v>
      </c>
      <c r="H17" s="48">
        <v>24.320072099810702</v>
      </c>
      <c r="I17" s="2">
        <v>16441</v>
      </c>
    </row>
    <row r="18" spans="1:9" ht="16.2" customHeight="1" x14ac:dyDescent="0.3">
      <c r="A18" s="10">
        <v>3</v>
      </c>
      <c r="B18" s="10"/>
      <c r="C18" s="11" t="s">
        <v>2748</v>
      </c>
      <c r="D18" s="66" t="s">
        <v>2713</v>
      </c>
      <c r="E18" s="52">
        <v>1365.50496630419</v>
      </c>
      <c r="F18" s="48">
        <v>1386.4209467109299</v>
      </c>
      <c r="G18" s="48">
        <v>1344.5889858974499</v>
      </c>
      <c r="H18" s="48">
        <v>20.9159804067388</v>
      </c>
      <c r="I18" s="17">
        <v>15195</v>
      </c>
    </row>
    <row r="19" spans="1:9" ht="16.2" customHeight="1" x14ac:dyDescent="0.3">
      <c r="A19" s="10">
        <v>4</v>
      </c>
      <c r="B19" s="10"/>
      <c r="C19" s="11" t="s">
        <v>2748</v>
      </c>
      <c r="D19" s="66" t="s">
        <v>2713</v>
      </c>
      <c r="E19" s="53">
        <v>1193.0965617786601</v>
      </c>
      <c r="F19" s="49">
        <v>1212.4681945933</v>
      </c>
      <c r="G19" s="48">
        <v>1173.7249289640099</v>
      </c>
      <c r="H19" s="48">
        <v>19.371632814642201</v>
      </c>
      <c r="I19" s="14">
        <v>13538</v>
      </c>
    </row>
    <row r="20" spans="1:9" ht="16.2" customHeight="1" x14ac:dyDescent="0.3">
      <c r="A20" s="10">
        <v>5</v>
      </c>
      <c r="B20" s="10" t="s">
        <v>2756</v>
      </c>
      <c r="C20" s="11" t="s">
        <v>2748</v>
      </c>
      <c r="D20" s="66" t="s">
        <v>2713</v>
      </c>
      <c r="E20" s="52">
        <v>1020.20078257461</v>
      </c>
      <c r="F20" s="49">
        <v>1038.3377350415201</v>
      </c>
      <c r="G20" s="48">
        <v>1002.06383010771</v>
      </c>
      <c r="H20" s="48">
        <v>18.136952466906202</v>
      </c>
      <c r="I20" s="14">
        <v>11152</v>
      </c>
    </row>
    <row r="21" spans="1:9" ht="16.2" customHeight="1" x14ac:dyDescent="0.3">
      <c r="A21" s="10">
        <v>1</v>
      </c>
      <c r="B21" s="10" t="s">
        <v>2755</v>
      </c>
      <c r="C21" s="11" t="s">
        <v>2748</v>
      </c>
      <c r="D21" s="66" t="s">
        <v>2714</v>
      </c>
      <c r="E21" s="52">
        <v>242.40160152313601</v>
      </c>
      <c r="F21" s="47">
        <v>253.08153869161299</v>
      </c>
      <c r="G21" s="48">
        <v>231.72166435465999</v>
      </c>
      <c r="H21" s="48">
        <v>10.679937168477</v>
      </c>
      <c r="I21" s="2">
        <v>2068</v>
      </c>
    </row>
    <row r="22" spans="1:9" ht="16.2" customHeight="1" x14ac:dyDescent="0.3">
      <c r="A22" s="10">
        <v>2</v>
      </c>
      <c r="B22" s="10"/>
      <c r="C22" s="11" t="s">
        <v>2748</v>
      </c>
      <c r="D22" s="66" t="s">
        <v>2714</v>
      </c>
      <c r="E22" s="52">
        <v>185.57602933272</v>
      </c>
      <c r="F22" s="47">
        <v>194.44124780586299</v>
      </c>
      <c r="G22" s="48">
        <v>176.71081085957701</v>
      </c>
      <c r="H22" s="48">
        <v>8.8652184731431607</v>
      </c>
      <c r="I22" s="2">
        <v>1767</v>
      </c>
    </row>
    <row r="23" spans="1:9" ht="16.2" customHeight="1" x14ac:dyDescent="0.3">
      <c r="A23" s="10">
        <v>3</v>
      </c>
      <c r="B23" s="10"/>
      <c r="C23" s="11" t="s">
        <v>2748</v>
      </c>
      <c r="D23" s="66" t="s">
        <v>2714</v>
      </c>
      <c r="E23" s="52">
        <v>136.35071626861799</v>
      </c>
      <c r="F23" s="49">
        <v>143.422595360868</v>
      </c>
      <c r="G23" s="48">
        <v>129.278837176368</v>
      </c>
      <c r="H23" s="48">
        <v>7.0718790922498203</v>
      </c>
      <c r="I23" s="14">
        <v>1496</v>
      </c>
    </row>
    <row r="24" spans="1:9" ht="16.2" customHeight="1" x14ac:dyDescent="0.3">
      <c r="A24" s="10">
        <v>4</v>
      </c>
      <c r="B24" s="10"/>
      <c r="C24" s="11" t="s">
        <v>2748</v>
      </c>
      <c r="D24" s="66" t="s">
        <v>2714</v>
      </c>
      <c r="E24" s="53">
        <v>118.778833474023</v>
      </c>
      <c r="F24" s="49">
        <v>125.37927329553099</v>
      </c>
      <c r="G24" s="48">
        <v>112.178393652515</v>
      </c>
      <c r="H24" s="48">
        <v>6.60043982150808</v>
      </c>
      <c r="I24" s="14">
        <v>1313</v>
      </c>
    </row>
    <row r="25" spans="1:9" ht="16.2" customHeight="1" x14ac:dyDescent="0.3">
      <c r="A25" s="10">
        <v>5</v>
      </c>
      <c r="B25" s="10" t="s">
        <v>2756</v>
      </c>
      <c r="C25" s="11" t="s">
        <v>2748</v>
      </c>
      <c r="D25" s="66" t="s">
        <v>2714</v>
      </c>
      <c r="E25" s="52">
        <v>108.344164513781</v>
      </c>
      <c r="F25" s="49">
        <v>114.718718166581</v>
      </c>
      <c r="G25" s="48">
        <v>101.969610860982</v>
      </c>
      <c r="H25" s="48">
        <v>6.3745536527991398</v>
      </c>
      <c r="I25" s="14">
        <v>1157</v>
      </c>
    </row>
    <row r="26" spans="1:9" ht="16.2" customHeight="1" x14ac:dyDescent="0.3">
      <c r="A26" s="10">
        <v>1</v>
      </c>
      <c r="B26" s="10" t="s">
        <v>2755</v>
      </c>
      <c r="C26" s="11" t="s">
        <v>2749</v>
      </c>
      <c r="D26" s="66" t="s">
        <v>2713</v>
      </c>
      <c r="E26" s="52">
        <v>1431.94367492643</v>
      </c>
      <c r="F26" s="47">
        <v>1452.5013349277999</v>
      </c>
      <c r="G26" s="48">
        <v>1411.38601492506</v>
      </c>
      <c r="H26" s="48">
        <v>20.557660001367399</v>
      </c>
      <c r="I26" s="2">
        <v>17306</v>
      </c>
    </row>
    <row r="27" spans="1:9" ht="16.2" customHeight="1" x14ac:dyDescent="0.3">
      <c r="A27" s="10">
        <v>2</v>
      </c>
      <c r="B27" s="10"/>
      <c r="C27" s="11" t="s">
        <v>2749</v>
      </c>
      <c r="D27" s="66" t="s">
        <v>2713</v>
      </c>
      <c r="E27" s="52">
        <v>1172.5765975324</v>
      </c>
      <c r="F27" s="47">
        <v>1189.9386091537799</v>
      </c>
      <c r="G27" s="48">
        <v>1155.2145859110201</v>
      </c>
      <c r="H27" s="48">
        <v>17.3620116213797</v>
      </c>
      <c r="I27" s="2">
        <v>16143</v>
      </c>
    </row>
    <row r="28" spans="1:9" ht="16.2" customHeight="1" x14ac:dyDescent="0.3">
      <c r="A28" s="10">
        <v>3</v>
      </c>
      <c r="B28" s="10"/>
      <c r="C28" s="11" t="s">
        <v>2749</v>
      </c>
      <c r="D28" s="66" t="s">
        <v>2713</v>
      </c>
      <c r="E28" s="52">
        <v>1014.80919011991</v>
      </c>
      <c r="F28" s="49">
        <v>1030.2893002932799</v>
      </c>
      <c r="G28" s="48">
        <v>999.32907994654397</v>
      </c>
      <c r="H28" s="48">
        <v>15.480110173370001</v>
      </c>
      <c r="I28" s="14">
        <v>15115</v>
      </c>
    </row>
    <row r="29" spans="1:9" ht="16.2" customHeight="1" x14ac:dyDescent="0.3">
      <c r="A29" s="10">
        <v>4</v>
      </c>
      <c r="B29" s="10"/>
      <c r="C29" s="11" t="s">
        <v>2749</v>
      </c>
      <c r="D29" s="66" t="s">
        <v>2713</v>
      </c>
      <c r="E29" s="53">
        <v>885.301000387871</v>
      </c>
      <c r="F29" s="49">
        <v>899.54107000961994</v>
      </c>
      <c r="G29" s="48">
        <v>871.06093076612296</v>
      </c>
      <c r="H29" s="48">
        <v>14.240069621748701</v>
      </c>
      <c r="I29" s="14">
        <v>13524</v>
      </c>
    </row>
    <row r="30" spans="1:9" ht="16.2" customHeight="1" x14ac:dyDescent="0.3">
      <c r="A30" s="10">
        <v>5</v>
      </c>
      <c r="B30" s="10" t="s">
        <v>2756</v>
      </c>
      <c r="C30" s="11" t="s">
        <v>2749</v>
      </c>
      <c r="D30" s="66" t="s">
        <v>2713</v>
      </c>
      <c r="E30" s="53">
        <v>774.41051427212699</v>
      </c>
      <c r="F30" s="49">
        <v>787.64068889092596</v>
      </c>
      <c r="G30" s="48">
        <v>761.180339653327</v>
      </c>
      <c r="H30" s="48">
        <v>13.230174618799699</v>
      </c>
      <c r="I30" s="14">
        <v>12035</v>
      </c>
    </row>
    <row r="31" spans="1:9" ht="16.2" customHeight="1" x14ac:dyDescent="0.3">
      <c r="A31" s="10">
        <v>1</v>
      </c>
      <c r="B31" s="10" t="s">
        <v>2755</v>
      </c>
      <c r="C31" s="11" t="s">
        <v>2749</v>
      </c>
      <c r="D31" s="66" t="s">
        <v>2714</v>
      </c>
      <c r="E31" s="52">
        <v>165.206681187974</v>
      </c>
      <c r="F31" s="47">
        <v>172.45205765013301</v>
      </c>
      <c r="G31" s="48">
        <v>157.96130472581601</v>
      </c>
      <c r="H31" s="48">
        <v>7.2453764621583296</v>
      </c>
      <c r="I31" s="2">
        <v>1995</v>
      </c>
    </row>
    <row r="32" spans="1:9" ht="16.2" customHeight="1" x14ac:dyDescent="0.3">
      <c r="A32" s="10">
        <v>2</v>
      </c>
      <c r="B32" s="10"/>
      <c r="C32" s="11" t="s">
        <v>2749</v>
      </c>
      <c r="D32" s="66" t="s">
        <v>2714</v>
      </c>
      <c r="E32" s="52">
        <v>117.405273494559</v>
      </c>
      <c r="F32" s="47">
        <v>123.110915016813</v>
      </c>
      <c r="G32" s="48">
        <v>111.699631972305</v>
      </c>
      <c r="H32" s="48">
        <v>5.7056415222539698</v>
      </c>
      <c r="I32" s="2">
        <v>1630</v>
      </c>
    </row>
    <row r="33" spans="1:9" ht="16.2" customHeight="1" x14ac:dyDescent="0.3">
      <c r="A33" s="10">
        <v>3</v>
      </c>
      <c r="B33" s="10"/>
      <c r="C33" s="11" t="s">
        <v>2749</v>
      </c>
      <c r="D33" s="66" t="s">
        <v>2714</v>
      </c>
      <c r="E33" s="52">
        <v>89.308358293617403</v>
      </c>
      <c r="F33" s="47">
        <v>94.073409056021404</v>
      </c>
      <c r="G33" s="48">
        <v>84.543307531213401</v>
      </c>
      <c r="H33" s="48">
        <v>4.7650507624040204</v>
      </c>
      <c r="I33" s="2">
        <v>1345</v>
      </c>
    </row>
    <row r="34" spans="1:9" ht="16.2" customHeight="1" x14ac:dyDescent="0.3">
      <c r="A34" s="10">
        <v>4</v>
      </c>
      <c r="B34" s="10"/>
      <c r="C34" s="11" t="s">
        <v>2749</v>
      </c>
      <c r="D34" s="66" t="s">
        <v>2714</v>
      </c>
      <c r="E34" s="53">
        <v>80.4221599250575</v>
      </c>
      <c r="F34" s="49">
        <v>84.894059274897401</v>
      </c>
      <c r="G34" s="48">
        <v>75.950260575217598</v>
      </c>
      <c r="H34" s="48">
        <v>4.4718993498398998</v>
      </c>
      <c r="I34" s="14">
        <v>1236</v>
      </c>
    </row>
    <row r="35" spans="1:9" ht="16.2" customHeight="1" x14ac:dyDescent="0.3">
      <c r="A35" s="10">
        <v>5</v>
      </c>
      <c r="B35" s="10" t="s">
        <v>2756</v>
      </c>
      <c r="C35" s="11" t="s">
        <v>2749</v>
      </c>
      <c r="D35" s="66" t="s">
        <v>2714</v>
      </c>
      <c r="E35" s="53">
        <v>65.781345017298094</v>
      </c>
      <c r="F35" s="49">
        <v>69.769030967685595</v>
      </c>
      <c r="G35" s="48">
        <v>61.7936590669105</v>
      </c>
      <c r="H35" s="48">
        <v>3.9876859503875601</v>
      </c>
      <c r="I35" s="14">
        <v>1040</v>
      </c>
    </row>
    <row r="36" spans="1:9" ht="16.2" customHeight="1" x14ac:dyDescent="0.3"/>
    <row r="37" spans="1:9" ht="16.2" customHeight="1" x14ac:dyDescent="0.3"/>
    <row r="38" spans="1:9" ht="16.2" customHeight="1" x14ac:dyDescent="0.3"/>
    <row r="39" spans="1:9" ht="16.2" customHeight="1" x14ac:dyDescent="0.3"/>
    <row r="40" spans="1:9" ht="16.2" customHeight="1" x14ac:dyDescent="0.3"/>
    <row r="41" spans="1:9" ht="16.2" customHeight="1" x14ac:dyDescent="0.3"/>
    <row r="42" spans="1:9" ht="16.2" customHeight="1" x14ac:dyDescent="0.3"/>
    <row r="43" spans="1:9" ht="16.2" customHeight="1" x14ac:dyDescent="0.3"/>
    <row r="44" spans="1:9" ht="16.2" customHeight="1" x14ac:dyDescent="0.3"/>
    <row r="45" spans="1:9" ht="16.2" customHeight="1" x14ac:dyDescent="0.3"/>
    <row r="46" spans="1:9" ht="16.2" customHeight="1" x14ac:dyDescent="0.3"/>
    <row r="47" spans="1:9" ht="16.2" customHeight="1" x14ac:dyDescent="0.3"/>
    <row r="48" spans="1:9" ht="16.2" customHeight="1" x14ac:dyDescent="0.3"/>
    <row r="49" ht="16.2" customHeight="1" x14ac:dyDescent="0.3"/>
    <row r="50" ht="16.2" customHeight="1" x14ac:dyDescent="0.3"/>
    <row r="51" ht="16.2" customHeight="1" x14ac:dyDescent="0.3"/>
    <row r="52" ht="16.2" customHeight="1" x14ac:dyDescent="0.3"/>
    <row r="53" ht="16.2" customHeight="1" x14ac:dyDescent="0.3"/>
    <row r="54" ht="16.2" customHeight="1" x14ac:dyDescent="0.3"/>
    <row r="55" ht="16.2" customHeight="1" x14ac:dyDescent="0.3"/>
    <row r="56" ht="16.2" customHeight="1" x14ac:dyDescent="0.3"/>
    <row r="57" ht="16.2" customHeight="1" x14ac:dyDescent="0.3"/>
    <row r="58" ht="16.2" customHeight="1" x14ac:dyDescent="0.3"/>
    <row r="59" ht="16.2" customHeight="1" x14ac:dyDescent="0.3"/>
    <row r="60" ht="16.2" customHeight="1" x14ac:dyDescent="0.3"/>
    <row r="61" ht="16.2" customHeight="1" x14ac:dyDescent="0.3"/>
    <row r="62" ht="16.2" customHeight="1" x14ac:dyDescent="0.3"/>
    <row r="63" ht="16.2" customHeight="1" x14ac:dyDescent="0.3"/>
    <row r="64" ht="16.2" customHeight="1" x14ac:dyDescent="0.3"/>
    <row r="65" ht="16.2" customHeight="1" x14ac:dyDescent="0.3"/>
    <row r="66" ht="16.2" customHeight="1" x14ac:dyDescent="0.3"/>
    <row r="67" ht="16.2" customHeight="1" x14ac:dyDescent="0.3"/>
    <row r="68" ht="16.2" customHeight="1" x14ac:dyDescent="0.3"/>
    <row r="69" ht="16.2" customHeight="1" x14ac:dyDescent="0.3"/>
    <row r="70" ht="16.2" customHeight="1" x14ac:dyDescent="0.3"/>
    <row r="71" ht="16.2" customHeight="1" x14ac:dyDescent="0.3"/>
    <row r="72" ht="16.2" customHeight="1" x14ac:dyDescent="0.3"/>
    <row r="73" ht="16.2" customHeight="1" x14ac:dyDescent="0.3"/>
    <row r="74" ht="16.2" customHeight="1" x14ac:dyDescent="0.3"/>
    <row r="75" ht="16.2" customHeight="1" x14ac:dyDescent="0.3"/>
    <row r="76" ht="16.2" customHeight="1" x14ac:dyDescent="0.3"/>
    <row r="77" ht="16.2" customHeight="1" x14ac:dyDescent="0.3"/>
    <row r="78" ht="16.2" customHeight="1" x14ac:dyDescent="0.3"/>
    <row r="79" ht="16.2" customHeight="1" x14ac:dyDescent="0.3"/>
    <row r="80" ht="16.2" customHeight="1" x14ac:dyDescent="0.3"/>
    <row r="81" ht="16.2" customHeight="1" x14ac:dyDescent="0.3"/>
    <row r="82" ht="16.2" customHeight="1" x14ac:dyDescent="0.3"/>
    <row r="83" ht="16.2" customHeight="1" x14ac:dyDescent="0.3"/>
    <row r="84" ht="16.2" customHeight="1" x14ac:dyDescent="0.3"/>
    <row r="85" ht="16.2" customHeight="1" x14ac:dyDescent="0.3"/>
    <row r="86" ht="16.2" customHeight="1" x14ac:dyDescent="0.3"/>
    <row r="87" ht="16.2" customHeight="1" x14ac:dyDescent="0.3"/>
    <row r="88" ht="16.2" customHeight="1" x14ac:dyDescent="0.3"/>
    <row r="89" ht="16.2" customHeight="1" x14ac:dyDescent="0.3"/>
    <row r="90" ht="16.2" customHeight="1" x14ac:dyDescent="0.3"/>
    <row r="91" ht="16.2" customHeight="1" x14ac:dyDescent="0.3"/>
    <row r="92" ht="16.2" customHeight="1" x14ac:dyDescent="0.3"/>
    <row r="93" ht="16.2" customHeight="1" x14ac:dyDescent="0.3"/>
    <row r="94" ht="16.2" customHeight="1" x14ac:dyDescent="0.3"/>
    <row r="95" ht="16.2" customHeight="1" x14ac:dyDescent="0.3"/>
    <row r="96" ht="16.2" customHeight="1" x14ac:dyDescent="0.3"/>
    <row r="97" ht="16.2" customHeight="1" x14ac:dyDescent="0.3"/>
    <row r="98" ht="16.2" customHeight="1" x14ac:dyDescent="0.3"/>
    <row r="99" ht="16.2" customHeight="1" x14ac:dyDescent="0.3"/>
    <row r="100" ht="16.2" customHeight="1" x14ac:dyDescent="0.3"/>
    <row r="101" ht="16.2" customHeight="1" x14ac:dyDescent="0.3"/>
    <row r="102" ht="16.2" customHeight="1" x14ac:dyDescent="0.3"/>
    <row r="103" ht="16.2" customHeight="1" x14ac:dyDescent="0.3"/>
    <row r="104" ht="16.2" customHeight="1" x14ac:dyDescent="0.3"/>
    <row r="105" ht="16.2" customHeight="1" x14ac:dyDescent="0.3"/>
    <row r="106" ht="16.2" customHeight="1" x14ac:dyDescent="0.3"/>
    <row r="107" ht="16.2" customHeight="1" x14ac:dyDescent="0.3"/>
    <row r="108" ht="16.2" customHeight="1" x14ac:dyDescent="0.3"/>
    <row r="109" ht="16.2" customHeight="1" x14ac:dyDescent="0.3"/>
    <row r="110" ht="16.2" customHeight="1" x14ac:dyDescent="0.3"/>
    <row r="111" ht="16.2" customHeight="1" x14ac:dyDescent="0.3"/>
    <row r="112" ht="16.2" customHeight="1" x14ac:dyDescent="0.3"/>
    <row r="113" ht="16.2" customHeight="1" x14ac:dyDescent="0.3"/>
    <row r="114" ht="16.2" customHeight="1" x14ac:dyDescent="0.3"/>
    <row r="115" ht="16.2" customHeight="1" x14ac:dyDescent="0.3"/>
    <row r="116" ht="16.2" customHeight="1" x14ac:dyDescent="0.3"/>
    <row r="117" ht="16.2" customHeight="1" x14ac:dyDescent="0.3"/>
    <row r="118" ht="16.2" customHeight="1" x14ac:dyDescent="0.3"/>
    <row r="119" ht="16.2" customHeight="1" x14ac:dyDescent="0.3"/>
    <row r="120" ht="16.2" customHeight="1" x14ac:dyDescent="0.3"/>
    <row r="121" ht="16.2" customHeight="1" x14ac:dyDescent="0.3"/>
    <row r="122" ht="16.2" customHeight="1" x14ac:dyDescent="0.3"/>
    <row r="123" ht="16.2" customHeight="1" x14ac:dyDescent="0.3"/>
    <row r="124" ht="16.2" customHeight="1" x14ac:dyDescent="0.3"/>
    <row r="125" ht="16.2" customHeight="1" x14ac:dyDescent="0.3"/>
    <row r="126" ht="16.2" customHeight="1" x14ac:dyDescent="0.3"/>
    <row r="127" ht="16.2" customHeight="1" x14ac:dyDescent="0.3"/>
    <row r="128" ht="16.2" customHeight="1" x14ac:dyDescent="0.3"/>
    <row r="129" ht="16.2" customHeight="1" x14ac:dyDescent="0.3"/>
    <row r="130" ht="16.2" customHeight="1" x14ac:dyDescent="0.3"/>
    <row r="131" ht="16.2" customHeight="1" x14ac:dyDescent="0.3"/>
    <row r="132" ht="16.2" customHeight="1" x14ac:dyDescent="0.3"/>
    <row r="133" ht="16.2" customHeight="1" x14ac:dyDescent="0.3"/>
    <row r="134" ht="16.2" customHeight="1" x14ac:dyDescent="0.3"/>
    <row r="135" ht="16.2" customHeight="1" x14ac:dyDescent="0.3"/>
    <row r="136" ht="16.2" customHeight="1" x14ac:dyDescent="0.3"/>
    <row r="137" ht="16.2" customHeight="1" x14ac:dyDescent="0.3"/>
    <row r="138" ht="16.2" customHeight="1" x14ac:dyDescent="0.3"/>
    <row r="139" ht="16.2" customHeight="1" x14ac:dyDescent="0.3"/>
    <row r="140" ht="16.2" customHeight="1" x14ac:dyDescent="0.3"/>
    <row r="141" ht="16.2" customHeight="1" x14ac:dyDescent="0.3"/>
    <row r="142" ht="16.2" customHeight="1" x14ac:dyDescent="0.3"/>
    <row r="143" ht="16.2" customHeight="1" x14ac:dyDescent="0.3"/>
    <row r="144" ht="16.2" customHeight="1" x14ac:dyDescent="0.3"/>
    <row r="145" ht="16.2" customHeight="1" x14ac:dyDescent="0.3"/>
    <row r="146" ht="16.2" customHeight="1" x14ac:dyDescent="0.3"/>
    <row r="147" ht="16.2" customHeight="1" x14ac:dyDescent="0.3"/>
    <row r="148" ht="16.2" customHeight="1" x14ac:dyDescent="0.3"/>
    <row r="149" ht="16.2" customHeight="1" x14ac:dyDescent="0.3"/>
    <row r="150" ht="16.2" customHeight="1" x14ac:dyDescent="0.3"/>
    <row r="151" ht="16.2" customHeight="1" x14ac:dyDescent="0.3"/>
    <row r="152" ht="16.2" customHeight="1" x14ac:dyDescent="0.3"/>
    <row r="153" ht="16.2" customHeight="1" x14ac:dyDescent="0.3"/>
    <row r="154" ht="16.2" customHeight="1" x14ac:dyDescent="0.3"/>
    <row r="155" ht="16.2" customHeight="1" x14ac:dyDescent="0.3"/>
    <row r="156" ht="16.2" customHeight="1" x14ac:dyDescent="0.3"/>
    <row r="157" ht="16.2" customHeight="1" x14ac:dyDescent="0.3"/>
    <row r="158" ht="16.2" customHeight="1" x14ac:dyDescent="0.3"/>
    <row r="159" ht="16.2" customHeight="1" x14ac:dyDescent="0.3"/>
    <row r="160" ht="16.2" customHeight="1" x14ac:dyDescent="0.3"/>
    <row r="161" ht="16.2" customHeight="1" x14ac:dyDescent="0.3"/>
    <row r="162" ht="16.2" customHeight="1" x14ac:dyDescent="0.3"/>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heetViews>
  <sheetFormatPr defaultColWidth="9.33203125" defaultRowHeight="15.6" x14ac:dyDescent="0.3"/>
  <cols>
    <col min="1" max="1" width="16.6640625" style="7" customWidth="1"/>
    <col min="2" max="2" width="28.33203125" style="7" customWidth="1"/>
    <col min="3" max="3" width="16.6640625" style="7" customWidth="1"/>
    <col min="4" max="4" width="24.66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9" s="4" customFormat="1" x14ac:dyDescent="0.3">
      <c r="A1" s="3" t="s">
        <v>2802</v>
      </c>
      <c r="B1" s="3"/>
      <c r="F1" s="36"/>
      <c r="G1" s="13"/>
      <c r="H1" s="13"/>
    </row>
    <row r="2" spans="1:9" s="4" customFormat="1" ht="15" x14ac:dyDescent="0.25">
      <c r="A2" s="5" t="s">
        <v>2853</v>
      </c>
      <c r="B2" s="5"/>
      <c r="F2" s="36"/>
      <c r="G2" s="13"/>
      <c r="H2" s="13"/>
    </row>
    <row r="3" spans="1:9" s="4" customFormat="1" ht="15" x14ac:dyDescent="0.25">
      <c r="A3" s="5" t="s">
        <v>16</v>
      </c>
      <c r="B3" s="5"/>
      <c r="F3" s="36"/>
      <c r="G3" s="13"/>
      <c r="H3" s="13"/>
    </row>
    <row r="4" spans="1:9" s="4" customFormat="1" ht="30" customHeight="1" x14ac:dyDescent="0.25">
      <c r="A4" s="6" t="s">
        <v>20</v>
      </c>
      <c r="B4" s="6"/>
      <c r="F4" s="36"/>
      <c r="G4" s="13"/>
      <c r="H4" s="13"/>
    </row>
    <row r="5" spans="1:9" s="93" customFormat="1" ht="95.1" customHeight="1" thickBot="1" x14ac:dyDescent="0.35">
      <c r="A5" s="85" t="s">
        <v>69</v>
      </c>
      <c r="B5" s="85" t="s">
        <v>2757</v>
      </c>
      <c r="C5" s="86" t="s">
        <v>46</v>
      </c>
      <c r="D5" s="86" t="s">
        <v>47</v>
      </c>
      <c r="E5" s="44" t="s">
        <v>43</v>
      </c>
      <c r="F5" s="88" t="s">
        <v>2752</v>
      </c>
      <c r="G5" s="89" t="s">
        <v>2753</v>
      </c>
      <c r="H5" s="89" t="s">
        <v>2751</v>
      </c>
      <c r="I5" s="89" t="s">
        <v>42</v>
      </c>
    </row>
    <row r="6" spans="1:9" ht="30" customHeight="1" x14ac:dyDescent="0.3">
      <c r="A6" s="10">
        <v>1</v>
      </c>
      <c r="B6" s="10" t="s">
        <v>2843</v>
      </c>
      <c r="C6" s="11" t="s">
        <v>2747</v>
      </c>
      <c r="D6" s="45" t="s">
        <v>2713</v>
      </c>
      <c r="E6" s="51">
        <v>1281.2830257886001</v>
      </c>
      <c r="F6" s="46">
        <v>1291.8122680525701</v>
      </c>
      <c r="G6" s="48">
        <v>1270.7537835246301</v>
      </c>
      <c r="H6" s="48">
        <v>10.5292422639686</v>
      </c>
      <c r="I6" s="1">
        <v>52362</v>
      </c>
    </row>
    <row r="7" spans="1:9" ht="16.2" customHeight="1" x14ac:dyDescent="0.3">
      <c r="A7" s="10">
        <v>2</v>
      </c>
      <c r="B7" s="10" t="s">
        <v>2844</v>
      </c>
      <c r="C7" s="11" t="s">
        <v>2747</v>
      </c>
      <c r="D7" s="45" t="s">
        <v>2713</v>
      </c>
      <c r="E7" s="52">
        <v>1255.8282370872</v>
      </c>
      <c r="F7" s="47">
        <v>1265.9850040418601</v>
      </c>
      <c r="G7" s="48">
        <v>1245.67147013253</v>
      </c>
      <c r="H7" s="48">
        <v>10.1567669546671</v>
      </c>
      <c r="I7" s="2">
        <v>53606</v>
      </c>
    </row>
    <row r="8" spans="1:9" ht="16.2" customHeight="1" x14ac:dyDescent="0.3">
      <c r="A8" s="10">
        <v>3</v>
      </c>
      <c r="B8" s="10" t="s">
        <v>2845</v>
      </c>
      <c r="C8" s="11" t="s">
        <v>2747</v>
      </c>
      <c r="D8" s="45" t="s">
        <v>2713</v>
      </c>
      <c r="E8" s="52">
        <v>1128.19447817529</v>
      </c>
      <c r="F8" s="49">
        <v>1146.7024694674701</v>
      </c>
      <c r="G8" s="48">
        <v>1109.6864868831101</v>
      </c>
      <c r="H8" s="48">
        <v>18.507991292180801</v>
      </c>
      <c r="I8" s="14">
        <v>13078</v>
      </c>
    </row>
    <row r="9" spans="1:9" ht="16.2" customHeight="1" x14ac:dyDescent="0.3">
      <c r="A9" s="10">
        <v>4</v>
      </c>
      <c r="B9" s="10" t="s">
        <v>2846</v>
      </c>
      <c r="C9" s="11" t="s">
        <v>2747</v>
      </c>
      <c r="D9" s="45" t="s">
        <v>2713</v>
      </c>
      <c r="E9" s="53">
        <v>1224.7657518799899</v>
      </c>
      <c r="F9" s="49">
        <v>1256.67792335074</v>
      </c>
      <c r="G9" s="48">
        <v>1192.8535804092301</v>
      </c>
      <c r="H9" s="48">
        <v>31.912171470754402</v>
      </c>
      <c r="I9" s="14">
        <v>5287</v>
      </c>
    </row>
    <row r="10" spans="1:9" ht="16.2" customHeight="1" x14ac:dyDescent="0.3">
      <c r="A10" s="10">
        <v>5</v>
      </c>
      <c r="B10" s="10" t="s">
        <v>2847</v>
      </c>
      <c r="C10" s="11" t="s">
        <v>2747</v>
      </c>
      <c r="D10" s="45" t="s">
        <v>2713</v>
      </c>
      <c r="E10" s="52">
        <v>1031.09873190848</v>
      </c>
      <c r="F10" s="117">
        <v>1046.6995814003301</v>
      </c>
      <c r="G10" s="48">
        <v>1015.49788241662</v>
      </c>
      <c r="H10" s="48">
        <v>15.6008494918539</v>
      </c>
      <c r="I10" s="125">
        <v>15548</v>
      </c>
    </row>
    <row r="11" spans="1:9" ht="16.2" customHeight="1" x14ac:dyDescent="0.3">
      <c r="A11" s="10">
        <v>6</v>
      </c>
      <c r="B11" s="10" t="s">
        <v>2848</v>
      </c>
      <c r="C11" s="11" t="s">
        <v>2747</v>
      </c>
      <c r="D11" s="45" t="s">
        <v>2713</v>
      </c>
      <c r="E11" s="53">
        <v>1004.20066467426</v>
      </c>
      <c r="F11" s="49">
        <v>1024.85511201588</v>
      </c>
      <c r="G11" s="48">
        <v>983.54621733263798</v>
      </c>
      <c r="H11" s="48">
        <v>20.6544473416218</v>
      </c>
      <c r="I11" s="14">
        <v>8430</v>
      </c>
    </row>
    <row r="12" spans="1:9" ht="16.2" customHeight="1" x14ac:dyDescent="0.3">
      <c r="A12" s="10">
        <v>1</v>
      </c>
      <c r="B12" s="10" t="s">
        <v>2843</v>
      </c>
      <c r="C12" s="11" t="s">
        <v>2747</v>
      </c>
      <c r="D12" s="45" t="s">
        <v>2714</v>
      </c>
      <c r="E12" s="52">
        <v>154.97894694233301</v>
      </c>
      <c r="F12" s="47">
        <v>158.81220782122099</v>
      </c>
      <c r="G12" s="48">
        <v>151.145686063444</v>
      </c>
      <c r="H12" s="48">
        <v>3.8332608788881801</v>
      </c>
      <c r="I12" s="2">
        <v>6265</v>
      </c>
    </row>
    <row r="13" spans="1:9" ht="16.2" customHeight="1" x14ac:dyDescent="0.3">
      <c r="A13" s="10">
        <v>2</v>
      </c>
      <c r="B13" s="10" t="s">
        <v>2844</v>
      </c>
      <c r="C13" s="11" t="s">
        <v>2747</v>
      </c>
      <c r="D13" s="45" t="s">
        <v>2714</v>
      </c>
      <c r="E13" s="52">
        <v>130.832731751545</v>
      </c>
      <c r="F13" s="47">
        <v>134.26531120241401</v>
      </c>
      <c r="G13" s="48">
        <v>127.400152300676</v>
      </c>
      <c r="H13" s="48">
        <v>3.4325794508690302</v>
      </c>
      <c r="I13" s="2">
        <v>5580</v>
      </c>
    </row>
    <row r="14" spans="1:9" ht="16.2" customHeight="1" x14ac:dyDescent="0.3">
      <c r="A14" s="10">
        <v>3</v>
      </c>
      <c r="B14" s="10" t="s">
        <v>2845</v>
      </c>
      <c r="C14" s="11" t="s">
        <v>2747</v>
      </c>
      <c r="D14" s="45" t="s">
        <v>2714</v>
      </c>
      <c r="E14" s="53">
        <v>99.140543853916796</v>
      </c>
      <c r="F14" s="49">
        <v>104.88754284291601</v>
      </c>
      <c r="G14" s="48">
        <v>93.393544864918098</v>
      </c>
      <c r="H14" s="48">
        <v>5.7469989889987803</v>
      </c>
      <c r="I14" s="14">
        <v>1151</v>
      </c>
    </row>
    <row r="15" spans="1:9" ht="16.2" customHeight="1" x14ac:dyDescent="0.3">
      <c r="A15" s="10">
        <v>4</v>
      </c>
      <c r="B15" s="10" t="s">
        <v>2846</v>
      </c>
      <c r="C15" s="11" t="s">
        <v>2747</v>
      </c>
      <c r="D15" s="45" t="s">
        <v>2714</v>
      </c>
      <c r="E15" s="53">
        <v>73.479740264212495</v>
      </c>
      <c r="F15" s="49">
        <v>81.521970885674605</v>
      </c>
      <c r="G15" s="48">
        <v>65.4375096427503</v>
      </c>
      <c r="H15" s="48">
        <v>8.0422306214621209</v>
      </c>
      <c r="I15" s="14">
        <v>323</v>
      </c>
    </row>
    <row r="16" spans="1:9" ht="16.2" customHeight="1" x14ac:dyDescent="0.3">
      <c r="A16" s="10">
        <v>5</v>
      </c>
      <c r="B16" s="10" t="s">
        <v>2847</v>
      </c>
      <c r="C16" s="11" t="s">
        <v>2747</v>
      </c>
      <c r="D16" s="45" t="s">
        <v>2714</v>
      </c>
      <c r="E16" s="52">
        <v>86.501811939957307</v>
      </c>
      <c r="F16" s="49">
        <v>91.3004623136041</v>
      </c>
      <c r="G16" s="48">
        <v>81.703161566310399</v>
      </c>
      <c r="H16" s="48">
        <v>4.7986503736468498</v>
      </c>
      <c r="I16" s="14">
        <v>1283</v>
      </c>
    </row>
    <row r="17" spans="1:9" ht="16.2" customHeight="1" x14ac:dyDescent="0.3">
      <c r="A17" s="10">
        <v>6</v>
      </c>
      <c r="B17" s="10" t="s">
        <v>2848</v>
      </c>
      <c r="C17" s="11" t="s">
        <v>2747</v>
      </c>
      <c r="D17" s="45" t="s">
        <v>2714</v>
      </c>
      <c r="E17" s="53">
        <v>52.768621143398697</v>
      </c>
      <c r="F17" s="49">
        <v>57.7324984481603</v>
      </c>
      <c r="G17" s="48">
        <v>47.804743838637002</v>
      </c>
      <c r="H17" s="48">
        <v>4.9638773047616898</v>
      </c>
      <c r="I17" s="14">
        <v>445</v>
      </c>
    </row>
    <row r="18" spans="1:9" ht="16.2" customHeight="1" x14ac:dyDescent="0.3">
      <c r="A18" s="10">
        <v>1</v>
      </c>
      <c r="B18" s="10" t="s">
        <v>2843</v>
      </c>
      <c r="C18" s="11" t="s">
        <v>2748</v>
      </c>
      <c r="D18" s="45" t="s">
        <v>2713</v>
      </c>
      <c r="E18" s="52">
        <v>1531.4049404019299</v>
      </c>
      <c r="F18" s="47">
        <v>1549.4599309284099</v>
      </c>
      <c r="G18" s="48">
        <v>1513.34994987545</v>
      </c>
      <c r="H18" s="48">
        <v>18.0549905264795</v>
      </c>
      <c r="I18" s="2">
        <v>26006</v>
      </c>
    </row>
    <row r="19" spans="1:9" ht="16.2" customHeight="1" x14ac:dyDescent="0.3">
      <c r="A19" s="10">
        <v>2</v>
      </c>
      <c r="B19" s="10" t="s">
        <v>2844</v>
      </c>
      <c r="C19" s="11" t="s">
        <v>2748</v>
      </c>
      <c r="D19" s="45" t="s">
        <v>2713</v>
      </c>
      <c r="E19" s="52">
        <v>1459.16793747931</v>
      </c>
      <c r="F19" s="47">
        <v>1476.12563340669</v>
      </c>
      <c r="G19" s="48">
        <v>1442.21024155194</v>
      </c>
      <c r="H19" s="48">
        <v>16.957695927375202</v>
      </c>
      <c r="I19" s="2">
        <v>26500</v>
      </c>
    </row>
    <row r="20" spans="1:9" ht="16.2" customHeight="1" x14ac:dyDescent="0.3">
      <c r="A20" s="10">
        <v>3</v>
      </c>
      <c r="B20" s="10" t="s">
        <v>2845</v>
      </c>
      <c r="C20" s="11" t="s">
        <v>2748</v>
      </c>
      <c r="D20" s="45" t="s">
        <v>2713</v>
      </c>
      <c r="E20" s="52">
        <v>1298.3437683284801</v>
      </c>
      <c r="F20" s="49">
        <v>1329.19657348592</v>
      </c>
      <c r="G20" s="48">
        <v>1267.49096317104</v>
      </c>
      <c r="H20" s="48">
        <v>30.8528051574397</v>
      </c>
      <c r="I20" s="14">
        <v>6380</v>
      </c>
    </row>
    <row r="21" spans="1:9" ht="16.2" customHeight="1" x14ac:dyDescent="0.3">
      <c r="A21" s="10">
        <v>4</v>
      </c>
      <c r="B21" s="10" t="s">
        <v>2846</v>
      </c>
      <c r="C21" s="11" t="s">
        <v>2748</v>
      </c>
      <c r="D21" s="45" t="s">
        <v>2713</v>
      </c>
      <c r="E21" s="53">
        <v>1438.2364619812099</v>
      </c>
      <c r="F21" s="49">
        <v>1491.5604320827599</v>
      </c>
      <c r="G21" s="48">
        <v>1384.9124918796599</v>
      </c>
      <c r="H21" s="48">
        <v>53.323970101548902</v>
      </c>
      <c r="I21" s="14">
        <v>2572</v>
      </c>
    </row>
    <row r="22" spans="1:9" ht="16.2" customHeight="1" x14ac:dyDescent="0.3">
      <c r="A22" s="10">
        <v>5</v>
      </c>
      <c r="B22" s="10" t="s">
        <v>2847</v>
      </c>
      <c r="C22" s="11" t="s">
        <v>2748</v>
      </c>
      <c r="D22" s="45" t="s">
        <v>2713</v>
      </c>
      <c r="E22" s="53">
        <v>1212.6287225920501</v>
      </c>
      <c r="F22" s="49">
        <v>1238.1684377926999</v>
      </c>
      <c r="G22" s="48">
        <v>1187.08900739141</v>
      </c>
      <c r="H22" s="48">
        <v>25.539715200645301</v>
      </c>
      <c r="I22" s="14">
        <v>8315</v>
      </c>
    </row>
    <row r="23" spans="1:9" ht="16.2" customHeight="1" x14ac:dyDescent="0.3">
      <c r="A23" s="10">
        <v>6</v>
      </c>
      <c r="B23" s="10" t="s">
        <v>2848</v>
      </c>
      <c r="C23" s="11" t="s">
        <v>2748</v>
      </c>
      <c r="D23" s="45" t="s">
        <v>2713</v>
      </c>
      <c r="E23" s="53">
        <v>1160.76729016533</v>
      </c>
      <c r="F23" s="49">
        <v>1194.2775596557401</v>
      </c>
      <c r="G23" s="48">
        <v>1127.2570206749201</v>
      </c>
      <c r="H23" s="48">
        <v>33.510269490407602</v>
      </c>
      <c r="I23" s="14">
        <v>4415</v>
      </c>
    </row>
    <row r="24" spans="1:9" ht="16.2" customHeight="1" x14ac:dyDescent="0.3">
      <c r="A24" s="10">
        <v>1</v>
      </c>
      <c r="B24" s="10" t="s">
        <v>2843</v>
      </c>
      <c r="C24" s="11" t="s">
        <v>2748</v>
      </c>
      <c r="D24" s="45" t="s">
        <v>2714</v>
      </c>
      <c r="E24" s="52">
        <v>197.654132722122</v>
      </c>
      <c r="F24" s="47">
        <v>204.63414554073299</v>
      </c>
      <c r="G24" s="48">
        <v>190.67411990350999</v>
      </c>
      <c r="H24" s="48">
        <v>6.98001281861153</v>
      </c>
      <c r="I24" s="2">
        <v>3196</v>
      </c>
    </row>
    <row r="25" spans="1:9" ht="16.2" customHeight="1" x14ac:dyDescent="0.3">
      <c r="A25" s="10">
        <v>2</v>
      </c>
      <c r="B25" s="10" t="s">
        <v>2844</v>
      </c>
      <c r="C25" s="11" t="s">
        <v>2748</v>
      </c>
      <c r="D25" s="45" t="s">
        <v>2714</v>
      </c>
      <c r="E25" s="52">
        <v>164.546608155206</v>
      </c>
      <c r="F25" s="47">
        <v>170.63877161951001</v>
      </c>
      <c r="G25" s="48">
        <v>158.45444469090199</v>
      </c>
      <c r="H25" s="48">
        <v>6.0921634643040097</v>
      </c>
      <c r="I25" s="2">
        <v>2915</v>
      </c>
    </row>
    <row r="26" spans="1:9" ht="16.2" customHeight="1" x14ac:dyDescent="0.3">
      <c r="A26" s="10">
        <v>3</v>
      </c>
      <c r="B26" s="10" t="s">
        <v>2845</v>
      </c>
      <c r="C26" s="11" t="s">
        <v>2748</v>
      </c>
      <c r="D26" s="45" t="s">
        <v>2714</v>
      </c>
      <c r="E26" s="52">
        <v>123.224224982314</v>
      </c>
      <c r="F26" s="49">
        <v>133.440974152541</v>
      </c>
      <c r="G26" s="48">
        <v>113.007475812086</v>
      </c>
      <c r="H26" s="48">
        <v>10.2167491702272</v>
      </c>
      <c r="I26" s="14">
        <v>595</v>
      </c>
    </row>
    <row r="27" spans="1:9" ht="16.2" customHeight="1" x14ac:dyDescent="0.3">
      <c r="A27" s="10">
        <v>4</v>
      </c>
      <c r="B27" s="10" t="s">
        <v>2846</v>
      </c>
      <c r="C27" s="11" t="s">
        <v>2748</v>
      </c>
      <c r="D27" s="45" t="s">
        <v>2714</v>
      </c>
      <c r="E27" s="54">
        <v>79.410483566732907</v>
      </c>
      <c r="F27" s="49">
        <v>92.651568064157502</v>
      </c>
      <c r="G27" s="48">
        <v>66.169399069308298</v>
      </c>
      <c r="H27" s="48">
        <v>13.2410844974246</v>
      </c>
      <c r="I27" s="14">
        <v>141</v>
      </c>
    </row>
    <row r="28" spans="1:9" ht="16.2" customHeight="1" x14ac:dyDescent="0.3">
      <c r="A28" s="10">
        <v>5</v>
      </c>
      <c r="B28" s="10" t="s">
        <v>2847</v>
      </c>
      <c r="C28" s="11" t="s">
        <v>2748</v>
      </c>
      <c r="D28" s="45" t="s">
        <v>2714</v>
      </c>
      <c r="E28" s="53">
        <v>109.227667172672</v>
      </c>
      <c r="F28" s="49">
        <v>117.61548442302499</v>
      </c>
      <c r="G28" s="48">
        <v>100.839849922319</v>
      </c>
      <c r="H28" s="48">
        <v>8.3878172503533506</v>
      </c>
      <c r="I28" s="14">
        <v>719</v>
      </c>
    </row>
    <row r="29" spans="1:9" ht="16.2" customHeight="1" x14ac:dyDescent="0.3">
      <c r="A29" s="10">
        <v>6</v>
      </c>
      <c r="B29" s="10" t="s">
        <v>2848</v>
      </c>
      <c r="C29" s="11" t="s">
        <v>2748</v>
      </c>
      <c r="D29" s="45" t="s">
        <v>2714</v>
      </c>
      <c r="E29" s="53">
        <v>60.944845678643098</v>
      </c>
      <c r="F29" s="49">
        <v>69.033559044597894</v>
      </c>
      <c r="G29" s="48">
        <v>52.856132312688402</v>
      </c>
      <c r="H29" s="48">
        <v>8.0887133659547708</v>
      </c>
      <c r="I29" s="14">
        <v>235</v>
      </c>
    </row>
    <row r="30" spans="1:9" ht="16.2" customHeight="1" x14ac:dyDescent="0.3">
      <c r="A30" s="10">
        <v>1</v>
      </c>
      <c r="B30" s="10" t="s">
        <v>2843</v>
      </c>
      <c r="C30" s="11" t="s">
        <v>2749</v>
      </c>
      <c r="D30" s="45" t="s">
        <v>2713</v>
      </c>
      <c r="E30" s="52">
        <v>1087.58725517384</v>
      </c>
      <c r="F30" s="47">
        <v>1100.27249658663</v>
      </c>
      <c r="G30" s="48">
        <v>1074.9020137610501</v>
      </c>
      <c r="H30" s="48">
        <v>12.685241412793401</v>
      </c>
      <c r="I30" s="2">
        <v>26356</v>
      </c>
    </row>
    <row r="31" spans="1:9" ht="16.2" customHeight="1" x14ac:dyDescent="0.3">
      <c r="A31" s="10">
        <v>2</v>
      </c>
      <c r="B31" s="10" t="s">
        <v>2844</v>
      </c>
      <c r="C31" s="11" t="s">
        <v>2749</v>
      </c>
      <c r="D31" s="45" t="s">
        <v>2713</v>
      </c>
      <c r="E31" s="52">
        <v>1093.69233637706</v>
      </c>
      <c r="F31" s="47">
        <v>1106.16058773758</v>
      </c>
      <c r="G31" s="48">
        <v>1081.2240850165299</v>
      </c>
      <c r="H31" s="48">
        <v>12.4682513605251</v>
      </c>
      <c r="I31" s="2">
        <v>27106</v>
      </c>
    </row>
    <row r="32" spans="1:9" ht="16.2" customHeight="1" x14ac:dyDescent="0.3">
      <c r="A32" s="10">
        <v>3</v>
      </c>
      <c r="B32" s="10" t="s">
        <v>2845</v>
      </c>
      <c r="C32" s="11" t="s">
        <v>2749</v>
      </c>
      <c r="D32" s="45" t="s">
        <v>2713</v>
      </c>
      <c r="E32" s="52">
        <v>997.19233192312095</v>
      </c>
      <c r="F32" s="47">
        <v>1020.13968400004</v>
      </c>
      <c r="G32" s="48">
        <v>974.24497984619995</v>
      </c>
      <c r="H32" s="48">
        <v>22.947352076921</v>
      </c>
      <c r="I32" s="2">
        <v>6698</v>
      </c>
    </row>
    <row r="33" spans="1:9" ht="16.2" customHeight="1" x14ac:dyDescent="0.3">
      <c r="A33" s="10">
        <v>4</v>
      </c>
      <c r="B33" s="10" t="s">
        <v>2846</v>
      </c>
      <c r="C33" s="11" t="s">
        <v>2749</v>
      </c>
      <c r="D33" s="45" t="s">
        <v>2713</v>
      </c>
      <c r="E33" s="53">
        <v>1051.9688377483101</v>
      </c>
      <c r="F33" s="49">
        <v>1090.83342477214</v>
      </c>
      <c r="G33" s="48">
        <v>1013.10425072448</v>
      </c>
      <c r="H33" s="48">
        <v>38.8645870238295</v>
      </c>
      <c r="I33" s="14">
        <v>2715</v>
      </c>
    </row>
    <row r="34" spans="1:9" ht="16.2" customHeight="1" x14ac:dyDescent="0.3">
      <c r="A34" s="10">
        <v>5</v>
      </c>
      <c r="B34" s="10" t="s">
        <v>2847</v>
      </c>
      <c r="C34" s="11" t="s">
        <v>2749</v>
      </c>
      <c r="D34" s="45" t="s">
        <v>2713</v>
      </c>
      <c r="E34" s="53">
        <v>877.57250708856998</v>
      </c>
      <c r="F34" s="117">
        <v>896.92572316101098</v>
      </c>
      <c r="G34" s="48">
        <v>858.21929101613</v>
      </c>
      <c r="H34" s="48">
        <v>19.353216072440802</v>
      </c>
      <c r="I34" s="125">
        <v>7233</v>
      </c>
    </row>
    <row r="35" spans="1:9" ht="16.2" customHeight="1" x14ac:dyDescent="0.3">
      <c r="A35" s="10">
        <v>6</v>
      </c>
      <c r="B35" s="10" t="s">
        <v>2848</v>
      </c>
      <c r="C35" s="11" t="s">
        <v>2749</v>
      </c>
      <c r="D35" s="45" t="s">
        <v>2713</v>
      </c>
      <c r="E35" s="53">
        <v>864.49340535258796</v>
      </c>
      <c r="F35" s="49">
        <v>890.16035179248297</v>
      </c>
      <c r="G35" s="48">
        <v>838.82645891269306</v>
      </c>
      <c r="H35" s="48">
        <v>25.666946439895099</v>
      </c>
      <c r="I35" s="14">
        <v>4015</v>
      </c>
    </row>
    <row r="36" spans="1:9" ht="16.2" customHeight="1" x14ac:dyDescent="0.3">
      <c r="A36" s="10">
        <v>1</v>
      </c>
      <c r="B36" s="10" t="s">
        <v>2843</v>
      </c>
      <c r="C36" s="11" t="s">
        <v>2749</v>
      </c>
      <c r="D36" s="45" t="s">
        <v>2714</v>
      </c>
      <c r="E36" s="52">
        <v>125.63955746526101</v>
      </c>
      <c r="F36" s="47">
        <v>130.096084609949</v>
      </c>
      <c r="G36" s="48">
        <v>121.183030320573</v>
      </c>
      <c r="H36" s="48">
        <v>4.4565271446881702</v>
      </c>
      <c r="I36" s="2">
        <v>3069</v>
      </c>
    </row>
    <row r="37" spans="1:9" ht="16.2" customHeight="1" x14ac:dyDescent="0.3">
      <c r="A37" s="10">
        <v>2</v>
      </c>
      <c r="B37" s="10" t="s">
        <v>2844</v>
      </c>
      <c r="C37" s="11" t="s">
        <v>2749</v>
      </c>
      <c r="D37" s="45" t="s">
        <v>2714</v>
      </c>
      <c r="E37" s="52">
        <v>106.49833382851</v>
      </c>
      <c r="F37" s="47">
        <v>110.534391496084</v>
      </c>
      <c r="G37" s="48">
        <v>102.462276160936</v>
      </c>
      <c r="H37" s="48">
        <v>4.03605766757408</v>
      </c>
      <c r="I37" s="2">
        <v>2665</v>
      </c>
    </row>
    <row r="38" spans="1:9" ht="16.2" customHeight="1" x14ac:dyDescent="0.3">
      <c r="A38" s="10">
        <v>3</v>
      </c>
      <c r="B38" s="10" t="s">
        <v>2845</v>
      </c>
      <c r="C38" s="11" t="s">
        <v>2749</v>
      </c>
      <c r="D38" s="45" t="s">
        <v>2714</v>
      </c>
      <c r="E38" s="52">
        <v>81.890158752900504</v>
      </c>
      <c r="F38" s="48">
        <v>88.692860140311595</v>
      </c>
      <c r="G38" s="48">
        <v>75.087457365489499</v>
      </c>
      <c r="H38" s="48">
        <v>6.8027013874110596</v>
      </c>
      <c r="I38" s="17">
        <v>556</v>
      </c>
    </row>
    <row r="39" spans="1:9" ht="16.2" customHeight="1" x14ac:dyDescent="0.3">
      <c r="A39" s="10">
        <v>4</v>
      </c>
      <c r="B39" s="10" t="s">
        <v>2846</v>
      </c>
      <c r="C39" s="11" t="s">
        <v>2749</v>
      </c>
      <c r="D39" s="45" t="s">
        <v>2714</v>
      </c>
      <c r="E39" s="53">
        <v>69.354075308593707</v>
      </c>
      <c r="F39" s="49">
        <v>79.593502826199497</v>
      </c>
      <c r="G39" s="48">
        <v>59.114647790987902</v>
      </c>
      <c r="H39" s="48">
        <v>10.239427517605799</v>
      </c>
      <c r="I39" s="14">
        <v>182</v>
      </c>
    </row>
    <row r="40" spans="1:9" ht="16.2" customHeight="1" x14ac:dyDescent="0.3">
      <c r="A40" s="10">
        <v>5</v>
      </c>
      <c r="B40" s="10" t="s">
        <v>2847</v>
      </c>
      <c r="C40" s="11" t="s">
        <v>2749</v>
      </c>
      <c r="D40" s="45" t="s">
        <v>2714</v>
      </c>
      <c r="E40" s="52">
        <v>68.7936534445722</v>
      </c>
      <c r="F40" s="49">
        <v>74.474275769787695</v>
      </c>
      <c r="G40" s="48">
        <v>63.113031119356698</v>
      </c>
      <c r="H40" s="48">
        <v>5.6806223252154702</v>
      </c>
      <c r="I40" s="14">
        <v>564</v>
      </c>
    </row>
    <row r="41" spans="1:9" ht="16.2" customHeight="1" x14ac:dyDescent="0.3">
      <c r="A41" s="10">
        <v>6</v>
      </c>
      <c r="B41" s="10" t="s">
        <v>2848</v>
      </c>
      <c r="C41" s="11" t="s">
        <v>2749</v>
      </c>
      <c r="D41" s="45" t="s">
        <v>2714</v>
      </c>
      <c r="E41" s="53">
        <v>45.366294438945701</v>
      </c>
      <c r="F41" s="49">
        <v>51.542810851614</v>
      </c>
      <c r="G41" s="48">
        <v>39.189778026277303</v>
      </c>
      <c r="H41" s="48">
        <v>6.1765164126683603</v>
      </c>
      <c r="I41" s="14">
        <v>210</v>
      </c>
    </row>
  </sheetData>
  <hyperlinks>
    <hyperlink ref="A4" location="Contents!A1" display="Back to table of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zoomScaleNormal="100" workbookViewId="0"/>
  </sheetViews>
  <sheetFormatPr defaultColWidth="9.33203125" defaultRowHeight="15.6" x14ac:dyDescent="0.3"/>
  <cols>
    <col min="1" max="1" width="32.3320312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2841</v>
      </c>
      <c r="E1" s="36"/>
      <c r="F1" s="13"/>
      <c r="G1" s="13"/>
    </row>
    <row r="2" spans="1:8" s="4" customFormat="1" ht="15" x14ac:dyDescent="0.25">
      <c r="A2" s="5" t="s">
        <v>2853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5" t="s">
        <v>116</v>
      </c>
      <c r="B5" s="86" t="s">
        <v>46</v>
      </c>
      <c r="C5" s="86" t="s">
        <v>47</v>
      </c>
      <c r="D5" s="44" t="s">
        <v>43</v>
      </c>
      <c r="E5" s="88" t="s">
        <v>2752</v>
      </c>
      <c r="F5" s="89" t="s">
        <v>2753</v>
      </c>
      <c r="G5" s="89" t="s">
        <v>2751</v>
      </c>
      <c r="H5" s="89" t="s">
        <v>42</v>
      </c>
    </row>
    <row r="6" spans="1:8" ht="16.2" customHeight="1" x14ac:dyDescent="0.3">
      <c r="A6" s="8" t="s">
        <v>2809</v>
      </c>
      <c r="B6" s="11" t="s">
        <v>2747</v>
      </c>
      <c r="C6" s="121" t="s">
        <v>2714</v>
      </c>
      <c r="D6" s="54">
        <v>112.706925905085</v>
      </c>
      <c r="E6" s="50">
        <v>114.507207697582</v>
      </c>
      <c r="F6" s="48">
        <v>110.906644112588</v>
      </c>
      <c r="G6" s="48">
        <f>tab_m5_health_boards[[#This Row],[Age-Standardised Rate of Mortality (ASMR)]]-tab_m5_health_boards[[#This Row],[Lower Confidence Interval Limit]]</f>
        <v>1.8002817924970032</v>
      </c>
      <c r="H6" s="17">
        <v>15047</v>
      </c>
    </row>
    <row r="7" spans="1:8" ht="16.2" customHeight="1" x14ac:dyDescent="0.3">
      <c r="A7" s="8" t="s">
        <v>119</v>
      </c>
      <c r="B7" s="11" t="s">
        <v>2747</v>
      </c>
      <c r="C7" s="121" t="s">
        <v>2714</v>
      </c>
      <c r="D7" s="54">
        <v>92.573096362081699</v>
      </c>
      <c r="E7" s="50">
        <v>101.232546329849</v>
      </c>
      <c r="F7" s="48">
        <v>83.913646394314696</v>
      </c>
      <c r="G7" s="48">
        <f>tab_m5_health_boards[[#This Row],[Age-Standardised Rate of Mortality (ASMR)]]-tab_m5_health_boards[[#This Row],[Lower Confidence Interval Limit]]</f>
        <v>8.6594499677670029</v>
      </c>
      <c r="H7" s="17">
        <v>439</v>
      </c>
    </row>
    <row r="8" spans="1:8" ht="16.2" customHeight="1" x14ac:dyDescent="0.3">
      <c r="A8" s="8" t="s">
        <v>218</v>
      </c>
      <c r="B8" s="11" t="s">
        <v>2747</v>
      </c>
      <c r="C8" s="121" t="s">
        <v>2714</v>
      </c>
      <c r="D8" s="54">
        <v>67.362846023325801</v>
      </c>
      <c r="E8" s="50">
        <v>73.814151772329694</v>
      </c>
      <c r="F8" s="48">
        <v>60.911540274321901</v>
      </c>
      <c r="G8" s="48">
        <f>tab_m5_health_boards[[#This Row],[Age-Standardised Rate of Mortality (ASMR)]]-tab_m5_health_boards[[#This Row],[Lower Confidence Interval Limit]]</f>
        <v>6.4513057490039003</v>
      </c>
      <c r="H8" s="17">
        <v>423</v>
      </c>
    </row>
    <row r="9" spans="1:8" ht="16.2" customHeight="1" x14ac:dyDescent="0.3">
      <c r="A9" s="8" t="s">
        <v>337</v>
      </c>
      <c r="B9" s="11" t="s">
        <v>2747</v>
      </c>
      <c r="C9" s="121" t="s">
        <v>2714</v>
      </c>
      <c r="D9" s="54">
        <v>85.750440844066503</v>
      </c>
      <c r="E9" s="50">
        <v>95.399814924115205</v>
      </c>
      <c r="F9" s="48">
        <v>76.101066764017801</v>
      </c>
      <c r="G9" s="48">
        <f>tab_m5_health_boards[[#This Row],[Age-Standardised Rate of Mortality (ASMR)]]-tab_m5_health_boards[[#This Row],[Lower Confidence Interval Limit]]</f>
        <v>9.6493740800487018</v>
      </c>
      <c r="H9" s="17">
        <v>304</v>
      </c>
    </row>
    <row r="10" spans="1:8" ht="16.2" customHeight="1" x14ac:dyDescent="0.3">
      <c r="A10" s="8" t="s">
        <v>390</v>
      </c>
      <c r="B10" s="11" t="s">
        <v>2747</v>
      </c>
      <c r="C10" s="121" t="s">
        <v>2714</v>
      </c>
      <c r="D10" s="54">
        <v>61.501169593388902</v>
      </c>
      <c r="E10" s="50">
        <v>70.9368868154654</v>
      </c>
      <c r="F10" s="48">
        <v>52.065452371312503</v>
      </c>
      <c r="G10" s="48">
        <f>tab_m5_health_boards[[#This Row],[Age-Standardised Rate of Mortality (ASMR)]]-tab_m5_health_boards[[#This Row],[Lower Confidence Interval Limit]]</f>
        <v>9.4357172220763985</v>
      </c>
      <c r="H10" s="17">
        <v>167</v>
      </c>
    </row>
    <row r="11" spans="1:8" ht="16.2" customHeight="1" x14ac:dyDescent="0.3">
      <c r="A11" s="8" t="s">
        <v>810</v>
      </c>
      <c r="B11" s="11" t="s">
        <v>2747</v>
      </c>
      <c r="C11" s="121" t="s">
        <v>2714</v>
      </c>
      <c r="D11" s="54">
        <v>107.183424603764</v>
      </c>
      <c r="E11" s="50">
        <v>113.327582578651</v>
      </c>
      <c r="F11" s="48">
        <v>101.039266628878</v>
      </c>
      <c r="G11" s="48">
        <f>tab_m5_health_boards[[#This Row],[Age-Standardised Rate of Mortality (ASMR)]]-tab_m5_health_boards[[#This Row],[Lower Confidence Interval Limit]]</f>
        <v>6.1441579748859994</v>
      </c>
      <c r="H11" s="17">
        <v>1165</v>
      </c>
    </row>
    <row r="12" spans="1:8" ht="16.2" customHeight="1" x14ac:dyDescent="0.3">
      <c r="A12" s="8" t="s">
        <v>437</v>
      </c>
      <c r="B12" s="11" t="s">
        <v>2747</v>
      </c>
      <c r="C12" s="121" t="s">
        <v>2714</v>
      </c>
      <c r="D12" s="54">
        <v>138.26815571256799</v>
      </c>
      <c r="E12" s="50">
        <v>159.058880226784</v>
      </c>
      <c r="F12" s="48">
        <v>117.47743119835199</v>
      </c>
      <c r="G12" s="48">
        <f>tab_m5_health_boards[[#This Row],[Age-Standardised Rate of Mortality (ASMR)]]-tab_m5_health_boards[[#This Row],[Lower Confidence Interval Limit]]</f>
        <v>20.790724514215995</v>
      </c>
      <c r="H12" s="17">
        <v>172</v>
      </c>
    </row>
    <row r="13" spans="1:8" ht="16.2" customHeight="1" x14ac:dyDescent="0.3">
      <c r="A13" s="8" t="s">
        <v>462</v>
      </c>
      <c r="B13" s="11" t="s">
        <v>2747</v>
      </c>
      <c r="C13" s="121" t="s">
        <v>2714</v>
      </c>
      <c r="D13" s="54">
        <v>61.5504037864156</v>
      </c>
      <c r="E13" s="50">
        <v>68.608353804894094</v>
      </c>
      <c r="F13" s="48">
        <v>54.492453767937</v>
      </c>
      <c r="G13" s="48">
        <f>tab_m5_health_boards[[#This Row],[Age-Standardised Rate of Mortality (ASMR)]]-tab_m5_health_boards[[#This Row],[Lower Confidence Interval Limit]]</f>
        <v>7.0579500184785999</v>
      </c>
      <c r="H13" s="17">
        <v>297</v>
      </c>
    </row>
    <row r="14" spans="1:8" ht="16.2" customHeight="1" x14ac:dyDescent="0.3">
      <c r="A14" s="8" t="s">
        <v>543</v>
      </c>
      <c r="B14" s="11" t="s">
        <v>2747</v>
      </c>
      <c r="C14" s="121" t="s">
        <v>2714</v>
      </c>
      <c r="D14" s="54">
        <v>139.94332277406801</v>
      </c>
      <c r="E14" s="50">
        <v>152.39041133407201</v>
      </c>
      <c r="F14" s="48">
        <v>127.49623421406299</v>
      </c>
      <c r="G14" s="48">
        <f>tab_m5_health_boards[[#This Row],[Age-Standardised Rate of Mortality (ASMR)]]-tab_m5_health_boards[[#This Row],[Lower Confidence Interval Limit]]</f>
        <v>12.447088560005014</v>
      </c>
      <c r="H14" s="17">
        <v>485</v>
      </c>
    </row>
    <row r="15" spans="1:8" ht="16.2" customHeight="1" x14ac:dyDescent="0.3">
      <c r="A15" s="8" t="s">
        <v>606</v>
      </c>
      <c r="B15" s="11" t="s">
        <v>2747</v>
      </c>
      <c r="C15" s="121" t="s">
        <v>2714</v>
      </c>
      <c r="D15" s="54">
        <v>141.23739307910199</v>
      </c>
      <c r="E15" s="50">
        <v>154.55029668273599</v>
      </c>
      <c r="F15" s="48">
        <v>127.92448947546799</v>
      </c>
      <c r="G15" s="48">
        <f>tab_m5_health_boards[[#This Row],[Age-Standardised Rate of Mortality (ASMR)]]-tab_m5_health_boards[[#This Row],[Lower Confidence Interval Limit]]</f>
        <v>13.312903603633998</v>
      </c>
      <c r="H15" s="17">
        <v>437</v>
      </c>
    </row>
    <row r="16" spans="1:8" ht="16.2" customHeight="1" x14ac:dyDescent="0.3">
      <c r="A16" s="8" t="s">
        <v>667</v>
      </c>
      <c r="B16" s="11" t="s">
        <v>2747</v>
      </c>
      <c r="C16" s="121" t="s">
        <v>2714</v>
      </c>
      <c r="D16" s="54">
        <v>111.35968054548199</v>
      </c>
      <c r="E16" s="50">
        <v>122.73237525668399</v>
      </c>
      <c r="F16" s="48">
        <v>99.986985834279594</v>
      </c>
      <c r="G16" s="48">
        <f>tab_m5_health_boards[[#This Row],[Age-Standardised Rate of Mortality (ASMR)]]-tab_m5_health_boards[[#This Row],[Lower Confidence Interval Limit]]</f>
        <v>11.372694711202399</v>
      </c>
      <c r="H16" s="17">
        <v>367</v>
      </c>
    </row>
    <row r="17" spans="1:8" ht="16.2" customHeight="1" x14ac:dyDescent="0.3">
      <c r="A17" s="8" t="s">
        <v>724</v>
      </c>
      <c r="B17" s="11" t="s">
        <v>2747</v>
      </c>
      <c r="C17" s="66" t="s">
        <v>2714</v>
      </c>
      <c r="D17" s="54">
        <v>81.364080058426893</v>
      </c>
      <c r="E17" s="50">
        <v>91.910005005624996</v>
      </c>
      <c r="F17" s="48">
        <v>70.818155111228805</v>
      </c>
      <c r="G17" s="48">
        <f>tab_m5_health_boards[[#This Row],[Age-Standardised Rate of Mortality (ASMR)]]-tab_m5_health_boards[[#This Row],[Lower Confidence Interval Limit]]</f>
        <v>10.545924947198088</v>
      </c>
      <c r="H17" s="17">
        <v>229</v>
      </c>
    </row>
    <row r="18" spans="1:8" ht="16.2" customHeight="1" x14ac:dyDescent="0.3">
      <c r="A18" s="8" t="s">
        <v>769</v>
      </c>
      <c r="B18" s="11" t="s">
        <v>2747</v>
      </c>
      <c r="C18" s="66" t="s">
        <v>2714</v>
      </c>
      <c r="D18" s="54">
        <v>111.576472574012</v>
      </c>
      <c r="E18" s="50">
        <v>124.26755313190399</v>
      </c>
      <c r="F18" s="48">
        <v>98.885392016120505</v>
      </c>
      <c r="G18" s="48">
        <f>tab_m5_health_boards[[#This Row],[Age-Standardised Rate of Mortality (ASMR)]]-tab_m5_health_boards[[#This Row],[Lower Confidence Interval Limit]]</f>
        <v>12.691080557891496</v>
      </c>
      <c r="H18" s="17">
        <v>296</v>
      </c>
    </row>
    <row r="19" spans="1:8" ht="16.2" customHeight="1" x14ac:dyDescent="0.3">
      <c r="A19" s="8" t="s">
        <v>1052</v>
      </c>
      <c r="B19" s="11" t="s">
        <v>2747</v>
      </c>
      <c r="C19" s="66" t="s">
        <v>2714</v>
      </c>
      <c r="D19" s="54">
        <v>130.081765935596</v>
      </c>
      <c r="E19" s="50">
        <v>141.58555358859101</v>
      </c>
      <c r="F19" s="48">
        <v>118.5779782826</v>
      </c>
      <c r="G19" s="48">
        <f>tab_m5_health_boards[[#This Row],[Age-Standardised Rate of Mortality (ASMR)]]-tab_m5_health_boards[[#This Row],[Lower Confidence Interval Limit]]</f>
        <v>11.503787652995996</v>
      </c>
      <c r="H19" s="17">
        <v>496</v>
      </c>
    </row>
    <row r="20" spans="1:8" ht="16.2" customHeight="1" x14ac:dyDescent="0.3">
      <c r="A20" s="8" t="s">
        <v>1137</v>
      </c>
      <c r="B20" s="11" t="s">
        <v>2747</v>
      </c>
      <c r="C20" s="121" t="s">
        <v>2714</v>
      </c>
      <c r="D20" s="54">
        <v>88.549742853400204</v>
      </c>
      <c r="E20" s="50">
        <v>94.474341421499005</v>
      </c>
      <c r="F20" s="48">
        <v>82.625144285301303</v>
      </c>
      <c r="G20" s="48">
        <f>tab_m5_health_boards[[#This Row],[Age-Standardised Rate of Mortality (ASMR)]]-tab_m5_health_boards[[#This Row],[Lower Confidence Interval Limit]]</f>
        <v>5.9245985680989008</v>
      </c>
      <c r="H20" s="17">
        <v>859</v>
      </c>
    </row>
    <row r="21" spans="1:8" ht="16.2" customHeight="1" x14ac:dyDescent="0.3">
      <c r="A21" s="8" t="s">
        <v>1346</v>
      </c>
      <c r="B21" s="11" t="s">
        <v>2747</v>
      </c>
      <c r="C21" s="121" t="s">
        <v>2714</v>
      </c>
      <c r="D21" s="54">
        <v>189.06433420859901</v>
      </c>
      <c r="E21" s="50">
        <v>197.06858426895201</v>
      </c>
      <c r="F21" s="48">
        <v>181.06008414824501</v>
      </c>
      <c r="G21" s="48">
        <f>tab_m5_health_boards[[#This Row],[Age-Standardised Rate of Mortality (ASMR)]]-tab_m5_health_boards[[#This Row],[Lower Confidence Interval Limit]]</f>
        <v>8.0042500603539963</v>
      </c>
      <c r="H21" s="17">
        <v>2152</v>
      </c>
    </row>
    <row r="22" spans="1:8" ht="16.2" customHeight="1" x14ac:dyDescent="0.3">
      <c r="A22" s="8" t="s">
        <v>1614</v>
      </c>
      <c r="B22" s="11" t="s">
        <v>2747</v>
      </c>
      <c r="C22" s="121" t="s">
        <v>2714</v>
      </c>
      <c r="D22" s="54">
        <v>48.801434132804999</v>
      </c>
      <c r="E22" s="50">
        <v>54.122638155007003</v>
      </c>
      <c r="F22" s="48">
        <v>43.480230110602903</v>
      </c>
      <c r="G22" s="48">
        <f>tab_m5_health_boards[[#This Row],[Age-Standardised Rate of Mortality (ASMR)]]-tab_m5_health_boards[[#This Row],[Lower Confidence Interval Limit]]</f>
        <v>5.321204022202096</v>
      </c>
      <c r="H22" s="17">
        <v>325</v>
      </c>
    </row>
    <row r="23" spans="1:8" ht="16.2" customHeight="1" x14ac:dyDescent="0.3">
      <c r="A23" s="8" t="s">
        <v>1727</v>
      </c>
      <c r="B23" s="11" t="s">
        <v>2747</v>
      </c>
      <c r="C23" s="121" t="s">
        <v>2714</v>
      </c>
      <c r="D23" s="120">
        <v>135.310344434793</v>
      </c>
      <c r="E23" s="49">
        <v>150.890059365133</v>
      </c>
      <c r="F23" s="48">
        <v>119.73062950445301</v>
      </c>
      <c r="G23" s="48">
        <f>tab_m5_health_boards[[#This Row],[Age-Standardised Rate of Mortality (ASMR)]]-tab_m5_health_boards[[#This Row],[Lower Confidence Interval Limit]]</f>
        <v>15.579714930339989</v>
      </c>
      <c r="H23" s="17">
        <v>289</v>
      </c>
    </row>
    <row r="24" spans="1:8" ht="16.2" customHeight="1" x14ac:dyDescent="0.3">
      <c r="A24" s="8" t="s">
        <v>1762</v>
      </c>
      <c r="B24" s="11" t="s">
        <v>2747</v>
      </c>
      <c r="C24" s="121" t="s">
        <v>2714</v>
      </c>
      <c r="D24" s="54">
        <v>131.99551358926399</v>
      </c>
      <c r="E24" s="50">
        <v>147.715549441256</v>
      </c>
      <c r="F24" s="48">
        <v>116.27547773727299</v>
      </c>
      <c r="G24" s="48">
        <f>tab_m5_health_boards[[#This Row],[Age-Standardised Rate of Mortality (ASMR)]]-tab_m5_health_boards[[#This Row],[Lower Confidence Interval Limit]]</f>
        <v>15.720035851991</v>
      </c>
      <c r="H24" s="17">
        <v>274</v>
      </c>
    </row>
    <row r="25" spans="1:8" ht="16.2" customHeight="1" x14ac:dyDescent="0.3">
      <c r="A25" s="8" t="s">
        <v>1807</v>
      </c>
      <c r="B25" s="11" t="s">
        <v>2747</v>
      </c>
      <c r="C25" s="121" t="s">
        <v>2714</v>
      </c>
      <c r="D25" s="54">
        <v>34.290023680856301</v>
      </c>
      <c r="E25" s="50">
        <v>41.276493291877799</v>
      </c>
      <c r="F25" s="48">
        <v>27.303554069834799</v>
      </c>
      <c r="G25" s="48">
        <f>tab_m5_health_boards[[#This Row],[Age-Standardised Rate of Mortality (ASMR)]]-tab_m5_health_boards[[#This Row],[Lower Confidence Interval Limit]]</f>
        <v>6.9864696110215014</v>
      </c>
      <c r="H25" s="17">
        <v>93</v>
      </c>
    </row>
    <row r="26" spans="1:8" ht="16.2" customHeight="1" x14ac:dyDescent="0.3">
      <c r="A26" s="8" t="s">
        <v>1033</v>
      </c>
      <c r="B26" s="11" t="s">
        <v>2747</v>
      </c>
      <c r="C26" s="121" t="s">
        <v>2714</v>
      </c>
      <c r="D26" s="54">
        <v>43.7891429847122</v>
      </c>
      <c r="E26" s="50">
        <v>57.576726814534197</v>
      </c>
      <c r="F26" s="48">
        <v>30.001559154890199</v>
      </c>
      <c r="G26" s="48">
        <f>tab_m5_health_boards[[#This Row],[Age-Standardised Rate of Mortality (ASMR)]]-tab_m5_health_boards[[#This Row],[Lower Confidence Interval Limit]]</f>
        <v>13.787583829822001</v>
      </c>
      <c r="H26" s="17">
        <v>39</v>
      </c>
    </row>
    <row r="27" spans="1:8" ht="16.2" customHeight="1" x14ac:dyDescent="0.3">
      <c r="A27" s="8" t="s">
        <v>1856</v>
      </c>
      <c r="B27" s="11" t="s">
        <v>2747</v>
      </c>
      <c r="C27" s="121" t="s">
        <v>2714</v>
      </c>
      <c r="D27" s="54">
        <v>145.051241347359</v>
      </c>
      <c r="E27" s="50">
        <v>157.403138511919</v>
      </c>
      <c r="F27" s="48">
        <v>132.699344182799</v>
      </c>
      <c r="G27" s="48">
        <f>tab_m5_health_boards[[#This Row],[Age-Standardised Rate of Mortality (ASMR)]]-tab_m5_health_boards[[#This Row],[Lower Confidence Interval Limit]]</f>
        <v>12.35189716456</v>
      </c>
      <c r="H27" s="17">
        <v>535</v>
      </c>
    </row>
    <row r="28" spans="1:8" ht="16.2" customHeight="1" x14ac:dyDescent="0.3">
      <c r="A28" s="10" t="s">
        <v>1933</v>
      </c>
      <c r="B28" s="11" t="s">
        <v>2747</v>
      </c>
      <c r="C28" s="121" t="s">
        <v>2714</v>
      </c>
      <c r="D28" s="52">
        <v>164.566537810722</v>
      </c>
      <c r="E28" s="47">
        <v>174.073060042891</v>
      </c>
      <c r="F28" s="48">
        <v>155.06001557855299</v>
      </c>
      <c r="G28" s="48">
        <f>tab_m5_health_boards[[#This Row],[Age-Standardised Rate of Mortality (ASMR)]]-tab_m5_health_boards[[#This Row],[Lower Confidence Interval Limit]]</f>
        <v>9.5065222321690044</v>
      </c>
      <c r="H28" s="17">
        <v>1193</v>
      </c>
    </row>
    <row r="29" spans="1:8" ht="16.2" customHeight="1" x14ac:dyDescent="0.3">
      <c r="A29" s="10" t="s">
        <v>2089</v>
      </c>
      <c r="B29" s="11" t="s">
        <v>2747</v>
      </c>
      <c r="C29" s="121" t="s">
        <v>2714</v>
      </c>
      <c r="D29" s="53">
        <v>24.202627388863</v>
      </c>
      <c r="E29" s="49">
        <v>35.713352924159501</v>
      </c>
      <c r="F29" s="48">
        <v>12.691901853566399</v>
      </c>
      <c r="G29" s="48">
        <f>tab_m5_health_boards[[#This Row],[Age-Standardised Rate of Mortality (ASMR)]]-tab_m5_health_boards[[#This Row],[Lower Confidence Interval Limit]]</f>
        <v>11.510725535296601</v>
      </c>
      <c r="H29" s="17">
        <v>17</v>
      </c>
    </row>
    <row r="30" spans="1:8" ht="16.2" customHeight="1" x14ac:dyDescent="0.3">
      <c r="A30" s="10" t="s">
        <v>2102</v>
      </c>
      <c r="B30" s="11" t="s">
        <v>2747</v>
      </c>
      <c r="C30" s="121" t="s">
        <v>2714</v>
      </c>
      <c r="D30" s="53">
        <v>86.735179523749494</v>
      </c>
      <c r="E30" s="49">
        <v>95.100891913084794</v>
      </c>
      <c r="F30" s="48">
        <v>78.369467134414094</v>
      </c>
      <c r="G30" s="48">
        <f>tab_m5_health_boards[[#This Row],[Age-Standardised Rate of Mortality (ASMR)]]-tab_m5_health_boards[[#This Row],[Lower Confidence Interval Limit]]</f>
        <v>8.3657123893353997</v>
      </c>
      <c r="H30" s="17">
        <v>414</v>
      </c>
    </row>
    <row r="31" spans="1:8" ht="16.2" customHeight="1" x14ac:dyDescent="0.3">
      <c r="A31" s="8" t="s">
        <v>2172</v>
      </c>
      <c r="B31" s="11" t="s">
        <v>2747</v>
      </c>
      <c r="C31" s="121" t="s">
        <v>2714</v>
      </c>
      <c r="D31" s="54">
        <v>158.24451903301099</v>
      </c>
      <c r="E31" s="50">
        <v>170.00949558363999</v>
      </c>
      <c r="F31" s="48">
        <v>146.47954248238099</v>
      </c>
      <c r="G31" s="48">
        <f>tab_m5_health_boards[[#This Row],[Age-Standardised Rate of Mortality (ASMR)]]-tab_m5_health_boards[[#This Row],[Lower Confidence Interval Limit]]</f>
        <v>11.764976550629996</v>
      </c>
      <c r="H31" s="17">
        <v>693</v>
      </c>
    </row>
    <row r="32" spans="1:8" ht="16.2" customHeight="1" x14ac:dyDescent="0.3">
      <c r="A32" s="8" t="s">
        <v>2249</v>
      </c>
      <c r="B32" s="11" t="s">
        <v>2747</v>
      </c>
      <c r="C32" s="121" t="s">
        <v>2714</v>
      </c>
      <c r="D32" s="154">
        <v>78.084667347076405</v>
      </c>
      <c r="E32" s="155">
        <v>87.423653425063804</v>
      </c>
      <c r="F32" s="155">
        <v>68.745681269089005</v>
      </c>
      <c r="G32" s="48">
        <f>tab_m5_health_boards[[#This Row],[Age-Standardised Rate of Mortality (ASMR)]]-tab_m5_health_boards[[#This Row],[Lower Confidence Interval Limit]]</f>
        <v>9.3389860779873999</v>
      </c>
      <c r="H32" s="17">
        <v>272</v>
      </c>
    </row>
    <row r="33" spans="1:8" ht="16.2" customHeight="1" x14ac:dyDescent="0.3">
      <c r="A33" s="8" t="s">
        <v>2310</v>
      </c>
      <c r="B33" s="11" t="s">
        <v>2747</v>
      </c>
      <c r="C33" s="121" t="s">
        <v>2714</v>
      </c>
      <c r="D33" s="54">
        <v>37.505320053451001</v>
      </c>
      <c r="E33" s="50">
        <v>53.680903959834097</v>
      </c>
      <c r="F33" s="48">
        <v>21.329736147067798</v>
      </c>
      <c r="G33" s="48">
        <f>tab_m5_health_boards[[#This Row],[Age-Standardised Rate of Mortality (ASMR)]]-tab_m5_health_boards[[#This Row],[Lower Confidence Interval Limit]]</f>
        <v>16.175583906383203</v>
      </c>
      <c r="H33" s="17">
        <v>21</v>
      </c>
    </row>
    <row r="34" spans="1:8" ht="16.2" customHeight="1" x14ac:dyDescent="0.3">
      <c r="A34" s="8" t="s">
        <v>2325</v>
      </c>
      <c r="B34" s="11" t="s">
        <v>2747</v>
      </c>
      <c r="C34" s="121" t="s">
        <v>2714</v>
      </c>
      <c r="D34" s="120">
        <v>116.20271817895301</v>
      </c>
      <c r="E34" s="49">
        <v>127.297123579255</v>
      </c>
      <c r="F34" s="48">
        <v>105.108312778651</v>
      </c>
      <c r="G34" s="48">
        <f>tab_m5_health_boards[[#This Row],[Age-Standardised Rate of Mortality (ASMR)]]-tab_m5_health_boards[[#This Row],[Lower Confidence Interval Limit]]</f>
        <v>11.094405400302009</v>
      </c>
      <c r="H34" s="17">
        <v>422</v>
      </c>
    </row>
    <row r="35" spans="1:8" ht="16.2" customHeight="1" x14ac:dyDescent="0.3">
      <c r="A35" s="10" t="s">
        <v>2376</v>
      </c>
      <c r="B35" s="11" t="s">
        <v>2747</v>
      </c>
      <c r="C35" s="121" t="s">
        <v>2714</v>
      </c>
      <c r="D35" s="53">
        <v>145.29268601125699</v>
      </c>
      <c r="E35" s="49">
        <v>153.765770080881</v>
      </c>
      <c r="F35" s="48">
        <v>136.81960194163301</v>
      </c>
      <c r="G35" s="48">
        <f>tab_m5_health_boards[[#This Row],[Age-Standardised Rate of Mortality (ASMR)]]-tab_m5_health_boards[[#This Row],[Lower Confidence Interval Limit]]</f>
        <v>8.4730840696239795</v>
      </c>
      <c r="H35" s="17">
        <v>1134</v>
      </c>
    </row>
    <row r="36" spans="1:8" ht="16.2" customHeight="1" x14ac:dyDescent="0.3">
      <c r="A36" s="10" t="s">
        <v>2540</v>
      </c>
      <c r="B36" s="11" t="s">
        <v>2747</v>
      </c>
      <c r="C36" s="121" t="s">
        <v>2714</v>
      </c>
      <c r="D36" s="54">
        <v>105.043277266519</v>
      </c>
      <c r="E36" s="50">
        <v>118.09397429691001</v>
      </c>
      <c r="F36" s="48">
        <v>91.992580236127694</v>
      </c>
      <c r="G36" s="48">
        <f>tab_m5_health_boards[[#This Row],[Age-Standardised Rate of Mortality (ASMR)]]-tab_m5_health_boards[[#This Row],[Lower Confidence Interval Limit]]</f>
        <v>13.050697030391305</v>
      </c>
      <c r="H36" s="17">
        <v>250</v>
      </c>
    </row>
    <row r="37" spans="1:8" ht="16.2" customHeight="1" x14ac:dyDescent="0.3">
      <c r="A37" s="8" t="s">
        <v>2586</v>
      </c>
      <c r="B37" s="11" t="s">
        <v>2747</v>
      </c>
      <c r="C37" s="121" t="s">
        <v>2714</v>
      </c>
      <c r="D37" s="54">
        <v>171.83574771129599</v>
      </c>
      <c r="E37" s="50">
        <v>189.97239148035101</v>
      </c>
      <c r="F37" s="48">
        <v>153.69910394224101</v>
      </c>
      <c r="G37" s="48">
        <f>tab_m5_health_boards[[#This Row],[Age-Standardised Rate of Mortality (ASMR)]]-tab_m5_health_boards[[#This Row],[Lower Confidence Interval Limit]]</f>
        <v>18.136643769054984</v>
      </c>
      <c r="H37" s="17">
        <v>352</v>
      </c>
    </row>
    <row r="38" spans="1:8" ht="16.2" customHeight="1" x14ac:dyDescent="0.3">
      <c r="A38" s="8" t="s">
        <v>2606</v>
      </c>
      <c r="B38" s="11" t="s">
        <v>2747</v>
      </c>
      <c r="C38" s="121" t="s">
        <v>2714</v>
      </c>
      <c r="D38" s="54">
        <v>116.15007884692</v>
      </c>
      <c r="E38" s="50">
        <v>127.199386662428</v>
      </c>
      <c r="F38" s="48">
        <v>105.10077103141199</v>
      </c>
      <c r="G38" s="48">
        <f>tab_m5_health_boards[[#This Row],[Age-Standardised Rate of Mortality (ASMR)]]-tab_m5_health_boards[[#This Row],[Lower Confidence Interval Limit]]</f>
        <v>11.049307815508001</v>
      </c>
      <c r="H38" s="17">
        <v>436</v>
      </c>
    </row>
    <row r="39" spans="1:8" ht="16.2" customHeight="1" x14ac:dyDescent="0.3">
      <c r="A39" s="8" t="s">
        <v>2809</v>
      </c>
      <c r="B39" s="11" t="s">
        <v>2747</v>
      </c>
      <c r="C39" s="121" t="s">
        <v>2750</v>
      </c>
      <c r="D39" s="54">
        <v>92.954567685581594</v>
      </c>
      <c r="E39" s="50">
        <v>94.592043195091506</v>
      </c>
      <c r="F39" s="48">
        <v>91.317092176071696</v>
      </c>
      <c r="G39" s="48">
        <f>tab_m5_health_boards[[#This Row],[Age-Standardised Rate of Mortality (ASMR)]]-tab_m5_health_boards[[#This Row],[Lower Confidence Interval Limit]]</f>
        <v>1.6374755095098976</v>
      </c>
      <c r="H39" s="17">
        <v>12394</v>
      </c>
    </row>
    <row r="40" spans="1:8" ht="16.2" customHeight="1" x14ac:dyDescent="0.3">
      <c r="A40" s="8" t="s">
        <v>119</v>
      </c>
      <c r="B40" s="11" t="s">
        <v>2747</v>
      </c>
      <c r="C40" s="121" t="s">
        <v>2750</v>
      </c>
      <c r="D40" s="54">
        <v>76.578204715766205</v>
      </c>
      <c r="E40" s="50">
        <v>84.473337000517205</v>
      </c>
      <c r="F40" s="48">
        <v>68.683072431015304</v>
      </c>
      <c r="G40" s="48">
        <f>tab_m5_health_boards[[#This Row],[Age-Standardised Rate of Mortality (ASMR)]]-tab_m5_health_boards[[#This Row],[Lower Confidence Interval Limit]]</f>
        <v>7.8951322847509005</v>
      </c>
      <c r="H40" s="17">
        <v>362</v>
      </c>
    </row>
    <row r="41" spans="1:8" ht="16.2" customHeight="1" x14ac:dyDescent="0.3">
      <c r="A41" s="8" t="s">
        <v>218</v>
      </c>
      <c r="B41" s="11" t="s">
        <v>2747</v>
      </c>
      <c r="C41" s="121" t="s">
        <v>2750</v>
      </c>
      <c r="D41" s="54">
        <v>55.357781314577601</v>
      </c>
      <c r="E41" s="50">
        <v>61.207383755628598</v>
      </c>
      <c r="F41" s="48">
        <v>49.508178873526703</v>
      </c>
      <c r="G41" s="48">
        <f>tab_m5_health_boards[[#This Row],[Age-Standardised Rate of Mortality (ASMR)]]-tab_m5_health_boards[[#This Row],[Lower Confidence Interval Limit]]</f>
        <v>5.849602441050898</v>
      </c>
      <c r="H41" s="17">
        <v>348</v>
      </c>
    </row>
    <row r="42" spans="1:8" ht="16.2" customHeight="1" x14ac:dyDescent="0.3">
      <c r="A42" s="8" t="s">
        <v>337</v>
      </c>
      <c r="B42" s="11" t="s">
        <v>2747</v>
      </c>
      <c r="C42" s="121" t="s">
        <v>2750</v>
      </c>
      <c r="D42" s="54">
        <v>66.452606028406507</v>
      </c>
      <c r="E42" s="50">
        <v>74.942156435897601</v>
      </c>
      <c r="F42" s="48">
        <v>57.963055620915398</v>
      </c>
      <c r="G42" s="48">
        <f>tab_m5_health_boards[[#This Row],[Age-Standardised Rate of Mortality (ASMR)]]-tab_m5_health_boards[[#This Row],[Lower Confidence Interval Limit]]</f>
        <v>8.4895504074911088</v>
      </c>
      <c r="H42" s="17">
        <v>236</v>
      </c>
    </row>
    <row r="43" spans="1:8" ht="16.2" customHeight="1" x14ac:dyDescent="0.3">
      <c r="A43" s="8" t="s">
        <v>390</v>
      </c>
      <c r="B43" s="11" t="s">
        <v>2747</v>
      </c>
      <c r="C43" s="121" t="s">
        <v>2750</v>
      </c>
      <c r="D43" s="54">
        <v>50.359662478233403</v>
      </c>
      <c r="E43" s="50">
        <v>58.850519356595299</v>
      </c>
      <c r="F43" s="48">
        <v>41.868805599871401</v>
      </c>
      <c r="G43" s="48">
        <f>tab_m5_health_boards[[#This Row],[Age-Standardised Rate of Mortality (ASMR)]]-tab_m5_health_boards[[#This Row],[Lower Confidence Interval Limit]]</f>
        <v>8.4908568783620026</v>
      </c>
      <c r="H43" s="17">
        <v>138</v>
      </c>
    </row>
    <row r="44" spans="1:8" ht="16.2" customHeight="1" x14ac:dyDescent="0.3">
      <c r="A44" s="8" t="s">
        <v>810</v>
      </c>
      <c r="B44" s="11" t="s">
        <v>2747</v>
      </c>
      <c r="C44" s="121" t="s">
        <v>2750</v>
      </c>
      <c r="D44" s="54">
        <v>87.401540476683905</v>
      </c>
      <c r="E44" s="50">
        <v>92.952494830977898</v>
      </c>
      <c r="F44" s="48">
        <v>81.850586122389998</v>
      </c>
      <c r="G44" s="48">
        <f>tab_m5_health_boards[[#This Row],[Age-Standardised Rate of Mortality (ASMR)]]-tab_m5_health_boards[[#This Row],[Lower Confidence Interval Limit]]</f>
        <v>5.550954354293907</v>
      </c>
      <c r="H44" s="17">
        <v>950</v>
      </c>
    </row>
    <row r="45" spans="1:8" ht="16.2" customHeight="1" x14ac:dyDescent="0.3">
      <c r="A45" s="8" t="s">
        <v>437</v>
      </c>
      <c r="B45" s="11" t="s">
        <v>2747</v>
      </c>
      <c r="C45" s="121" t="s">
        <v>2750</v>
      </c>
      <c r="D45" s="54">
        <v>110.92273331252299</v>
      </c>
      <c r="E45" s="50">
        <v>129.57268415235299</v>
      </c>
      <c r="F45" s="48">
        <v>92.272782472693294</v>
      </c>
      <c r="G45" s="48">
        <f>tab_m5_health_boards[[#This Row],[Age-Standardised Rate of Mortality (ASMR)]]-tab_m5_health_boards[[#This Row],[Lower Confidence Interval Limit]]</f>
        <v>18.6499508398297</v>
      </c>
      <c r="H45" s="17">
        <v>138</v>
      </c>
    </row>
    <row r="46" spans="1:8" ht="16.2" customHeight="1" x14ac:dyDescent="0.3">
      <c r="A46" s="8" t="s">
        <v>462</v>
      </c>
      <c r="B46" s="11" t="s">
        <v>2747</v>
      </c>
      <c r="C46" s="121" t="s">
        <v>2750</v>
      </c>
      <c r="D46" s="54">
        <v>48.923694491653698</v>
      </c>
      <c r="E46" s="50">
        <v>55.2183769000655</v>
      </c>
      <c r="F46" s="48">
        <v>42.629012083241903</v>
      </c>
      <c r="G46" s="48">
        <f>tab_m5_health_boards[[#This Row],[Age-Standardised Rate of Mortality (ASMR)]]-tab_m5_health_boards[[#This Row],[Lower Confidence Interval Limit]]</f>
        <v>6.2946824084117949</v>
      </c>
      <c r="H46" s="17">
        <v>236</v>
      </c>
    </row>
    <row r="47" spans="1:8" ht="16.2" customHeight="1" x14ac:dyDescent="0.3">
      <c r="A47" s="8" t="s">
        <v>543</v>
      </c>
      <c r="B47" s="11" t="s">
        <v>2747</v>
      </c>
      <c r="C47" s="121" t="s">
        <v>2750</v>
      </c>
      <c r="D47" s="54">
        <v>118.728774386699</v>
      </c>
      <c r="E47" s="50">
        <v>130.21056194617199</v>
      </c>
      <c r="F47" s="48">
        <v>107.246986827227</v>
      </c>
      <c r="G47" s="48">
        <f>tab_m5_health_boards[[#This Row],[Age-Standardised Rate of Mortality (ASMR)]]-tab_m5_health_boards[[#This Row],[Lower Confidence Interval Limit]]</f>
        <v>11.481787559471996</v>
      </c>
      <c r="H47" s="17">
        <v>411</v>
      </c>
    </row>
    <row r="48" spans="1:8" ht="16.2" customHeight="1" x14ac:dyDescent="0.3">
      <c r="A48" s="8" t="s">
        <v>606</v>
      </c>
      <c r="B48" s="11" t="s">
        <v>2747</v>
      </c>
      <c r="C48" s="121" t="s">
        <v>2750</v>
      </c>
      <c r="D48" s="54">
        <v>111.328854642438</v>
      </c>
      <c r="E48" s="50">
        <v>123.191828349315</v>
      </c>
      <c r="F48" s="48">
        <v>99.465880935560094</v>
      </c>
      <c r="G48" s="48">
        <f>tab_m5_health_boards[[#This Row],[Age-Standardised Rate of Mortality (ASMR)]]-tab_m5_health_boards[[#This Row],[Lower Confidence Interval Limit]]</f>
        <v>11.862973706877909</v>
      </c>
      <c r="H48" s="17">
        <v>343</v>
      </c>
    </row>
    <row r="49" spans="1:8" ht="16.2" customHeight="1" x14ac:dyDescent="0.3">
      <c r="A49" s="8" t="s">
        <v>667</v>
      </c>
      <c r="B49" s="11" t="s">
        <v>2747</v>
      </c>
      <c r="C49" s="121" t="s">
        <v>2750</v>
      </c>
      <c r="D49" s="54">
        <v>92.187801198999495</v>
      </c>
      <c r="E49" s="50">
        <v>102.566333493006</v>
      </c>
      <c r="F49" s="48">
        <v>81.809268904992706</v>
      </c>
      <c r="G49" s="48">
        <f>tab_m5_health_boards[[#This Row],[Age-Standardised Rate of Mortality (ASMR)]]-tab_m5_health_boards[[#This Row],[Lower Confidence Interval Limit]]</f>
        <v>10.378532294006789</v>
      </c>
      <c r="H49" s="17">
        <v>303</v>
      </c>
    </row>
    <row r="50" spans="1:8" ht="16.2" customHeight="1" x14ac:dyDescent="0.3">
      <c r="A50" s="8" t="s">
        <v>724</v>
      </c>
      <c r="B50" s="11" t="s">
        <v>2747</v>
      </c>
      <c r="C50" s="66" t="s">
        <v>2750</v>
      </c>
      <c r="D50" s="54">
        <v>66.708812839540201</v>
      </c>
      <c r="E50" s="50">
        <v>76.259912199404098</v>
      </c>
      <c r="F50" s="48">
        <v>57.157713479676303</v>
      </c>
      <c r="G50" s="48">
        <f>tab_m5_health_boards[[#This Row],[Age-Standardised Rate of Mortality (ASMR)]]-tab_m5_health_boards[[#This Row],[Lower Confidence Interval Limit]]</f>
        <v>9.5510993598638976</v>
      </c>
      <c r="H50" s="17">
        <v>188</v>
      </c>
    </row>
    <row r="51" spans="1:8" ht="16.2" customHeight="1" x14ac:dyDescent="0.3">
      <c r="A51" s="8" t="s">
        <v>769</v>
      </c>
      <c r="B51" s="11" t="s">
        <v>2747</v>
      </c>
      <c r="C51" s="121" t="s">
        <v>2750</v>
      </c>
      <c r="D51" s="54">
        <v>93.620297505349598</v>
      </c>
      <c r="E51" s="50">
        <v>105.244391821476</v>
      </c>
      <c r="F51" s="48">
        <v>81.996203189223095</v>
      </c>
      <c r="G51" s="48">
        <f>tab_m5_health_boards[[#This Row],[Age-Standardised Rate of Mortality (ASMR)]]-tab_m5_health_boards[[#This Row],[Lower Confidence Interval Limit]]</f>
        <v>11.624094316126502</v>
      </c>
      <c r="H51" s="17">
        <v>249</v>
      </c>
    </row>
    <row r="52" spans="1:8" ht="16.2" customHeight="1" x14ac:dyDescent="0.3">
      <c r="A52" s="8" t="s">
        <v>1052</v>
      </c>
      <c r="B52" s="11" t="s">
        <v>2747</v>
      </c>
      <c r="C52" s="121" t="s">
        <v>2750</v>
      </c>
      <c r="D52" s="54">
        <v>105.521468446149</v>
      </c>
      <c r="E52" s="50">
        <v>115.923549460883</v>
      </c>
      <c r="F52" s="48">
        <v>95.119387431414594</v>
      </c>
      <c r="G52" s="48">
        <f>tab_m5_health_boards[[#This Row],[Age-Standardised Rate of Mortality (ASMR)]]-tab_m5_health_boards[[#This Row],[Lower Confidence Interval Limit]]</f>
        <v>10.402081014734406</v>
      </c>
      <c r="H52" s="17">
        <v>400</v>
      </c>
    </row>
    <row r="53" spans="1:8" ht="16.2" customHeight="1" x14ac:dyDescent="0.3">
      <c r="A53" s="8" t="s">
        <v>1137</v>
      </c>
      <c r="B53" s="11" t="s">
        <v>2747</v>
      </c>
      <c r="C53" s="121" t="s">
        <v>2750</v>
      </c>
      <c r="D53" s="54">
        <v>72.149781813993201</v>
      </c>
      <c r="E53" s="50">
        <v>77.495877905252897</v>
      </c>
      <c r="F53" s="48">
        <v>66.803685722733405</v>
      </c>
      <c r="G53" s="48">
        <f>tab_m5_health_boards[[#This Row],[Age-Standardised Rate of Mortality (ASMR)]]-tab_m5_health_boards[[#This Row],[Lower Confidence Interval Limit]]</f>
        <v>5.3460960912597955</v>
      </c>
      <c r="H53" s="17">
        <v>701</v>
      </c>
    </row>
    <row r="54" spans="1:8" ht="16.2" customHeight="1" x14ac:dyDescent="0.3">
      <c r="A54" s="8" t="s">
        <v>1346</v>
      </c>
      <c r="B54" s="11" t="s">
        <v>2747</v>
      </c>
      <c r="C54" s="121" t="s">
        <v>2750</v>
      </c>
      <c r="D54" s="54">
        <v>163.09577612282601</v>
      </c>
      <c r="E54" s="50">
        <v>170.54172084468701</v>
      </c>
      <c r="F54" s="48">
        <v>155.64983140096601</v>
      </c>
      <c r="G54" s="48">
        <f>tab_m5_health_boards[[#This Row],[Age-Standardised Rate of Mortality (ASMR)]]-tab_m5_health_boards[[#This Row],[Lower Confidence Interval Limit]]</f>
        <v>7.4459447218600019</v>
      </c>
      <c r="H54" s="17">
        <v>1853</v>
      </c>
    </row>
    <row r="55" spans="1:8" ht="16.2" customHeight="1" x14ac:dyDescent="0.3">
      <c r="A55" s="8" t="s">
        <v>1614</v>
      </c>
      <c r="B55" s="11" t="s">
        <v>2747</v>
      </c>
      <c r="C55" s="121" t="s">
        <v>2750</v>
      </c>
      <c r="D55" s="54">
        <v>36.874588107223303</v>
      </c>
      <c r="E55" s="50">
        <v>41.509443800349899</v>
      </c>
      <c r="F55" s="48">
        <v>32.2397324140967</v>
      </c>
      <c r="G55" s="48">
        <f>tab_m5_health_boards[[#This Row],[Age-Standardised Rate of Mortality (ASMR)]]-tab_m5_health_boards[[#This Row],[Lower Confidence Interval Limit]]</f>
        <v>4.6348556931266032</v>
      </c>
      <c r="H55" s="17">
        <v>245</v>
      </c>
    </row>
    <row r="56" spans="1:8" ht="16.2" customHeight="1" x14ac:dyDescent="0.3">
      <c r="A56" s="8" t="s">
        <v>1727</v>
      </c>
      <c r="B56" s="11" t="s">
        <v>2747</v>
      </c>
      <c r="C56" s="121" t="s">
        <v>2750</v>
      </c>
      <c r="D56" s="54">
        <v>116.42342744615</v>
      </c>
      <c r="E56" s="50">
        <v>130.906399351049</v>
      </c>
      <c r="F56" s="48">
        <v>101.94045554125201</v>
      </c>
      <c r="G56" s="48">
        <f>tab_m5_health_boards[[#This Row],[Age-Standardised Rate of Mortality (ASMR)]]-tab_m5_health_boards[[#This Row],[Lower Confidence Interval Limit]]</f>
        <v>14.482971904897994</v>
      </c>
      <c r="H56" s="17">
        <v>248</v>
      </c>
    </row>
    <row r="57" spans="1:8" ht="16.2" customHeight="1" x14ac:dyDescent="0.3">
      <c r="A57" s="8" t="s">
        <v>1762</v>
      </c>
      <c r="B57" s="11" t="s">
        <v>2747</v>
      </c>
      <c r="C57" s="121" t="s">
        <v>2750</v>
      </c>
      <c r="D57" s="54">
        <v>114.44665979501301</v>
      </c>
      <c r="E57" s="50">
        <v>129.14339627457099</v>
      </c>
      <c r="F57" s="48">
        <v>99.749923315455405</v>
      </c>
      <c r="G57" s="48">
        <f>tab_m5_health_boards[[#This Row],[Age-Standardised Rate of Mortality (ASMR)]]-tab_m5_health_boards[[#This Row],[Lower Confidence Interval Limit]]</f>
        <v>14.6967364795576</v>
      </c>
      <c r="H57" s="17">
        <v>236</v>
      </c>
    </row>
    <row r="58" spans="1:8" ht="16.2" customHeight="1" x14ac:dyDescent="0.3">
      <c r="A58" s="8" t="s">
        <v>1807</v>
      </c>
      <c r="B58" s="11" t="s">
        <v>2747</v>
      </c>
      <c r="C58" s="121" t="s">
        <v>2750</v>
      </c>
      <c r="D58" s="54">
        <v>27.3353017787502</v>
      </c>
      <c r="E58" s="50">
        <v>33.582188594718701</v>
      </c>
      <c r="F58" s="48">
        <v>21.088414962781801</v>
      </c>
      <c r="G58" s="48">
        <f>tab_m5_health_boards[[#This Row],[Age-Standardised Rate of Mortality (ASMR)]]-tab_m5_health_boards[[#This Row],[Lower Confidence Interval Limit]]</f>
        <v>6.2468868159683986</v>
      </c>
      <c r="H58" s="17">
        <v>74</v>
      </c>
    </row>
    <row r="59" spans="1:8" ht="16.2" customHeight="1" x14ac:dyDescent="0.3">
      <c r="A59" s="8" t="s">
        <v>1033</v>
      </c>
      <c r="B59" s="11" t="s">
        <v>2747</v>
      </c>
      <c r="C59" s="121" t="s">
        <v>2750</v>
      </c>
      <c r="D59" s="54">
        <v>23.144541805399001</v>
      </c>
      <c r="E59" s="50">
        <v>33.053917636959099</v>
      </c>
      <c r="F59" s="48">
        <v>13.235165973839001</v>
      </c>
      <c r="G59" s="48">
        <f>tab_m5_health_boards[[#This Row],[Age-Standardised Rate of Mortality (ASMR)]]-tab_m5_health_boards[[#This Row],[Lower Confidence Interval Limit]]</f>
        <v>9.9093758315600002</v>
      </c>
      <c r="H59" s="17">
        <v>21</v>
      </c>
    </row>
    <row r="60" spans="1:8" ht="16.2" customHeight="1" x14ac:dyDescent="0.3">
      <c r="A60" s="8" t="s">
        <v>1856</v>
      </c>
      <c r="B60" s="11" t="s">
        <v>2747</v>
      </c>
      <c r="C60" s="121" t="s">
        <v>2750</v>
      </c>
      <c r="D60" s="54">
        <v>115.03403627331799</v>
      </c>
      <c r="E60" s="50">
        <v>126.079950633238</v>
      </c>
      <c r="F60" s="48">
        <v>103.988121913399</v>
      </c>
      <c r="G60" s="48">
        <f>tab_m5_health_boards[[#This Row],[Age-Standardised Rate of Mortality (ASMR)]]-tab_m5_health_boards[[#This Row],[Lower Confidence Interval Limit]]</f>
        <v>11.045914359918996</v>
      </c>
      <c r="H60" s="17">
        <v>422</v>
      </c>
    </row>
    <row r="61" spans="1:8" ht="16.2" customHeight="1" x14ac:dyDescent="0.3">
      <c r="A61" s="8" t="s">
        <v>1933</v>
      </c>
      <c r="B61" s="11" t="s">
        <v>2747</v>
      </c>
      <c r="C61" s="121" t="s">
        <v>2750</v>
      </c>
      <c r="D61" s="120">
        <v>135.798507242455</v>
      </c>
      <c r="E61" s="49">
        <v>144.46850540799099</v>
      </c>
      <c r="F61" s="48">
        <v>127.12850907691799</v>
      </c>
      <c r="G61" s="48">
        <f>tab_m5_health_boards[[#This Row],[Age-Standardised Rate of Mortality (ASMR)]]-tab_m5_health_boards[[#This Row],[Lower Confidence Interval Limit]]</f>
        <v>8.6699981655370095</v>
      </c>
      <c r="H61" s="17">
        <v>980</v>
      </c>
    </row>
    <row r="62" spans="1:8" ht="16.2" customHeight="1" x14ac:dyDescent="0.3">
      <c r="A62" s="8" t="s">
        <v>2089</v>
      </c>
      <c r="B62" s="11" t="s">
        <v>2747</v>
      </c>
      <c r="C62" s="121" t="s">
        <v>2750</v>
      </c>
      <c r="D62" s="54">
        <v>12.811713355750101</v>
      </c>
      <c r="E62" s="50">
        <v>21.194322225288001</v>
      </c>
      <c r="F62" s="48">
        <v>4.4291044862121396</v>
      </c>
      <c r="G62" s="48">
        <f>tab_m5_health_boards[[#This Row],[Age-Standardised Rate of Mortality (ASMR)]]-tab_m5_health_boards[[#This Row],[Lower Confidence Interval Limit]]</f>
        <v>8.382608869537961</v>
      </c>
      <c r="H62" s="17">
        <v>9</v>
      </c>
    </row>
    <row r="63" spans="1:8" ht="16.2" customHeight="1" x14ac:dyDescent="0.3">
      <c r="A63" s="8" t="s">
        <v>2102</v>
      </c>
      <c r="B63" s="11" t="s">
        <v>2747</v>
      </c>
      <c r="C63" s="121" t="s">
        <v>2750</v>
      </c>
      <c r="D63" s="154">
        <v>69.589744087697497</v>
      </c>
      <c r="E63" s="155">
        <v>77.077473462841397</v>
      </c>
      <c r="F63" s="155">
        <v>62.102014712553697</v>
      </c>
      <c r="G63" s="48">
        <f>tab_m5_health_boards[[#This Row],[Age-Standardised Rate of Mortality (ASMR)]]-tab_m5_health_boards[[#This Row],[Lower Confidence Interval Limit]]</f>
        <v>7.4877293751438003</v>
      </c>
      <c r="H63" s="17">
        <v>333</v>
      </c>
    </row>
    <row r="64" spans="1:8" ht="16.2" customHeight="1" x14ac:dyDescent="0.3">
      <c r="A64" s="8" t="s">
        <v>2172</v>
      </c>
      <c r="B64" s="11" t="s">
        <v>2747</v>
      </c>
      <c r="C64" s="121" t="s">
        <v>2750</v>
      </c>
      <c r="D64" s="54">
        <v>127.10622423122</v>
      </c>
      <c r="E64" s="50">
        <v>137.67319545954501</v>
      </c>
      <c r="F64" s="48">
        <v>116.539253002894</v>
      </c>
      <c r="G64" s="48">
        <f>tab_m5_health_boards[[#This Row],[Age-Standardised Rate of Mortality (ASMR)]]-tab_m5_health_boards[[#This Row],[Lower Confidence Interval Limit]]</f>
        <v>10.566971228325997</v>
      </c>
      <c r="H64" s="17">
        <v>556</v>
      </c>
    </row>
    <row r="65" spans="1:8" ht="16.2" customHeight="1" x14ac:dyDescent="0.3">
      <c r="A65" s="8" t="s">
        <v>2249</v>
      </c>
      <c r="B65" s="11" t="s">
        <v>2747</v>
      </c>
      <c r="C65" s="121" t="s">
        <v>2750</v>
      </c>
      <c r="D65" s="54">
        <v>61.829787581900099</v>
      </c>
      <c r="E65" s="50">
        <v>70.175390239406497</v>
      </c>
      <c r="F65" s="48">
        <v>53.484184924393702</v>
      </c>
      <c r="G65" s="48">
        <f>tab_m5_health_boards[[#This Row],[Age-Standardised Rate of Mortality (ASMR)]]-tab_m5_health_boards[[#This Row],[Lower Confidence Interval Limit]]</f>
        <v>8.3456026575063973</v>
      </c>
      <c r="H65" s="17">
        <v>214</v>
      </c>
    </row>
    <row r="66" spans="1:8" ht="16.2" customHeight="1" x14ac:dyDescent="0.3">
      <c r="A66" s="8" t="s">
        <v>2310</v>
      </c>
      <c r="B66" s="11" t="s">
        <v>2747</v>
      </c>
      <c r="C66" s="121" t="s">
        <v>2750</v>
      </c>
      <c r="D66" s="54">
        <v>32.2241905909897</v>
      </c>
      <c r="E66" s="50">
        <v>47.239968628970999</v>
      </c>
      <c r="F66" s="48">
        <v>17.208412553008401</v>
      </c>
      <c r="G66" s="48">
        <f>tab_m5_health_boards[[#This Row],[Age-Standardised Rate of Mortality (ASMR)]]-tab_m5_health_boards[[#This Row],[Lower Confidence Interval Limit]]</f>
        <v>15.015778037981299</v>
      </c>
      <c r="H66" s="17">
        <v>18</v>
      </c>
    </row>
    <row r="67" spans="1:8" ht="16.2" customHeight="1" x14ac:dyDescent="0.3">
      <c r="A67" s="8" t="s">
        <v>2325</v>
      </c>
      <c r="B67" s="11" t="s">
        <v>2747</v>
      </c>
      <c r="C67" s="121" t="s">
        <v>2750</v>
      </c>
      <c r="D67" s="54">
        <v>93.714518621433299</v>
      </c>
      <c r="E67" s="50">
        <v>103.709786564176</v>
      </c>
      <c r="F67" s="48">
        <v>83.719250678690301</v>
      </c>
      <c r="G67" s="48">
        <f>tab_m5_health_boards[[#This Row],[Age-Standardised Rate of Mortality (ASMR)]]-tab_m5_health_boards[[#This Row],[Lower Confidence Interval Limit]]</f>
        <v>9.9952679427429985</v>
      </c>
      <c r="H67" s="17">
        <v>339</v>
      </c>
    </row>
    <row r="68" spans="1:8" ht="16.2" customHeight="1" x14ac:dyDescent="0.3">
      <c r="A68" s="8" t="s">
        <v>2376</v>
      </c>
      <c r="B68" s="11" t="s">
        <v>2747</v>
      </c>
      <c r="C68" s="121" t="s">
        <v>2750</v>
      </c>
      <c r="D68" s="150">
        <v>125.019772414841</v>
      </c>
      <c r="E68" s="17">
        <v>132.90343591547199</v>
      </c>
      <c r="F68" s="17">
        <v>117.136108914209</v>
      </c>
      <c r="G68" s="48">
        <f>tab_m5_health_boards[[#This Row],[Age-Standardised Rate of Mortality (ASMR)]]-tab_m5_health_boards[[#This Row],[Lower Confidence Interval Limit]]</f>
        <v>7.8836635006319966</v>
      </c>
      <c r="H68" s="17">
        <v>972</v>
      </c>
    </row>
    <row r="69" spans="1:8" ht="16.2" customHeight="1" x14ac:dyDescent="0.3">
      <c r="A69" s="8" t="s">
        <v>2540</v>
      </c>
      <c r="B69" s="11" t="s">
        <v>2747</v>
      </c>
      <c r="C69" s="121" t="s">
        <v>2750</v>
      </c>
      <c r="D69" s="54">
        <v>85.131875222564005</v>
      </c>
      <c r="E69" s="50">
        <v>96.935925270395202</v>
      </c>
      <c r="F69" s="48">
        <v>73.327825174732794</v>
      </c>
      <c r="G69" s="48">
        <f>tab_m5_health_boards[[#This Row],[Age-Standardised Rate of Mortality (ASMR)]]-tab_m5_health_boards[[#This Row],[Lower Confidence Interval Limit]]</f>
        <v>11.804050047831211</v>
      </c>
      <c r="H69" s="17">
        <v>201</v>
      </c>
    </row>
    <row r="70" spans="1:8" ht="16.2" customHeight="1" x14ac:dyDescent="0.3">
      <c r="A70" s="10" t="s">
        <v>2586</v>
      </c>
      <c r="B70" s="11" t="s">
        <v>2747</v>
      </c>
      <c r="C70" s="121" t="s">
        <v>2750</v>
      </c>
      <c r="D70" s="52">
        <v>149.94872133277201</v>
      </c>
      <c r="E70" s="47">
        <v>166.91418952266201</v>
      </c>
      <c r="F70" s="48">
        <v>132.98325314288101</v>
      </c>
      <c r="G70" s="48">
        <f>tab_m5_health_boards[[#This Row],[Age-Standardised Rate of Mortality (ASMR)]]-tab_m5_health_boards[[#This Row],[Lower Confidence Interval Limit]]</f>
        <v>16.965468189890998</v>
      </c>
      <c r="H70" s="17">
        <v>307</v>
      </c>
    </row>
    <row r="71" spans="1:8" ht="16.2" customHeight="1" x14ac:dyDescent="0.3">
      <c r="A71" s="10" t="s">
        <v>2606</v>
      </c>
      <c r="B71" s="11" t="s">
        <v>2747</v>
      </c>
      <c r="C71" s="121" t="s">
        <v>2750</v>
      </c>
      <c r="D71" s="150">
        <v>96.866693352987099</v>
      </c>
      <c r="E71" s="17">
        <v>106.98107028596201</v>
      </c>
      <c r="F71" s="17">
        <v>86.752316420011795</v>
      </c>
      <c r="G71" s="48">
        <f>tab_m5_health_boards[[#This Row],[Age-Standardised Rate of Mortality (ASMR)]]-tab_m5_health_boards[[#This Row],[Lower Confidence Interval Limit]]</f>
        <v>10.114376932975304</v>
      </c>
      <c r="H71" s="17">
        <v>363</v>
      </c>
    </row>
    <row r="72" spans="1:8" ht="16.2" customHeight="1" x14ac:dyDescent="0.3">
      <c r="A72" s="10" t="s">
        <v>2809</v>
      </c>
      <c r="B72" s="11" t="s">
        <v>2747</v>
      </c>
      <c r="C72" s="121" t="s">
        <v>2713</v>
      </c>
      <c r="D72" s="120">
        <v>1107.63191696384</v>
      </c>
      <c r="E72" s="49">
        <v>1113.04277051443</v>
      </c>
      <c r="F72" s="48">
        <v>1102.22106341325</v>
      </c>
      <c r="G72" s="48">
        <f>tab_m5_health_boards[[#This Row],[Age-Standardised Rate of Mortality (ASMR)]]-tab_m5_health_boards[[#This Row],[Lower Confidence Interval Limit]]</f>
        <v>5.4108535505899908</v>
      </c>
      <c r="H72" s="17">
        <v>148311</v>
      </c>
    </row>
    <row r="73" spans="1:8" ht="16.2" customHeight="1" x14ac:dyDescent="0.3">
      <c r="A73" s="10" t="s">
        <v>119</v>
      </c>
      <c r="B73" s="11" t="s">
        <v>2747</v>
      </c>
      <c r="C73" s="121" t="s">
        <v>2713</v>
      </c>
      <c r="D73" s="53">
        <v>1069.9571768078299</v>
      </c>
      <c r="E73" s="49">
        <v>1098.0716112648099</v>
      </c>
      <c r="F73" s="48">
        <v>1041.8427423508499</v>
      </c>
      <c r="G73" s="48">
        <f>tab_m5_health_boards[[#This Row],[Age-Standardised Rate of Mortality (ASMR)]]-tab_m5_health_boards[[#This Row],[Lower Confidence Interval Limit]]</f>
        <v>28.114434456980007</v>
      </c>
      <c r="H73" s="17">
        <v>5154</v>
      </c>
    </row>
    <row r="74" spans="1:8" ht="16.2" customHeight="1" x14ac:dyDescent="0.3">
      <c r="A74" s="8" t="s">
        <v>218</v>
      </c>
      <c r="B74" s="11" t="s">
        <v>2747</v>
      </c>
      <c r="C74" s="121" t="s">
        <v>2713</v>
      </c>
      <c r="D74" s="54">
        <v>961.45225046819905</v>
      </c>
      <c r="E74" s="50">
        <v>984.56928926076603</v>
      </c>
      <c r="F74" s="48">
        <v>938.33521167563094</v>
      </c>
      <c r="G74" s="48">
        <f>tab_m5_health_boards[[#This Row],[Age-Standardised Rate of Mortality (ASMR)]]-tab_m5_health_boards[[#This Row],[Lower Confidence Interval Limit]]</f>
        <v>23.11703879256811</v>
      </c>
      <c r="H74" s="17">
        <v>6125</v>
      </c>
    </row>
    <row r="75" spans="1:8" ht="16.2" customHeight="1" x14ac:dyDescent="0.3">
      <c r="A75" s="8" t="s">
        <v>337</v>
      </c>
      <c r="B75" s="11" t="s">
        <v>2747</v>
      </c>
      <c r="C75" s="121" t="s">
        <v>2713</v>
      </c>
      <c r="D75" s="150">
        <v>1001.92855081113</v>
      </c>
      <c r="E75" s="17">
        <v>1033.9235616250301</v>
      </c>
      <c r="F75" s="17">
        <v>969.93353999722694</v>
      </c>
      <c r="G75" s="48">
        <f>tab_m5_health_boards[[#This Row],[Age-Standardised Rate of Mortality (ASMR)]]-tab_m5_health_boards[[#This Row],[Lower Confidence Interval Limit]]</f>
        <v>31.995010813903036</v>
      </c>
      <c r="H75" s="17">
        <v>3520</v>
      </c>
    </row>
    <row r="76" spans="1:8" ht="16.2" customHeight="1" x14ac:dyDescent="0.3">
      <c r="A76" s="8" t="s">
        <v>390</v>
      </c>
      <c r="B76" s="11" t="s">
        <v>2747</v>
      </c>
      <c r="C76" s="121" t="s">
        <v>2713</v>
      </c>
      <c r="D76" s="54">
        <v>1010.4156636730301</v>
      </c>
      <c r="E76" s="50">
        <v>1047.31134357162</v>
      </c>
      <c r="F76" s="48">
        <v>973.51998377444295</v>
      </c>
      <c r="G76" s="48">
        <f>tab_m5_health_boards[[#This Row],[Age-Standardised Rate of Mortality (ASMR)]]-tab_m5_health_boards[[#This Row],[Lower Confidence Interval Limit]]</f>
        <v>36.895679898587105</v>
      </c>
      <c r="H76" s="17">
        <v>2708</v>
      </c>
    </row>
    <row r="77" spans="1:8" ht="16.2" customHeight="1" x14ac:dyDescent="0.3">
      <c r="A77" s="10" t="s">
        <v>810</v>
      </c>
      <c r="B77" s="11" t="s">
        <v>2747</v>
      </c>
      <c r="C77" s="121" t="s">
        <v>2713</v>
      </c>
      <c r="D77" s="154">
        <v>1003.85022278802</v>
      </c>
      <c r="E77" s="155">
        <v>1021.96155434241</v>
      </c>
      <c r="F77" s="155">
        <v>985.73889123363301</v>
      </c>
      <c r="G77" s="48">
        <f>tab_m5_health_boards[[#This Row],[Age-Standardised Rate of Mortality (ASMR)]]-tab_m5_health_boards[[#This Row],[Lower Confidence Interval Limit]]</f>
        <v>18.111331554386993</v>
      </c>
      <c r="H77" s="17">
        <v>10978</v>
      </c>
    </row>
    <row r="78" spans="1:8" ht="16.2" customHeight="1" x14ac:dyDescent="0.3">
      <c r="A78" s="10" t="s">
        <v>437</v>
      </c>
      <c r="B78" s="11" t="s">
        <v>2747</v>
      </c>
      <c r="C78" s="121" t="s">
        <v>2713</v>
      </c>
      <c r="D78" s="154">
        <v>1158.5189737237499</v>
      </c>
      <c r="E78" s="155">
        <v>1215.6646019375</v>
      </c>
      <c r="F78" s="155">
        <v>1101.37334551</v>
      </c>
      <c r="G78" s="48">
        <f>tab_m5_health_boards[[#This Row],[Age-Standardised Rate of Mortality (ASMR)]]-tab_m5_health_boards[[#This Row],[Lower Confidence Interval Limit]]</f>
        <v>57.145628213749887</v>
      </c>
      <c r="H78" s="17">
        <v>1472</v>
      </c>
    </row>
    <row r="79" spans="1:8" ht="16.2" customHeight="1" x14ac:dyDescent="0.3">
      <c r="A79" s="8" t="s">
        <v>462</v>
      </c>
      <c r="B79" s="11" t="s">
        <v>2747</v>
      </c>
      <c r="C79" s="121" t="s">
        <v>2713</v>
      </c>
      <c r="D79" s="54">
        <v>1050.68959488268</v>
      </c>
      <c r="E79" s="50">
        <v>1079.1778821194</v>
      </c>
      <c r="F79" s="48">
        <v>1022.20130764596</v>
      </c>
      <c r="G79" s="48">
        <f>tab_m5_health_boards[[#This Row],[Age-Standardised Rate of Mortality (ASMR)]]-tab_m5_health_boards[[#This Row],[Lower Confidence Interval Limit]]</f>
        <v>28.488287236719998</v>
      </c>
      <c r="H79" s="17">
        <v>4931</v>
      </c>
    </row>
    <row r="80" spans="1:8" ht="16.2" customHeight="1" x14ac:dyDescent="0.3">
      <c r="A80" s="8" t="s">
        <v>543</v>
      </c>
      <c r="B80" s="11" t="s">
        <v>2747</v>
      </c>
      <c r="C80" s="121" t="s">
        <v>2713</v>
      </c>
      <c r="D80" s="154">
        <v>1249.9935911186899</v>
      </c>
      <c r="E80" s="155">
        <v>1286.1217452354999</v>
      </c>
      <c r="F80" s="155">
        <v>1213.8654370018801</v>
      </c>
      <c r="G80" s="48">
        <f>tab_m5_health_boards[[#This Row],[Age-Standardised Rate of Mortality (ASMR)]]-tab_m5_health_boards[[#This Row],[Lower Confidence Interval Limit]]</f>
        <v>36.12815411680981</v>
      </c>
      <c r="H80" s="17">
        <v>4294</v>
      </c>
    </row>
    <row r="81" spans="1:8" ht="16.2" customHeight="1" x14ac:dyDescent="0.3">
      <c r="A81" s="8" t="s">
        <v>606</v>
      </c>
      <c r="B81" s="11" t="s">
        <v>2747</v>
      </c>
      <c r="C81" s="121" t="s">
        <v>2713</v>
      </c>
      <c r="D81" s="54">
        <v>1247.25000181158</v>
      </c>
      <c r="E81" s="50">
        <v>1285.3799339254799</v>
      </c>
      <c r="F81" s="48">
        <v>1209.12006969767</v>
      </c>
      <c r="G81" s="48">
        <f>tab_m5_health_boards[[#This Row],[Age-Standardised Rate of Mortality (ASMR)]]-tab_m5_health_boards[[#This Row],[Lower Confidence Interval Limit]]</f>
        <v>38.129932113909945</v>
      </c>
      <c r="H81" s="17">
        <v>3823</v>
      </c>
    </row>
    <row r="82" spans="1:8" ht="16.2" customHeight="1" x14ac:dyDescent="0.3">
      <c r="A82" s="8" t="s">
        <v>667</v>
      </c>
      <c r="B82" s="11" t="s">
        <v>2747</v>
      </c>
      <c r="C82" s="121" t="s">
        <v>2713</v>
      </c>
      <c r="D82" s="54">
        <v>891.32213452937299</v>
      </c>
      <c r="E82" s="50">
        <v>922.65872563081803</v>
      </c>
      <c r="F82" s="48">
        <v>859.98554342792795</v>
      </c>
      <c r="G82" s="48">
        <f>tab_m5_health_boards[[#This Row],[Age-Standardised Rate of Mortality (ASMR)]]-tab_m5_health_boards[[#This Row],[Lower Confidence Interval Limit]]</f>
        <v>31.336591101445038</v>
      </c>
      <c r="H82" s="17">
        <v>2892</v>
      </c>
    </row>
    <row r="83" spans="1:8" ht="16.2" customHeight="1" x14ac:dyDescent="0.3">
      <c r="A83" s="8" t="s">
        <v>724</v>
      </c>
      <c r="B83" s="11" t="s">
        <v>2747</v>
      </c>
      <c r="C83" s="121" t="s">
        <v>2713</v>
      </c>
      <c r="D83" s="54">
        <v>973.13891717764602</v>
      </c>
      <c r="E83" s="50">
        <v>1008.16028497052</v>
      </c>
      <c r="F83" s="48">
        <v>938.117549384776</v>
      </c>
      <c r="G83" s="48">
        <f>tab_m5_health_boards[[#This Row],[Age-Standardised Rate of Mortality (ASMR)]]-tab_m5_health_boards[[#This Row],[Lower Confidence Interval Limit]]</f>
        <v>35.021367792870024</v>
      </c>
      <c r="H83" s="17">
        <v>2746</v>
      </c>
    </row>
    <row r="84" spans="1:8" ht="16.2" customHeight="1" x14ac:dyDescent="0.3">
      <c r="A84" s="8" t="s">
        <v>769</v>
      </c>
      <c r="B84" s="11" t="s">
        <v>2747</v>
      </c>
      <c r="C84" s="121" t="s">
        <v>2713</v>
      </c>
      <c r="D84" s="54">
        <v>875.19460028780497</v>
      </c>
      <c r="E84" s="50">
        <v>909.71577288429603</v>
      </c>
      <c r="F84" s="48">
        <v>840.67342769131506</v>
      </c>
      <c r="G84" s="48">
        <f>tab_m5_health_boards[[#This Row],[Age-Standardised Rate of Mortality (ASMR)]]-tab_m5_health_boards[[#This Row],[Lower Confidence Interval Limit]]</f>
        <v>34.521172596489919</v>
      </c>
      <c r="H84" s="17">
        <v>2308</v>
      </c>
    </row>
    <row r="85" spans="1:8" ht="16.2" customHeight="1" x14ac:dyDescent="0.3">
      <c r="A85" s="8" t="s">
        <v>1052</v>
      </c>
      <c r="B85" s="11" t="s">
        <v>2747</v>
      </c>
      <c r="C85" s="121" t="s">
        <v>2713</v>
      </c>
      <c r="D85" s="54">
        <v>1177.6930763441701</v>
      </c>
      <c r="E85" s="50">
        <v>1210.6186542805599</v>
      </c>
      <c r="F85" s="48">
        <v>1144.7674984077801</v>
      </c>
      <c r="G85" s="48">
        <f>tab_m5_health_boards[[#This Row],[Age-Standardised Rate of Mortality (ASMR)]]-tab_m5_health_boards[[#This Row],[Lower Confidence Interval Limit]]</f>
        <v>32.925577936390027</v>
      </c>
      <c r="H85" s="17">
        <v>4510</v>
      </c>
    </row>
    <row r="86" spans="1:8" ht="16.2" customHeight="1" x14ac:dyDescent="0.3">
      <c r="A86" s="8" t="s">
        <v>1137</v>
      </c>
      <c r="B86" s="11" t="s">
        <v>2747</v>
      </c>
      <c r="C86" s="121" t="s">
        <v>2713</v>
      </c>
      <c r="D86" s="54">
        <v>1078.5780179602</v>
      </c>
      <c r="E86" s="50">
        <v>1098.4386441629399</v>
      </c>
      <c r="F86" s="48">
        <v>1058.7173917574501</v>
      </c>
      <c r="G86" s="48">
        <f>tab_m5_health_boards[[#This Row],[Age-Standardised Rate of Mortality (ASMR)]]-tab_m5_health_boards[[#This Row],[Lower Confidence Interval Limit]]</f>
        <v>19.860626202749927</v>
      </c>
      <c r="H86" s="17">
        <v>10441</v>
      </c>
    </row>
    <row r="87" spans="1:8" ht="16.2" customHeight="1" x14ac:dyDescent="0.3">
      <c r="A87" s="8" t="s">
        <v>1346</v>
      </c>
      <c r="B87" s="11" t="s">
        <v>2747</v>
      </c>
      <c r="C87" s="121" t="s">
        <v>2713</v>
      </c>
      <c r="D87" s="54">
        <v>1400.5465345945699</v>
      </c>
      <c r="E87" s="50">
        <v>1421.33585226127</v>
      </c>
      <c r="F87" s="48">
        <v>1379.7572169278701</v>
      </c>
      <c r="G87" s="48">
        <f>tab_m5_health_boards[[#This Row],[Age-Standardised Rate of Mortality (ASMR)]]-tab_m5_health_boards[[#This Row],[Lower Confidence Interval Limit]]</f>
        <v>20.789317666699844</v>
      </c>
      <c r="H87" s="17">
        <v>16363</v>
      </c>
    </row>
    <row r="88" spans="1:8" ht="16.2" customHeight="1" x14ac:dyDescent="0.3">
      <c r="A88" s="8" t="s">
        <v>1614</v>
      </c>
      <c r="B88" s="11" t="s">
        <v>2747</v>
      </c>
      <c r="C88" s="121" t="s">
        <v>2713</v>
      </c>
      <c r="D88" s="54">
        <v>977.88370078505204</v>
      </c>
      <c r="E88" s="50">
        <v>1000.804864715</v>
      </c>
      <c r="F88" s="48">
        <v>954.96253685510703</v>
      </c>
      <c r="G88" s="48">
        <f>tab_m5_health_boards[[#This Row],[Age-Standardised Rate of Mortality (ASMR)]]-tab_m5_health_boards[[#This Row],[Lower Confidence Interval Limit]]</f>
        <v>22.92116392994501</v>
      </c>
      <c r="H88" s="17">
        <v>6501</v>
      </c>
    </row>
    <row r="89" spans="1:8" ht="16.2" customHeight="1" x14ac:dyDescent="0.3">
      <c r="A89" s="8" t="s">
        <v>1727</v>
      </c>
      <c r="B89" s="11" t="s">
        <v>2747</v>
      </c>
      <c r="C89" s="121" t="s">
        <v>2713</v>
      </c>
      <c r="D89" s="54">
        <v>1261.3574107004299</v>
      </c>
      <c r="E89" s="50">
        <v>1307.6022708151299</v>
      </c>
      <c r="F89" s="48">
        <v>1215.1125505857201</v>
      </c>
      <c r="G89" s="48">
        <f>tab_m5_health_boards[[#This Row],[Age-Standardised Rate of Mortality (ASMR)]]-tab_m5_health_boards[[#This Row],[Lower Confidence Interval Limit]]</f>
        <v>46.244860114709809</v>
      </c>
      <c r="H89" s="17">
        <v>2643</v>
      </c>
    </row>
    <row r="90" spans="1:8" ht="16.2" customHeight="1" x14ac:dyDescent="0.3">
      <c r="A90" s="8" t="s">
        <v>1762</v>
      </c>
      <c r="B90" s="11" t="s">
        <v>2747</v>
      </c>
      <c r="C90" s="121" t="s">
        <v>2713</v>
      </c>
      <c r="D90" s="54">
        <v>1086.74842659141</v>
      </c>
      <c r="E90" s="50">
        <v>1129.1759589686201</v>
      </c>
      <c r="F90" s="48">
        <v>1044.3208942142001</v>
      </c>
      <c r="G90" s="48">
        <f>tab_m5_health_boards[[#This Row],[Age-Standardised Rate of Mortality (ASMR)]]-tab_m5_health_boards[[#This Row],[Lower Confidence Interval Limit]]</f>
        <v>42.4275323772099</v>
      </c>
      <c r="H90" s="17">
        <v>2325</v>
      </c>
    </row>
    <row r="91" spans="1:8" ht="16.2" customHeight="1" x14ac:dyDescent="0.3">
      <c r="A91" s="8" t="s">
        <v>1807</v>
      </c>
      <c r="B91" s="11" t="s">
        <v>2747</v>
      </c>
      <c r="C91" s="121" t="s">
        <v>2713</v>
      </c>
      <c r="D91" s="54">
        <v>965.00995159393597</v>
      </c>
      <c r="E91" s="50">
        <v>1000.8235538576801</v>
      </c>
      <c r="F91" s="48">
        <v>929.19634933019097</v>
      </c>
      <c r="G91" s="48">
        <f>tab_m5_health_boards[[#This Row],[Age-Standardised Rate of Mortality (ASMR)]]-tab_m5_health_boards[[#This Row],[Lower Confidence Interval Limit]]</f>
        <v>35.813602263744997</v>
      </c>
      <c r="H91" s="17">
        <v>2600</v>
      </c>
    </row>
    <row r="92" spans="1:8" ht="16.2" customHeight="1" x14ac:dyDescent="0.3">
      <c r="A92" s="8" t="s">
        <v>1033</v>
      </c>
      <c r="B92" s="11" t="s">
        <v>2747</v>
      </c>
      <c r="C92" s="121" t="s">
        <v>2713</v>
      </c>
      <c r="D92" s="54">
        <v>1015.34769075613</v>
      </c>
      <c r="E92" s="50">
        <v>1080.0785565046499</v>
      </c>
      <c r="F92" s="48">
        <v>950.61682500760105</v>
      </c>
      <c r="G92" s="48">
        <f>tab_m5_health_boards[[#This Row],[Age-Standardised Rate of Mortality (ASMR)]]-tab_m5_health_boards[[#This Row],[Lower Confidence Interval Limit]]</f>
        <v>64.730865748528913</v>
      </c>
      <c r="H92" s="17">
        <v>898</v>
      </c>
    </row>
    <row r="93" spans="1:8" ht="16.2" customHeight="1" x14ac:dyDescent="0.3">
      <c r="A93" s="8" t="s">
        <v>1856</v>
      </c>
      <c r="B93" s="11" t="s">
        <v>2747</v>
      </c>
      <c r="C93" s="121" t="s">
        <v>2713</v>
      </c>
      <c r="D93" s="54">
        <v>1226.59898816482</v>
      </c>
      <c r="E93" s="50">
        <v>1261.1790087443201</v>
      </c>
      <c r="F93" s="48">
        <v>1192.0189675853201</v>
      </c>
      <c r="G93" s="48">
        <f>tab_m5_health_boards[[#This Row],[Age-Standardised Rate of Mortality (ASMR)]]-tab_m5_health_boards[[#This Row],[Lower Confidence Interval Limit]]</f>
        <v>34.580020579499887</v>
      </c>
      <c r="H93" s="17">
        <v>4514</v>
      </c>
    </row>
    <row r="94" spans="1:8" ht="16.2" customHeight="1" x14ac:dyDescent="0.3">
      <c r="A94" s="8" t="s">
        <v>1933</v>
      </c>
      <c r="B94" s="11" t="s">
        <v>2747</v>
      </c>
      <c r="C94" s="121" t="s">
        <v>2713</v>
      </c>
      <c r="D94" s="120">
        <v>1303.9576192381501</v>
      </c>
      <c r="E94" s="49">
        <v>1329.2363934556299</v>
      </c>
      <c r="F94" s="48">
        <v>1278.67884502066</v>
      </c>
      <c r="G94" s="48">
        <f>tab_m5_health_boards[[#This Row],[Age-Standardised Rate of Mortality (ASMR)]]-tab_m5_health_boards[[#This Row],[Lower Confidence Interval Limit]]</f>
        <v>25.278774217490081</v>
      </c>
      <c r="H94" s="17">
        <v>9593</v>
      </c>
    </row>
    <row r="95" spans="1:8" ht="16.2" customHeight="1" x14ac:dyDescent="0.3">
      <c r="A95" s="8" t="s">
        <v>2089</v>
      </c>
      <c r="B95" s="11" t="s">
        <v>2747</v>
      </c>
      <c r="C95" s="121" t="s">
        <v>2713</v>
      </c>
      <c r="D95" s="54">
        <v>896.347504975986</v>
      </c>
      <c r="E95" s="50">
        <v>965.33112654803597</v>
      </c>
      <c r="F95" s="48">
        <v>827.36388340393705</v>
      </c>
      <c r="G95" s="48">
        <f>tab_m5_health_boards[[#This Row],[Age-Standardised Rate of Mortality (ASMR)]]-tab_m5_health_boards[[#This Row],[Lower Confidence Interval Limit]]</f>
        <v>68.983621572048946</v>
      </c>
      <c r="H95" s="17">
        <v>607</v>
      </c>
    </row>
    <row r="96" spans="1:8" ht="16.2" customHeight="1" x14ac:dyDescent="0.3">
      <c r="A96" s="10" t="s">
        <v>2102</v>
      </c>
      <c r="B96" s="11" t="s">
        <v>2747</v>
      </c>
      <c r="C96" s="121" t="s">
        <v>2713</v>
      </c>
      <c r="D96" s="54">
        <v>919.34293074064794</v>
      </c>
      <c r="E96" s="49">
        <v>945.94928706214398</v>
      </c>
      <c r="F96" s="48">
        <v>892.73657441915202</v>
      </c>
      <c r="G96" s="48">
        <f>tab_m5_health_boards[[#This Row],[Age-Standardised Rate of Mortality (ASMR)]]-tab_m5_health_boards[[#This Row],[Lower Confidence Interval Limit]]</f>
        <v>26.606356321495923</v>
      </c>
      <c r="H96" s="17">
        <v>4318</v>
      </c>
    </row>
    <row r="97" spans="1:8" ht="16.2" customHeight="1" x14ac:dyDescent="0.3">
      <c r="A97" s="10" t="s">
        <v>2172</v>
      </c>
      <c r="B97" s="11" t="s">
        <v>2747</v>
      </c>
      <c r="C97" s="121" t="s">
        <v>2713</v>
      </c>
      <c r="D97" s="120">
        <v>1204.0882896307101</v>
      </c>
      <c r="E97" s="49">
        <v>1235.2080599107301</v>
      </c>
      <c r="F97" s="48">
        <v>1172.96851935069</v>
      </c>
      <c r="G97" s="48">
        <f>tab_m5_health_boards[[#This Row],[Age-Standardised Rate of Mortality (ASMR)]]-tab_m5_health_boards[[#This Row],[Lower Confidence Interval Limit]]</f>
        <v>31.11977028002002</v>
      </c>
      <c r="H97" s="17">
        <v>5281</v>
      </c>
    </row>
    <row r="98" spans="1:8" ht="16.2" customHeight="1" x14ac:dyDescent="0.3">
      <c r="A98" s="8" t="s">
        <v>2249</v>
      </c>
      <c r="B98" s="11" t="s">
        <v>2747</v>
      </c>
      <c r="C98" s="121" t="s">
        <v>2713</v>
      </c>
      <c r="D98" s="54">
        <v>974.01863844714296</v>
      </c>
      <c r="E98" s="50">
        <v>1005.63819067591</v>
      </c>
      <c r="F98" s="48">
        <v>942.39908621837503</v>
      </c>
      <c r="G98" s="48">
        <f>tab_m5_health_boards[[#This Row],[Age-Standardised Rate of Mortality (ASMR)]]-tab_m5_health_boards[[#This Row],[Lower Confidence Interval Limit]]</f>
        <v>31.61955222876793</v>
      </c>
      <c r="H98" s="17">
        <v>3354</v>
      </c>
    </row>
    <row r="99" spans="1:8" ht="16.2" customHeight="1" x14ac:dyDescent="0.3">
      <c r="A99" s="8" t="s">
        <v>2310</v>
      </c>
      <c r="B99" s="11" t="s">
        <v>2747</v>
      </c>
      <c r="C99" s="121" t="s">
        <v>2713</v>
      </c>
      <c r="D99" s="54">
        <v>922.40566981834502</v>
      </c>
      <c r="E99" s="50">
        <v>997.27036715086297</v>
      </c>
      <c r="F99" s="48">
        <v>847.54097248582798</v>
      </c>
      <c r="G99" s="48">
        <f>tab_m5_health_boards[[#This Row],[Age-Standardised Rate of Mortality (ASMR)]]-tab_m5_health_boards[[#This Row],[Lower Confidence Interval Limit]]</f>
        <v>74.864697332517039</v>
      </c>
      <c r="H99" s="17">
        <v>534</v>
      </c>
    </row>
    <row r="100" spans="1:8" ht="16.2" customHeight="1" x14ac:dyDescent="0.3">
      <c r="A100" s="8" t="s">
        <v>2325</v>
      </c>
      <c r="B100" s="11" t="s">
        <v>2747</v>
      </c>
      <c r="C100" s="121" t="s">
        <v>2713</v>
      </c>
      <c r="D100" s="54">
        <v>1104.0470075297601</v>
      </c>
      <c r="E100" s="50">
        <v>1137.3439491296001</v>
      </c>
      <c r="F100" s="48">
        <v>1070.7500659299201</v>
      </c>
      <c r="G100" s="48">
        <f>tab_m5_health_boards[[#This Row],[Age-Standardised Rate of Mortality (ASMR)]]-tab_m5_health_boards[[#This Row],[Lower Confidence Interval Limit]]</f>
        <v>33.296941599840011</v>
      </c>
      <c r="H100" s="17">
        <v>3954</v>
      </c>
    </row>
    <row r="101" spans="1:8" ht="16.2" customHeight="1" x14ac:dyDescent="0.3">
      <c r="A101" s="8" t="s">
        <v>2376</v>
      </c>
      <c r="B101" s="11" t="s">
        <v>2747</v>
      </c>
      <c r="C101" s="121" t="s">
        <v>2713</v>
      </c>
      <c r="D101" s="54">
        <v>1191.06694336846</v>
      </c>
      <c r="E101" s="50">
        <v>1214.10719004779</v>
      </c>
      <c r="F101" s="48">
        <v>1168.0266966891299</v>
      </c>
      <c r="G101" s="48">
        <f>tab_m5_health_boards[[#This Row],[Age-Standardised Rate of Mortality (ASMR)]]-tab_m5_health_boards[[#This Row],[Lower Confidence Interval Limit]]</f>
        <v>23.040246679330039</v>
      </c>
      <c r="H101" s="17">
        <v>9407</v>
      </c>
    </row>
    <row r="102" spans="1:8" ht="16.2" customHeight="1" x14ac:dyDescent="0.3">
      <c r="A102" s="10" t="s">
        <v>2540</v>
      </c>
      <c r="B102" s="11" t="s">
        <v>2747</v>
      </c>
      <c r="C102" s="121" t="s">
        <v>2713</v>
      </c>
      <c r="D102" s="53">
        <v>1015.68364823216</v>
      </c>
      <c r="E102" s="49">
        <v>1054.7934721870699</v>
      </c>
      <c r="F102" s="48">
        <v>976.57382427726304</v>
      </c>
      <c r="G102" s="48">
        <f>tab_m5_health_boards[[#This Row],[Age-Standardised Rate of Mortality (ASMR)]]-tab_m5_health_boards[[#This Row],[Lower Confidence Interval Limit]]</f>
        <v>39.10982395489691</v>
      </c>
      <c r="H102" s="17">
        <v>2398</v>
      </c>
    </row>
    <row r="103" spans="1:8" ht="16.2" customHeight="1" x14ac:dyDescent="0.3">
      <c r="A103" s="8" t="s">
        <v>2586</v>
      </c>
      <c r="B103" s="11" t="s">
        <v>2747</v>
      </c>
      <c r="C103" s="121" t="s">
        <v>2713</v>
      </c>
      <c r="D103" s="54">
        <v>1388.75722170053</v>
      </c>
      <c r="E103" s="50">
        <v>1437.41132654227</v>
      </c>
      <c r="F103" s="48">
        <v>1340.1031168587899</v>
      </c>
      <c r="G103" s="48">
        <f>tab_m5_health_boards[[#This Row],[Age-Standardised Rate of Mortality (ASMR)]]-tab_m5_health_boards[[#This Row],[Lower Confidence Interval Limit]]</f>
        <v>48.654104841740036</v>
      </c>
      <c r="H103" s="17">
        <v>2860</v>
      </c>
    </row>
    <row r="104" spans="1:8" ht="16.2" customHeight="1" x14ac:dyDescent="0.3">
      <c r="A104" s="8" t="s">
        <v>2606</v>
      </c>
      <c r="B104" s="11" t="s">
        <v>2747</v>
      </c>
      <c r="C104" s="121" t="s">
        <v>2713</v>
      </c>
      <c r="D104" s="54">
        <v>1100.93599883298</v>
      </c>
      <c r="E104" s="50">
        <v>1133.04291574132</v>
      </c>
      <c r="F104" s="48">
        <v>1068.8290819246499</v>
      </c>
      <c r="G104" s="48">
        <f>tab_m5_health_boards[[#This Row],[Age-Standardised Rate of Mortality (ASMR)]]-tab_m5_health_boards[[#This Row],[Lower Confidence Interval Limit]]</f>
        <v>32.106916908330049</v>
      </c>
      <c r="H104" s="17">
        <v>4259</v>
      </c>
    </row>
    <row r="105" spans="1:8" ht="16.2" customHeight="1" x14ac:dyDescent="0.3">
      <c r="A105" s="99" t="s">
        <v>2809</v>
      </c>
      <c r="B105" s="100" t="s">
        <v>2748</v>
      </c>
      <c r="C105" s="160" t="s">
        <v>2714</v>
      </c>
      <c r="D105" s="101">
        <v>139.611576759305</v>
      </c>
      <c r="E105" s="102">
        <v>142.77417939660401</v>
      </c>
      <c r="F105" s="103">
        <v>136.448974122007</v>
      </c>
      <c r="G105" s="48">
        <f>tab_m5_health_boards[[#This Row],[Age-Standardised Rate of Mortality (ASMR)]]-tab_m5_health_boards[[#This Row],[Lower Confidence Interval Limit]]</f>
        <v>3.1626026372979936</v>
      </c>
      <c r="H105" s="108">
        <v>7801</v>
      </c>
    </row>
    <row r="106" spans="1:8" ht="16.2" customHeight="1" x14ac:dyDescent="0.3">
      <c r="A106" s="99" t="s">
        <v>119</v>
      </c>
      <c r="B106" s="100" t="s">
        <v>2748</v>
      </c>
      <c r="C106" s="160" t="s">
        <v>2714</v>
      </c>
      <c r="D106" s="101">
        <v>125.45833750198901</v>
      </c>
      <c r="E106" s="102">
        <v>141.87456762770401</v>
      </c>
      <c r="F106" s="103">
        <v>109.04210737627299</v>
      </c>
      <c r="G106" s="48">
        <f>tab_m5_health_boards[[#This Row],[Age-Standardised Rate of Mortality (ASMR)]]-tab_m5_health_boards[[#This Row],[Lower Confidence Interval Limit]]</f>
        <v>16.416230125716012</v>
      </c>
      <c r="H106" s="108">
        <v>234</v>
      </c>
    </row>
    <row r="107" spans="1:8" ht="16.2" customHeight="1" x14ac:dyDescent="0.3">
      <c r="A107" s="99" t="s">
        <v>218</v>
      </c>
      <c r="B107" s="100" t="s">
        <v>2748</v>
      </c>
      <c r="C107" s="160" t="s">
        <v>2714</v>
      </c>
      <c r="D107" s="101">
        <v>84.640853770256996</v>
      </c>
      <c r="E107" s="102">
        <v>96.1449608763497</v>
      </c>
      <c r="F107" s="103">
        <v>73.136746664164406</v>
      </c>
      <c r="G107" s="48">
        <f>tab_m5_health_boards[[#This Row],[Age-Standardised Rate of Mortality (ASMR)]]-tab_m5_health_boards[[#This Row],[Lower Confidence Interval Limit]]</f>
        <v>11.50410710609259</v>
      </c>
      <c r="H107" s="108">
        <v>224</v>
      </c>
    </row>
    <row r="108" spans="1:8" ht="16.2" customHeight="1" x14ac:dyDescent="0.3">
      <c r="A108" s="99" t="s">
        <v>337</v>
      </c>
      <c r="B108" s="100" t="s">
        <v>2748</v>
      </c>
      <c r="C108" s="160" t="s">
        <v>2714</v>
      </c>
      <c r="D108" s="101">
        <v>108.623167722394</v>
      </c>
      <c r="E108" s="102">
        <v>125.70813125967</v>
      </c>
      <c r="F108" s="103">
        <v>91.538204185118403</v>
      </c>
      <c r="G108" s="48">
        <f>tab_m5_health_boards[[#This Row],[Age-Standardised Rate of Mortality (ASMR)]]-tab_m5_health_boards[[#This Row],[Lower Confidence Interval Limit]]</f>
        <v>17.084963537275598</v>
      </c>
      <c r="H108" s="108">
        <v>160</v>
      </c>
    </row>
    <row r="109" spans="1:8" ht="16.2" customHeight="1" x14ac:dyDescent="0.3">
      <c r="A109" s="99" t="s">
        <v>390</v>
      </c>
      <c r="B109" s="100" t="s">
        <v>2748</v>
      </c>
      <c r="C109" s="160" t="s">
        <v>2714</v>
      </c>
      <c r="D109" s="101">
        <v>77.958047369885506</v>
      </c>
      <c r="E109" s="102">
        <v>94.361322761611802</v>
      </c>
      <c r="F109" s="103">
        <v>61.554771978159202</v>
      </c>
      <c r="G109" s="48">
        <f>tab_m5_health_boards[[#This Row],[Age-Standardised Rate of Mortality (ASMR)]]-tab_m5_health_boards[[#This Row],[Lower Confidence Interval Limit]]</f>
        <v>16.403275391726304</v>
      </c>
      <c r="H109" s="108">
        <v>92</v>
      </c>
    </row>
    <row r="110" spans="1:8" ht="16.2" customHeight="1" x14ac:dyDescent="0.3">
      <c r="A110" s="99" t="s">
        <v>810</v>
      </c>
      <c r="B110" s="100" t="s">
        <v>2748</v>
      </c>
      <c r="C110" s="160" t="s">
        <v>2714</v>
      </c>
      <c r="D110" s="101">
        <v>135.49811169175399</v>
      </c>
      <c r="E110" s="102">
        <v>146.47059941157701</v>
      </c>
      <c r="F110" s="103">
        <v>124.52562397193201</v>
      </c>
      <c r="G110" s="48">
        <f>tab_m5_health_boards[[#This Row],[Age-Standardised Rate of Mortality (ASMR)]]-tab_m5_health_boards[[#This Row],[Lower Confidence Interval Limit]]</f>
        <v>10.972487719821984</v>
      </c>
      <c r="H110" s="108">
        <v>596</v>
      </c>
    </row>
    <row r="111" spans="1:8" ht="16.2" customHeight="1" x14ac:dyDescent="0.3">
      <c r="A111" s="99" t="s">
        <v>437</v>
      </c>
      <c r="B111" s="100" t="s">
        <v>2748</v>
      </c>
      <c r="C111" s="160" t="s">
        <v>2714</v>
      </c>
      <c r="D111" s="101">
        <v>156.043461073759</v>
      </c>
      <c r="E111" s="102">
        <v>189.43190495391499</v>
      </c>
      <c r="F111" s="103">
        <v>122.655017193604</v>
      </c>
      <c r="G111" s="48">
        <f>tab_m5_health_boards[[#This Row],[Age-Standardised Rate of Mortality (ASMR)]]-tab_m5_health_boards[[#This Row],[Lower Confidence Interval Limit]]</f>
        <v>33.388443880155009</v>
      </c>
      <c r="H111" s="108">
        <v>88</v>
      </c>
    </row>
    <row r="112" spans="1:8" ht="16.2" customHeight="1" x14ac:dyDescent="0.3">
      <c r="A112" s="99" t="s">
        <v>462</v>
      </c>
      <c r="B112" s="100" t="s">
        <v>2748</v>
      </c>
      <c r="C112" s="160" t="s">
        <v>2714</v>
      </c>
      <c r="D112" s="101">
        <v>71.034068087862806</v>
      </c>
      <c r="E112" s="102">
        <v>82.777160795964505</v>
      </c>
      <c r="F112" s="103">
        <v>59.2909753797611</v>
      </c>
      <c r="G112" s="48">
        <f>tab_m5_health_boards[[#This Row],[Age-Standardised Rate of Mortality (ASMR)]]-tab_m5_health_boards[[#This Row],[Lower Confidence Interval Limit]]</f>
        <v>11.743092708101706</v>
      </c>
      <c r="H112" s="108">
        <v>148</v>
      </c>
    </row>
    <row r="113" spans="1:8" ht="16.2" customHeight="1" x14ac:dyDescent="0.3">
      <c r="A113" s="99" t="s">
        <v>543</v>
      </c>
      <c r="B113" s="100" t="s">
        <v>2748</v>
      </c>
      <c r="C113" s="160" t="s">
        <v>2714</v>
      </c>
      <c r="D113" s="101">
        <v>188.48791043820401</v>
      </c>
      <c r="E113" s="102">
        <v>211.305634540619</v>
      </c>
      <c r="F113" s="103">
        <v>165.670186335789</v>
      </c>
      <c r="G113" s="48">
        <f>tab_m5_health_boards[[#This Row],[Age-Standardised Rate of Mortality (ASMR)]]-tab_m5_health_boards[[#This Row],[Lower Confidence Interval Limit]]</f>
        <v>22.817724102415013</v>
      </c>
      <c r="H113" s="108">
        <v>267</v>
      </c>
    </row>
    <row r="114" spans="1:8" ht="16.2" customHeight="1" x14ac:dyDescent="0.3">
      <c r="A114" s="99" t="s">
        <v>606</v>
      </c>
      <c r="B114" s="100" t="s">
        <v>2748</v>
      </c>
      <c r="C114" s="160" t="s">
        <v>2714</v>
      </c>
      <c r="D114" s="101">
        <v>165.26251856705699</v>
      </c>
      <c r="E114" s="102">
        <v>187.540000201156</v>
      </c>
      <c r="F114" s="103">
        <v>142.985036932957</v>
      </c>
      <c r="G114" s="48">
        <f>tab_m5_health_boards[[#This Row],[Age-Standardised Rate of Mortality (ASMR)]]-tab_m5_health_boards[[#This Row],[Lower Confidence Interval Limit]]</f>
        <v>22.277481634099985</v>
      </c>
      <c r="H114" s="108">
        <v>225</v>
      </c>
    </row>
    <row r="115" spans="1:8" ht="16.2" customHeight="1" x14ac:dyDescent="0.3">
      <c r="A115" s="99" t="s">
        <v>667</v>
      </c>
      <c r="B115" s="100" t="s">
        <v>2748</v>
      </c>
      <c r="C115" s="160" t="s">
        <v>2714</v>
      </c>
      <c r="D115" s="101">
        <v>132.963958791187</v>
      </c>
      <c r="E115" s="102">
        <v>152.83183488580801</v>
      </c>
      <c r="F115" s="103">
        <v>113.096082696566</v>
      </c>
      <c r="G115" s="48">
        <f>tab_m5_health_boards[[#This Row],[Age-Standardised Rate of Mortality (ASMR)]]-tab_m5_health_boards[[#This Row],[Lower Confidence Interval Limit]]</f>
        <v>19.867876094620996</v>
      </c>
      <c r="H115" s="108">
        <v>175</v>
      </c>
    </row>
    <row r="116" spans="1:8" ht="16.2" customHeight="1" x14ac:dyDescent="0.3">
      <c r="A116" s="99" t="s">
        <v>724</v>
      </c>
      <c r="B116" s="100" t="s">
        <v>2748</v>
      </c>
      <c r="C116" s="160" t="s">
        <v>2714</v>
      </c>
      <c r="D116" s="101">
        <v>88.254905493260907</v>
      </c>
      <c r="E116" s="102">
        <v>105.623663233131</v>
      </c>
      <c r="F116" s="103">
        <v>70.886147753391</v>
      </c>
      <c r="G116" s="48">
        <f>tab_m5_health_boards[[#This Row],[Age-Standardised Rate of Mortality (ASMR)]]-tab_m5_health_boards[[#This Row],[Lower Confidence Interval Limit]]</f>
        <v>17.368757739869906</v>
      </c>
      <c r="H116" s="108">
        <v>103</v>
      </c>
    </row>
    <row r="117" spans="1:8" ht="16.2" customHeight="1" x14ac:dyDescent="0.3">
      <c r="A117" s="99" t="s">
        <v>769</v>
      </c>
      <c r="B117" s="100" t="s">
        <v>2748</v>
      </c>
      <c r="C117" s="160" t="s">
        <v>2714</v>
      </c>
      <c r="D117" s="101">
        <v>157.72856801565001</v>
      </c>
      <c r="E117" s="102">
        <v>182.318272973799</v>
      </c>
      <c r="F117" s="103">
        <v>133.13886305750199</v>
      </c>
      <c r="G117" s="48">
        <f>tab_m5_health_boards[[#This Row],[Age-Standardised Rate of Mortality (ASMR)]]-tab_m5_health_boards[[#This Row],[Lower Confidence Interval Limit]]</f>
        <v>24.589704958148019</v>
      </c>
      <c r="H117" s="108">
        <v>159</v>
      </c>
    </row>
    <row r="118" spans="1:8" ht="16.2" customHeight="1" x14ac:dyDescent="0.3">
      <c r="A118" s="99" t="s">
        <v>1052</v>
      </c>
      <c r="B118" s="100" t="s">
        <v>2748</v>
      </c>
      <c r="C118" s="160" t="s">
        <v>2714</v>
      </c>
      <c r="D118" s="101">
        <v>144.725093775777</v>
      </c>
      <c r="E118" s="102">
        <v>163.74576047483001</v>
      </c>
      <c r="F118" s="103">
        <v>125.704427076724</v>
      </c>
      <c r="G118" s="48">
        <f>tab_m5_health_boards[[#This Row],[Age-Standardised Rate of Mortality (ASMR)]]-tab_m5_health_boards[[#This Row],[Lower Confidence Interval Limit]]</f>
        <v>19.020666699052995</v>
      </c>
      <c r="H118" s="108">
        <v>236</v>
      </c>
    </row>
    <row r="119" spans="1:8" ht="16.2" customHeight="1" x14ac:dyDescent="0.3">
      <c r="A119" s="99" t="s">
        <v>1137</v>
      </c>
      <c r="B119" s="100" t="s">
        <v>2748</v>
      </c>
      <c r="C119" s="160" t="s">
        <v>2714</v>
      </c>
      <c r="D119" s="101">
        <v>115.531934915687</v>
      </c>
      <c r="E119" s="102">
        <v>126.11523325475</v>
      </c>
      <c r="F119" s="103">
        <v>104.948636576624</v>
      </c>
      <c r="G119" s="48">
        <f>tab_m5_health_boards[[#This Row],[Age-Standardised Rate of Mortality (ASMR)]]-tab_m5_health_boards[[#This Row],[Lower Confidence Interval Limit]]</f>
        <v>10.583298339063006</v>
      </c>
      <c r="H119" s="108">
        <v>475</v>
      </c>
    </row>
    <row r="120" spans="1:8" ht="16.2" customHeight="1" x14ac:dyDescent="0.3">
      <c r="A120" s="99" t="s">
        <v>1346</v>
      </c>
      <c r="B120" s="100" t="s">
        <v>2748</v>
      </c>
      <c r="C120" s="160" t="s">
        <v>2714</v>
      </c>
      <c r="D120" s="101">
        <v>239.682256076882</v>
      </c>
      <c r="E120" s="102">
        <v>254.45075011465099</v>
      </c>
      <c r="F120" s="103">
        <v>224.91376203911301</v>
      </c>
      <c r="G120" s="48">
        <f>tab_m5_health_boards[[#This Row],[Age-Standardised Rate of Mortality (ASMR)]]-tab_m5_health_boards[[#This Row],[Lower Confidence Interval Limit]]</f>
        <v>14.768494037768988</v>
      </c>
      <c r="H120" s="108">
        <v>1073</v>
      </c>
    </row>
    <row r="121" spans="1:8" ht="16.2" customHeight="1" x14ac:dyDescent="0.3">
      <c r="A121" s="99" t="s">
        <v>1614</v>
      </c>
      <c r="B121" s="100" t="s">
        <v>2748</v>
      </c>
      <c r="C121" s="160" t="s">
        <v>2714</v>
      </c>
      <c r="D121" s="101">
        <v>51.412292240472802</v>
      </c>
      <c r="E121" s="102">
        <v>59.853370228788698</v>
      </c>
      <c r="F121" s="103">
        <v>42.971214252156997</v>
      </c>
      <c r="G121" s="48">
        <f>tab_m5_health_boards[[#This Row],[Age-Standardised Rate of Mortality (ASMR)]]-tab_m5_health_boards[[#This Row],[Lower Confidence Interval Limit]]</f>
        <v>8.4410779883158042</v>
      </c>
      <c r="H121" s="108">
        <v>149</v>
      </c>
    </row>
    <row r="122" spans="1:8" ht="16.2" customHeight="1" x14ac:dyDescent="0.3">
      <c r="A122" s="99" t="s">
        <v>1727</v>
      </c>
      <c r="B122" s="100" t="s">
        <v>2748</v>
      </c>
      <c r="C122" s="160" t="s">
        <v>2714</v>
      </c>
      <c r="D122" s="101">
        <v>186.270867770129</v>
      </c>
      <c r="E122" s="102">
        <v>216.09738298970299</v>
      </c>
      <c r="F122" s="103">
        <v>156.444352550556</v>
      </c>
      <c r="G122" s="48">
        <f>tab_m5_health_boards[[#This Row],[Age-Standardised Rate of Mortality (ASMR)]]-tab_m5_health_boards[[#This Row],[Lower Confidence Interval Limit]]</f>
        <v>29.826515219572997</v>
      </c>
      <c r="H122" s="108">
        <v>156</v>
      </c>
    </row>
    <row r="123" spans="1:8" ht="16.2" customHeight="1" x14ac:dyDescent="0.3">
      <c r="A123" s="99" t="s">
        <v>1762</v>
      </c>
      <c r="B123" s="100" t="s">
        <v>2748</v>
      </c>
      <c r="C123" s="160" t="s">
        <v>2714</v>
      </c>
      <c r="D123" s="101">
        <v>142.42233362629599</v>
      </c>
      <c r="E123" s="102">
        <v>167.434730279207</v>
      </c>
      <c r="F123" s="103">
        <v>117.409936973386</v>
      </c>
      <c r="G123" s="48">
        <f>tab_m5_health_boards[[#This Row],[Age-Standardised Rate of Mortality (ASMR)]]-tab_m5_health_boards[[#This Row],[Lower Confidence Interval Limit]]</f>
        <v>25.012396652909999</v>
      </c>
      <c r="H123" s="108">
        <v>130</v>
      </c>
    </row>
    <row r="124" spans="1:8" ht="16.2" customHeight="1" x14ac:dyDescent="0.3">
      <c r="A124" s="99" t="s">
        <v>1807</v>
      </c>
      <c r="B124" s="100" t="s">
        <v>2748</v>
      </c>
      <c r="C124" s="160" t="s">
        <v>2714</v>
      </c>
      <c r="D124" s="101">
        <v>46.944894056044703</v>
      </c>
      <c r="E124" s="102">
        <v>59.388433032271699</v>
      </c>
      <c r="F124" s="103">
        <v>34.5013550798176</v>
      </c>
      <c r="G124" s="48">
        <f>tab_m5_health_boards[[#This Row],[Age-Standardised Rate of Mortality (ASMR)]]-tab_m5_health_boards[[#This Row],[Lower Confidence Interval Limit]]</f>
        <v>12.443538976227103</v>
      </c>
      <c r="H124" s="108">
        <v>56</v>
      </c>
    </row>
    <row r="125" spans="1:8" ht="16.2" customHeight="1" x14ac:dyDescent="0.3">
      <c r="A125" s="99" t="s">
        <v>1033</v>
      </c>
      <c r="B125" s="100" t="s">
        <v>2748</v>
      </c>
      <c r="C125" s="160" t="s">
        <v>2714</v>
      </c>
      <c r="D125" s="101">
        <v>44.238279800635802</v>
      </c>
      <c r="E125" s="102">
        <v>65.453350064624601</v>
      </c>
      <c r="F125" s="103">
        <v>23.023209536646899</v>
      </c>
      <c r="G125" s="48">
        <f>tab_m5_health_boards[[#This Row],[Age-Standardised Rate of Mortality (ASMR)]]-tab_m5_health_boards[[#This Row],[Lower Confidence Interval Limit]]</f>
        <v>21.215070263988903</v>
      </c>
      <c r="H125" s="108">
        <v>17</v>
      </c>
    </row>
    <row r="126" spans="1:8" ht="16.2" customHeight="1" x14ac:dyDescent="0.3">
      <c r="A126" s="99" t="s">
        <v>1856</v>
      </c>
      <c r="B126" s="100" t="s">
        <v>2748</v>
      </c>
      <c r="C126" s="160" t="s">
        <v>2714</v>
      </c>
      <c r="D126" s="101">
        <v>188.405072074332</v>
      </c>
      <c r="E126" s="102">
        <v>211.12242462282299</v>
      </c>
      <c r="F126" s="103">
        <v>165.687719525841</v>
      </c>
      <c r="G126" s="48">
        <f>tab_m5_health_boards[[#This Row],[Age-Standardised Rate of Mortality (ASMR)]]-tab_m5_health_boards[[#This Row],[Lower Confidence Interval Limit]]</f>
        <v>22.717352548490993</v>
      </c>
      <c r="H126" s="108">
        <v>287</v>
      </c>
    </row>
    <row r="127" spans="1:8" ht="16.2" customHeight="1" x14ac:dyDescent="0.3">
      <c r="A127" s="99" t="s">
        <v>1933</v>
      </c>
      <c r="B127" s="100" t="s">
        <v>2748</v>
      </c>
      <c r="C127" s="160" t="s">
        <v>2714</v>
      </c>
      <c r="D127" s="101">
        <v>207.74626465617001</v>
      </c>
      <c r="E127" s="102">
        <v>224.544170385461</v>
      </c>
      <c r="F127" s="103">
        <v>190.948358926879</v>
      </c>
      <c r="G127" s="48">
        <f>tab_m5_health_boards[[#This Row],[Age-Standardised Rate of Mortality (ASMR)]]-tab_m5_health_boards[[#This Row],[Lower Confidence Interval Limit]]</f>
        <v>16.797905729291017</v>
      </c>
      <c r="H127" s="108">
        <v>649</v>
      </c>
    </row>
    <row r="128" spans="1:8" ht="16.2" customHeight="1" x14ac:dyDescent="0.3">
      <c r="A128" s="99" t="s">
        <v>2089</v>
      </c>
      <c r="B128" s="100" t="s">
        <v>2748</v>
      </c>
      <c r="C128" s="160" t="s">
        <v>2714</v>
      </c>
      <c r="D128" s="101">
        <v>33.902986540421601</v>
      </c>
      <c r="E128" s="102">
        <v>54.194583101953697</v>
      </c>
      <c r="F128" s="103">
        <v>13.6113899788896</v>
      </c>
      <c r="G128" s="48">
        <f>tab_m5_health_boards[[#This Row],[Age-Standardised Rate of Mortality (ASMR)]]-tab_m5_health_boards[[#This Row],[Lower Confidence Interval Limit]]</f>
        <v>20.291596561532003</v>
      </c>
      <c r="H128" s="108">
        <v>11</v>
      </c>
    </row>
    <row r="129" spans="1:8" ht="16.2" customHeight="1" x14ac:dyDescent="0.3">
      <c r="A129" s="99" t="s">
        <v>2102</v>
      </c>
      <c r="B129" s="100" t="s">
        <v>2748</v>
      </c>
      <c r="C129" s="160" t="s">
        <v>2714</v>
      </c>
      <c r="D129" s="101">
        <v>107.71501986604601</v>
      </c>
      <c r="E129" s="102">
        <v>121.993497581253</v>
      </c>
      <c r="F129" s="103">
        <v>93.436542150839102</v>
      </c>
      <c r="G129" s="48">
        <f>tab_m5_health_boards[[#This Row],[Age-Standardised Rate of Mortality (ASMR)]]-tab_m5_health_boards[[#This Row],[Lower Confidence Interval Limit]]</f>
        <v>14.278477715206904</v>
      </c>
      <c r="H129" s="108">
        <v>221</v>
      </c>
    </row>
    <row r="130" spans="1:8" ht="16.2" customHeight="1" x14ac:dyDescent="0.3">
      <c r="A130" s="99" t="s">
        <v>2172</v>
      </c>
      <c r="B130" s="100" t="s">
        <v>2748</v>
      </c>
      <c r="C130" s="160" t="s">
        <v>2714</v>
      </c>
      <c r="D130" s="101">
        <v>203.18203576799601</v>
      </c>
      <c r="E130" s="102">
        <v>224.03666258973999</v>
      </c>
      <c r="F130" s="103">
        <v>182.327408946253</v>
      </c>
      <c r="G130" s="48">
        <f>tab_m5_health_boards[[#This Row],[Age-Standardised Rate of Mortality (ASMR)]]-tab_m5_health_boards[[#This Row],[Lower Confidence Interval Limit]]</f>
        <v>20.854626821743011</v>
      </c>
      <c r="H130" s="108">
        <v>372</v>
      </c>
    </row>
    <row r="131" spans="1:8" ht="16.2" customHeight="1" x14ac:dyDescent="0.3">
      <c r="A131" s="99" t="s">
        <v>2249</v>
      </c>
      <c r="B131" s="100" t="s">
        <v>2748</v>
      </c>
      <c r="C131" s="160" t="s">
        <v>2714</v>
      </c>
      <c r="D131" s="101">
        <v>101.29599716476299</v>
      </c>
      <c r="E131" s="102">
        <v>118.19494695834901</v>
      </c>
      <c r="F131" s="103">
        <v>84.397047371177294</v>
      </c>
      <c r="G131" s="48">
        <f>tab_m5_health_boards[[#This Row],[Age-Standardised Rate of Mortality (ASMR)]]-tab_m5_health_boards[[#This Row],[Lower Confidence Interval Limit]]</f>
        <v>16.8989497935857</v>
      </c>
      <c r="H131" s="108">
        <v>148</v>
      </c>
    </row>
    <row r="132" spans="1:8" ht="16.2" customHeight="1" x14ac:dyDescent="0.3">
      <c r="A132" s="99" t="s">
        <v>2310</v>
      </c>
      <c r="B132" s="100" t="s">
        <v>2748</v>
      </c>
      <c r="C132" s="160" t="s">
        <v>2714</v>
      </c>
      <c r="D132" s="101">
        <v>38.837604824321801</v>
      </c>
      <c r="E132" s="102">
        <v>64.400761198494195</v>
      </c>
      <c r="F132" s="103">
        <v>13.274448450149301</v>
      </c>
      <c r="G132" s="48">
        <f>tab_m5_health_boards[[#This Row],[Age-Standardised Rate of Mortality (ASMR)]]-tab_m5_health_boards[[#This Row],[Lower Confidence Interval Limit]]</f>
        <v>25.5631563741725</v>
      </c>
      <c r="H132" s="108">
        <v>10</v>
      </c>
    </row>
    <row r="133" spans="1:8" ht="16.2" customHeight="1" x14ac:dyDescent="0.3">
      <c r="A133" s="99" t="s">
        <v>2325</v>
      </c>
      <c r="B133" s="100" t="s">
        <v>2748</v>
      </c>
      <c r="C133" s="160" t="s">
        <v>2714</v>
      </c>
      <c r="D133" s="101">
        <v>151.66400453405601</v>
      </c>
      <c r="E133" s="102">
        <v>171.808831524152</v>
      </c>
      <c r="F133" s="103">
        <v>131.51917754396101</v>
      </c>
      <c r="G133" s="48">
        <f>tab_m5_health_boards[[#This Row],[Age-Standardised Rate of Mortality (ASMR)]]-tab_m5_health_boards[[#This Row],[Lower Confidence Interval Limit]]</f>
        <v>20.144826990094998</v>
      </c>
      <c r="H133" s="108">
        <v>224</v>
      </c>
    </row>
    <row r="134" spans="1:8" ht="16.2" customHeight="1" x14ac:dyDescent="0.3">
      <c r="A134" s="99" t="s">
        <v>2376</v>
      </c>
      <c r="B134" s="100" t="s">
        <v>2748</v>
      </c>
      <c r="C134" s="160" t="s">
        <v>2714</v>
      </c>
      <c r="D134" s="101">
        <v>188.97407788850001</v>
      </c>
      <c r="E134" s="102">
        <v>204.722117613401</v>
      </c>
      <c r="F134" s="103">
        <v>173.22603816359899</v>
      </c>
      <c r="G134" s="48">
        <f>tab_m5_health_boards[[#This Row],[Age-Standardised Rate of Mortality (ASMR)]]-tab_m5_health_boards[[#This Row],[Lower Confidence Interval Limit]]</f>
        <v>15.74803972490102</v>
      </c>
      <c r="H134" s="108">
        <v>594</v>
      </c>
    </row>
    <row r="135" spans="1:8" ht="16.2" customHeight="1" x14ac:dyDescent="0.3">
      <c r="A135" s="99" t="s">
        <v>2540</v>
      </c>
      <c r="B135" s="100" t="s">
        <v>2748</v>
      </c>
      <c r="C135" s="160" t="s">
        <v>2714</v>
      </c>
      <c r="D135" s="101">
        <v>130.282287540504</v>
      </c>
      <c r="E135" s="102">
        <v>153.84189216522901</v>
      </c>
      <c r="F135" s="103">
        <v>106.72268291577799</v>
      </c>
      <c r="G135" s="48">
        <f>tab_m5_health_boards[[#This Row],[Age-Standardised Rate of Mortality (ASMR)]]-tab_m5_health_boards[[#This Row],[Lower Confidence Interval Limit]]</f>
        <v>23.559604624726006</v>
      </c>
      <c r="H135" s="108">
        <v>127</v>
      </c>
    </row>
    <row r="136" spans="1:8" ht="16.2" customHeight="1" x14ac:dyDescent="0.3">
      <c r="A136" s="99" t="s">
        <v>2586</v>
      </c>
      <c r="B136" s="100" t="s">
        <v>2748</v>
      </c>
      <c r="C136" s="160" t="s">
        <v>2714</v>
      </c>
      <c r="D136" s="101">
        <v>196.87259260329799</v>
      </c>
      <c r="E136" s="102">
        <v>227.87785870567899</v>
      </c>
      <c r="F136" s="103">
        <v>165.86732650091801</v>
      </c>
      <c r="G136" s="48">
        <f>tab_m5_health_boards[[#This Row],[Age-Standardised Rate of Mortality (ASMR)]]-tab_m5_health_boards[[#This Row],[Lower Confidence Interval Limit]]</f>
        <v>31.005266102379977</v>
      </c>
      <c r="H136" s="108">
        <v>166</v>
      </c>
    </row>
    <row r="137" spans="1:8" ht="16.2" customHeight="1" x14ac:dyDescent="0.3">
      <c r="A137" s="99" t="s">
        <v>2606</v>
      </c>
      <c r="B137" s="100" t="s">
        <v>2748</v>
      </c>
      <c r="C137" s="160" t="s">
        <v>2714</v>
      </c>
      <c r="D137" s="101">
        <v>138.17559909986699</v>
      </c>
      <c r="E137" s="102">
        <v>156.74016525883701</v>
      </c>
      <c r="F137" s="103">
        <v>119.611032940896</v>
      </c>
      <c r="G137" s="48">
        <f>tab_m5_health_boards[[#This Row],[Age-Standardised Rate of Mortality (ASMR)]]-tab_m5_health_boards[[#This Row],[Lower Confidence Interval Limit]]</f>
        <v>18.56456615897099</v>
      </c>
      <c r="H137" s="108">
        <v>229</v>
      </c>
    </row>
    <row r="138" spans="1:8" ht="16.2" customHeight="1" x14ac:dyDescent="0.3">
      <c r="A138" s="99" t="s">
        <v>2809</v>
      </c>
      <c r="B138" s="100" t="s">
        <v>2748</v>
      </c>
      <c r="C138" s="160" t="s">
        <v>2750</v>
      </c>
      <c r="D138" s="101">
        <v>115.88706127522001</v>
      </c>
      <c r="E138" s="102">
        <v>118.776881385984</v>
      </c>
      <c r="F138" s="103">
        <v>112.99724116445699</v>
      </c>
      <c r="G138" s="48">
        <f>tab_m5_health_boards[[#This Row],[Age-Standardised Rate of Mortality (ASMR)]]-tab_m5_health_boards[[#This Row],[Lower Confidence Interval Limit]]</f>
        <v>2.8898201107630115</v>
      </c>
      <c r="H138" s="108">
        <v>6456</v>
      </c>
    </row>
    <row r="139" spans="1:8" ht="16.2" customHeight="1" x14ac:dyDescent="0.3">
      <c r="A139" s="99" t="s">
        <v>119</v>
      </c>
      <c r="B139" s="100" t="s">
        <v>2748</v>
      </c>
      <c r="C139" s="160" t="s">
        <v>2750</v>
      </c>
      <c r="D139" s="101">
        <v>103.262446851742</v>
      </c>
      <c r="E139" s="102">
        <v>118.184758803637</v>
      </c>
      <c r="F139" s="103">
        <v>88.340134899846504</v>
      </c>
      <c r="G139" s="48">
        <f>tab_m5_health_boards[[#This Row],[Age-Standardised Rate of Mortality (ASMR)]]-tab_m5_health_boards[[#This Row],[Lower Confidence Interval Limit]]</f>
        <v>14.922311951895495</v>
      </c>
      <c r="H139" s="108">
        <v>192</v>
      </c>
    </row>
    <row r="140" spans="1:8" ht="16.2" customHeight="1" x14ac:dyDescent="0.3">
      <c r="A140" s="99" t="s">
        <v>218</v>
      </c>
      <c r="B140" s="100" t="s">
        <v>2748</v>
      </c>
      <c r="C140" s="160" t="s">
        <v>2750</v>
      </c>
      <c r="D140" s="101">
        <v>70.364574323428997</v>
      </c>
      <c r="E140" s="102">
        <v>80.824094920420393</v>
      </c>
      <c r="F140" s="103">
        <v>59.9050537264376</v>
      </c>
      <c r="G140" s="48">
        <f>tab_m5_health_boards[[#This Row],[Age-Standardised Rate of Mortality (ASMR)]]-tab_m5_health_boards[[#This Row],[Lower Confidence Interval Limit]]</f>
        <v>10.459520596991396</v>
      </c>
      <c r="H140" s="108">
        <v>187</v>
      </c>
    </row>
    <row r="141" spans="1:8" x14ac:dyDescent="0.3">
      <c r="A141" s="99" t="s">
        <v>337</v>
      </c>
      <c r="B141" s="100" t="s">
        <v>2748</v>
      </c>
      <c r="C141" s="141" t="s">
        <v>2750</v>
      </c>
      <c r="D141" s="101">
        <v>85.308755526005299</v>
      </c>
      <c r="E141" s="102">
        <v>100.517614057008</v>
      </c>
      <c r="F141" s="103">
        <v>70.099896995002297</v>
      </c>
      <c r="G141" s="48">
        <f>tab_m5_health_boards[[#This Row],[Age-Standardised Rate of Mortality (ASMR)]]-tab_m5_health_boards[[#This Row],[Lower Confidence Interval Limit]]</f>
        <v>15.208858531003003</v>
      </c>
      <c r="H141" s="108">
        <v>125</v>
      </c>
    </row>
    <row r="142" spans="1:8" x14ac:dyDescent="0.3">
      <c r="A142" s="99" t="s">
        <v>390</v>
      </c>
      <c r="B142" s="100" t="s">
        <v>2748</v>
      </c>
      <c r="C142" s="141" t="s">
        <v>2750</v>
      </c>
      <c r="D142" s="101">
        <v>66.475857356206603</v>
      </c>
      <c r="E142" s="102">
        <v>81.554175051417502</v>
      </c>
      <c r="F142" s="103">
        <v>51.397539660995697</v>
      </c>
      <c r="G142" s="48">
        <f>tab_m5_health_boards[[#This Row],[Age-Standardised Rate of Mortality (ASMR)]]-tab_m5_health_boards[[#This Row],[Lower Confidence Interval Limit]]</f>
        <v>15.078317695210906</v>
      </c>
      <c r="H142" s="108">
        <v>79</v>
      </c>
    </row>
    <row r="143" spans="1:8" x14ac:dyDescent="0.3">
      <c r="A143" s="99" t="s">
        <v>810</v>
      </c>
      <c r="B143" s="100" t="s">
        <v>2748</v>
      </c>
      <c r="C143" s="141" t="s">
        <v>2750</v>
      </c>
      <c r="D143" s="101">
        <v>108.757986411083</v>
      </c>
      <c r="E143" s="102">
        <v>118.621885378589</v>
      </c>
      <c r="F143" s="103">
        <v>98.894087443576296</v>
      </c>
      <c r="G143" s="48">
        <f>tab_m5_health_boards[[#This Row],[Age-Standardised Rate of Mortality (ASMR)]]-tab_m5_health_boards[[#This Row],[Lower Confidence Interval Limit]]</f>
        <v>9.8638989675066995</v>
      </c>
      <c r="H143" s="108">
        <v>476</v>
      </c>
    </row>
    <row r="144" spans="1:8" x14ac:dyDescent="0.3">
      <c r="A144" s="99" t="s">
        <v>437</v>
      </c>
      <c r="B144" s="100" t="s">
        <v>2748</v>
      </c>
      <c r="C144" s="141" t="s">
        <v>2750</v>
      </c>
      <c r="D144" s="101">
        <v>120.919563445739</v>
      </c>
      <c r="E144" s="102">
        <v>150.36214888813299</v>
      </c>
      <c r="F144" s="103">
        <v>91.476978003344897</v>
      </c>
      <c r="G144" s="48">
        <f>tab_m5_health_boards[[#This Row],[Age-Standardised Rate of Mortality (ASMR)]]-tab_m5_health_boards[[#This Row],[Lower Confidence Interval Limit]]</f>
        <v>29.442585442394105</v>
      </c>
      <c r="H144" s="108">
        <v>68</v>
      </c>
    </row>
    <row r="145" spans="1:8" x14ac:dyDescent="0.3">
      <c r="A145" s="99" t="s">
        <v>462</v>
      </c>
      <c r="B145" s="100" t="s">
        <v>2748</v>
      </c>
      <c r="C145" s="141" t="s">
        <v>2750</v>
      </c>
      <c r="D145" s="101">
        <v>58.833280200742301</v>
      </c>
      <c r="E145" s="102">
        <v>69.461803658330993</v>
      </c>
      <c r="F145" s="103">
        <v>48.204756743153602</v>
      </c>
      <c r="G145" s="48">
        <f>tab_m5_health_boards[[#This Row],[Age-Standardised Rate of Mortality (ASMR)]]-tab_m5_health_boards[[#This Row],[Lower Confidence Interval Limit]]</f>
        <v>10.628523457588699</v>
      </c>
      <c r="H145" s="108">
        <v>124</v>
      </c>
    </row>
    <row r="146" spans="1:8" x14ac:dyDescent="0.3">
      <c r="A146" s="99" t="s">
        <v>543</v>
      </c>
      <c r="B146" s="100" t="s">
        <v>2748</v>
      </c>
      <c r="C146" s="141" t="s">
        <v>2750</v>
      </c>
      <c r="D146" s="101">
        <v>161.108866447579</v>
      </c>
      <c r="E146" s="102">
        <v>182.289589707235</v>
      </c>
      <c r="F146" s="103">
        <v>139.92814318792301</v>
      </c>
      <c r="G146" s="48">
        <f>tab_m5_health_boards[[#This Row],[Age-Standardised Rate of Mortality (ASMR)]]-tab_m5_health_boards[[#This Row],[Lower Confidence Interval Limit]]</f>
        <v>21.180723259655991</v>
      </c>
      <c r="H146" s="108">
        <v>227</v>
      </c>
    </row>
    <row r="147" spans="1:8" x14ac:dyDescent="0.3">
      <c r="A147" s="99" t="s">
        <v>606</v>
      </c>
      <c r="B147" s="100" t="s">
        <v>2748</v>
      </c>
      <c r="C147" s="141" t="s">
        <v>2750</v>
      </c>
      <c r="D147" s="101">
        <v>135.76328649662099</v>
      </c>
      <c r="E147" s="102">
        <v>156.14301115931099</v>
      </c>
      <c r="F147" s="103">
        <v>115.383561833931</v>
      </c>
      <c r="G147" s="48">
        <f>tab_m5_health_boards[[#This Row],[Age-Standardised Rate of Mortality (ASMR)]]-tab_m5_health_boards[[#This Row],[Lower Confidence Interval Limit]]</f>
        <v>20.379724662689995</v>
      </c>
      <c r="H147" s="108">
        <v>183</v>
      </c>
    </row>
    <row r="148" spans="1:8" x14ac:dyDescent="0.3">
      <c r="A148" s="99" t="s">
        <v>667</v>
      </c>
      <c r="B148" s="100" t="s">
        <v>2748</v>
      </c>
      <c r="C148" s="141" t="s">
        <v>2750</v>
      </c>
      <c r="D148" s="101">
        <v>109.20901674343</v>
      </c>
      <c r="E148" s="102">
        <v>127.295846090513</v>
      </c>
      <c r="F148" s="103">
        <v>91.1221873963474</v>
      </c>
      <c r="G148" s="48">
        <f>tab_m5_health_boards[[#This Row],[Age-Standardised Rate of Mortality (ASMR)]]-tab_m5_health_boards[[#This Row],[Lower Confidence Interval Limit]]</f>
        <v>18.086829347082599</v>
      </c>
      <c r="H148" s="108">
        <v>143</v>
      </c>
    </row>
    <row r="149" spans="1:8" x14ac:dyDescent="0.3">
      <c r="A149" s="99" t="s">
        <v>724</v>
      </c>
      <c r="B149" s="100" t="s">
        <v>2748</v>
      </c>
      <c r="C149" s="141" t="s">
        <v>2750</v>
      </c>
      <c r="D149" s="101">
        <v>73.672174225530199</v>
      </c>
      <c r="E149" s="102">
        <v>89.550095389853595</v>
      </c>
      <c r="F149" s="103">
        <v>57.794253061206803</v>
      </c>
      <c r="G149" s="48">
        <f>tab_m5_health_boards[[#This Row],[Age-Standardised Rate of Mortality (ASMR)]]-tab_m5_health_boards[[#This Row],[Lower Confidence Interval Limit]]</f>
        <v>15.877921164323396</v>
      </c>
      <c r="H149" s="108">
        <v>86</v>
      </c>
    </row>
    <row r="150" spans="1:8" x14ac:dyDescent="0.3">
      <c r="A150" s="99" t="s">
        <v>769</v>
      </c>
      <c r="B150" s="100" t="s">
        <v>2748</v>
      </c>
      <c r="C150" s="141" t="s">
        <v>2750</v>
      </c>
      <c r="D150" s="101">
        <v>131.64744699899799</v>
      </c>
      <c r="E150" s="102">
        <v>154.061331268049</v>
      </c>
      <c r="F150" s="103">
        <v>109.233562729947</v>
      </c>
      <c r="G150" s="48">
        <f>tab_m5_health_boards[[#This Row],[Age-Standardised Rate of Mortality (ASMR)]]-tab_m5_health_boards[[#This Row],[Lower Confidence Interval Limit]]</f>
        <v>22.413884269050996</v>
      </c>
      <c r="H150" s="108">
        <v>134</v>
      </c>
    </row>
    <row r="151" spans="1:8" x14ac:dyDescent="0.3">
      <c r="A151" s="99" t="s">
        <v>1052</v>
      </c>
      <c r="B151" s="100" t="s">
        <v>2748</v>
      </c>
      <c r="C151" s="141" t="s">
        <v>2750</v>
      </c>
      <c r="D151" s="101">
        <v>114.72923543604399</v>
      </c>
      <c r="E151" s="102">
        <v>131.796438816159</v>
      </c>
      <c r="F151" s="103">
        <v>97.662032055928506</v>
      </c>
      <c r="G151" s="48">
        <f>tab_m5_health_boards[[#This Row],[Age-Standardised Rate of Mortality (ASMR)]]-tab_m5_health_boards[[#This Row],[Lower Confidence Interval Limit]]</f>
        <v>17.067203380115487</v>
      </c>
      <c r="H151" s="108">
        <v>185</v>
      </c>
    </row>
    <row r="152" spans="1:8" x14ac:dyDescent="0.3">
      <c r="A152" s="99" t="s">
        <v>1137</v>
      </c>
      <c r="B152" s="100" t="s">
        <v>2748</v>
      </c>
      <c r="C152" s="141" t="s">
        <v>2750</v>
      </c>
      <c r="D152" s="101">
        <v>93.574877044917599</v>
      </c>
      <c r="E152" s="102">
        <v>103.153246762511</v>
      </c>
      <c r="F152" s="103">
        <v>83.996507327323997</v>
      </c>
      <c r="G152" s="48">
        <f>tab_m5_health_boards[[#This Row],[Age-Standardised Rate of Mortality (ASMR)]]-tab_m5_health_boards[[#This Row],[Lower Confidence Interval Limit]]</f>
        <v>9.5783697175936027</v>
      </c>
      <c r="H152" s="108">
        <v>382</v>
      </c>
    </row>
    <row r="153" spans="1:8" x14ac:dyDescent="0.3">
      <c r="A153" s="99" t="s">
        <v>1346</v>
      </c>
      <c r="B153" s="100" t="s">
        <v>2748</v>
      </c>
      <c r="C153" s="141" t="s">
        <v>2750</v>
      </c>
      <c r="D153" s="101">
        <v>207.66319612244601</v>
      </c>
      <c r="E153" s="102">
        <v>221.47145292381299</v>
      </c>
      <c r="F153" s="103">
        <v>193.854939321079</v>
      </c>
      <c r="G153" s="48">
        <f>tab_m5_health_boards[[#This Row],[Age-Standardised Rate of Mortality (ASMR)]]-tab_m5_health_boards[[#This Row],[Lower Confidence Interval Limit]]</f>
        <v>13.808256801367008</v>
      </c>
      <c r="H153" s="108">
        <v>923</v>
      </c>
    </row>
    <row r="154" spans="1:8" x14ac:dyDescent="0.3">
      <c r="A154" s="99" t="s">
        <v>1614</v>
      </c>
      <c r="B154" s="100" t="s">
        <v>2748</v>
      </c>
      <c r="C154" s="141" t="s">
        <v>2750</v>
      </c>
      <c r="D154" s="101">
        <v>40.0119363461299</v>
      </c>
      <c r="E154" s="102">
        <v>47.508373260957299</v>
      </c>
      <c r="F154" s="103">
        <v>32.515499431302501</v>
      </c>
      <c r="G154" s="48">
        <f>tab_m5_health_boards[[#This Row],[Age-Standardised Rate of Mortality (ASMR)]]-tab_m5_health_boards[[#This Row],[Lower Confidence Interval Limit]]</f>
        <v>7.4964369148273988</v>
      </c>
      <c r="H154" s="108">
        <v>115</v>
      </c>
    </row>
    <row r="155" spans="1:8" x14ac:dyDescent="0.3">
      <c r="A155" s="99" t="s">
        <v>1727</v>
      </c>
      <c r="B155" s="100" t="s">
        <v>2748</v>
      </c>
      <c r="C155" s="141" t="s">
        <v>2750</v>
      </c>
      <c r="D155" s="101">
        <v>162.110844001007</v>
      </c>
      <c r="E155" s="102">
        <v>189.90602571890801</v>
      </c>
      <c r="F155" s="103">
        <v>134.31566228310601</v>
      </c>
      <c r="G155" s="48">
        <f>tab_m5_health_boards[[#This Row],[Age-Standardised Rate of Mortality (ASMR)]]-tab_m5_health_boards[[#This Row],[Lower Confidence Interval Limit]]</f>
        <v>27.795181717900988</v>
      </c>
      <c r="H155" s="108">
        <v>136</v>
      </c>
    </row>
    <row r="156" spans="1:8" x14ac:dyDescent="0.3">
      <c r="A156" s="99" t="s">
        <v>1762</v>
      </c>
      <c r="B156" s="100" t="s">
        <v>2748</v>
      </c>
      <c r="C156" s="141" t="s">
        <v>2750</v>
      </c>
      <c r="D156" s="101">
        <v>125.028121602087</v>
      </c>
      <c r="E156" s="102">
        <v>148.59660006406</v>
      </c>
      <c r="F156" s="103">
        <v>101.459643140114</v>
      </c>
      <c r="G156" s="48">
        <f>tab_m5_health_boards[[#This Row],[Age-Standardised Rate of Mortality (ASMR)]]-tab_m5_health_boards[[#This Row],[Lower Confidence Interval Limit]]</f>
        <v>23.568478461973001</v>
      </c>
      <c r="H156" s="108">
        <v>113</v>
      </c>
    </row>
    <row r="157" spans="1:8" x14ac:dyDescent="0.3">
      <c r="A157" s="99" t="s">
        <v>1807</v>
      </c>
      <c r="B157" s="100" t="s">
        <v>2748</v>
      </c>
      <c r="C157" s="141" t="s">
        <v>2750</v>
      </c>
      <c r="D157" s="101">
        <v>35.2685331752362</v>
      </c>
      <c r="E157" s="102">
        <v>46.068026951854002</v>
      </c>
      <c r="F157" s="103">
        <v>24.4690393986183</v>
      </c>
      <c r="G157" s="48">
        <f>tab_m5_health_boards[[#This Row],[Age-Standardised Rate of Mortality (ASMR)]]-tab_m5_health_boards[[#This Row],[Lower Confidence Interval Limit]]</f>
        <v>10.799493776617901</v>
      </c>
      <c r="H157" s="108">
        <v>42</v>
      </c>
    </row>
    <row r="158" spans="1:8" x14ac:dyDescent="0.3">
      <c r="A158" s="99" t="s">
        <v>1033</v>
      </c>
      <c r="B158" s="100" t="s">
        <v>2748</v>
      </c>
      <c r="C158" s="141" t="s">
        <v>2750</v>
      </c>
      <c r="D158" s="101">
        <v>22.657453114148801</v>
      </c>
      <c r="E158" s="102">
        <v>37.646122875362998</v>
      </c>
      <c r="F158" s="103">
        <v>7.6687833529345504</v>
      </c>
      <c r="G158" s="48">
        <f>tab_m5_health_boards[[#This Row],[Age-Standardised Rate of Mortality (ASMR)]]-tab_m5_health_boards[[#This Row],[Lower Confidence Interval Limit]]</f>
        <v>14.988669761214251</v>
      </c>
      <c r="H158" s="108">
        <v>9</v>
      </c>
    </row>
    <row r="159" spans="1:8" x14ac:dyDescent="0.3">
      <c r="A159" s="99" t="s">
        <v>1856</v>
      </c>
      <c r="B159" s="100" t="s">
        <v>2748</v>
      </c>
      <c r="C159" s="141" t="s">
        <v>2750</v>
      </c>
      <c r="D159" s="101">
        <v>150.17628476715299</v>
      </c>
      <c r="E159" s="102">
        <v>170.43812639732201</v>
      </c>
      <c r="F159" s="103">
        <v>129.91444313698301</v>
      </c>
      <c r="G159" s="48">
        <f>tab_m5_health_boards[[#This Row],[Age-Standardised Rate of Mortality (ASMR)]]-tab_m5_health_boards[[#This Row],[Lower Confidence Interval Limit]]</f>
        <v>20.261841630169982</v>
      </c>
      <c r="H159" s="108">
        <v>230</v>
      </c>
    </row>
    <row r="160" spans="1:8" x14ac:dyDescent="0.3">
      <c r="A160" s="99" t="s">
        <v>1933</v>
      </c>
      <c r="B160" s="100" t="s">
        <v>2748</v>
      </c>
      <c r="C160" s="141" t="s">
        <v>2750</v>
      </c>
      <c r="D160" s="101">
        <v>172.790117034014</v>
      </c>
      <c r="E160" s="102">
        <v>188.25722996784799</v>
      </c>
      <c r="F160" s="103">
        <v>157.32300410017999</v>
      </c>
      <c r="G160" s="48">
        <f>tab_m5_health_boards[[#This Row],[Age-Standardised Rate of Mortality (ASMR)]]-tab_m5_health_boards[[#This Row],[Lower Confidence Interval Limit]]</f>
        <v>15.467112933834017</v>
      </c>
      <c r="H160" s="108">
        <v>534</v>
      </c>
    </row>
    <row r="161" spans="1:8" x14ac:dyDescent="0.3">
      <c r="A161" s="99" t="s">
        <v>2089</v>
      </c>
      <c r="B161" s="100" t="s">
        <v>2748</v>
      </c>
      <c r="C161" s="141" t="s">
        <v>2750</v>
      </c>
      <c r="D161" s="101">
        <v>19.078940931066199</v>
      </c>
      <c r="E161" s="102">
        <v>34.666794516886398</v>
      </c>
      <c r="F161" s="103">
        <v>3.4910873452460498</v>
      </c>
      <c r="G161" s="48">
        <f>tab_m5_health_boards[[#This Row],[Age-Standardised Rate of Mortality (ASMR)]]-tab_m5_health_boards[[#This Row],[Lower Confidence Interval Limit]]</f>
        <v>15.587853585820149</v>
      </c>
      <c r="H161" s="108">
        <v>6</v>
      </c>
    </row>
    <row r="162" spans="1:8" x14ac:dyDescent="0.3">
      <c r="A162" s="99" t="s">
        <v>2102</v>
      </c>
      <c r="B162" s="100" t="s">
        <v>2748</v>
      </c>
      <c r="C162" s="141" t="s">
        <v>2750</v>
      </c>
      <c r="D162" s="101">
        <v>81.675115850481404</v>
      </c>
      <c r="E162" s="102">
        <v>94.069913942717207</v>
      </c>
      <c r="F162" s="103">
        <v>69.280317758245602</v>
      </c>
      <c r="G162" s="48">
        <f>tab_m5_health_boards[[#This Row],[Age-Standardised Rate of Mortality (ASMR)]]-tab_m5_health_boards[[#This Row],[Lower Confidence Interval Limit]]</f>
        <v>12.394798092235803</v>
      </c>
      <c r="H162" s="108">
        <v>169</v>
      </c>
    </row>
    <row r="163" spans="1:8" x14ac:dyDescent="0.3">
      <c r="A163" s="99" t="s">
        <v>2172</v>
      </c>
      <c r="B163" s="100" t="s">
        <v>2748</v>
      </c>
      <c r="C163" s="141" t="s">
        <v>2750</v>
      </c>
      <c r="D163" s="101">
        <v>169.84641559581999</v>
      </c>
      <c r="E163" s="102">
        <v>188.95119174746</v>
      </c>
      <c r="F163" s="103">
        <v>150.74163944417899</v>
      </c>
      <c r="G163" s="48">
        <f>tab_m5_health_boards[[#This Row],[Age-Standardised Rate of Mortality (ASMR)]]-tab_m5_health_boards[[#This Row],[Lower Confidence Interval Limit]]</f>
        <v>19.104776151641005</v>
      </c>
      <c r="H163" s="108">
        <v>311</v>
      </c>
    </row>
    <row r="164" spans="1:8" x14ac:dyDescent="0.3">
      <c r="A164" s="99" t="s">
        <v>2249</v>
      </c>
      <c r="B164" s="100" t="s">
        <v>2748</v>
      </c>
      <c r="C164" s="141" t="s">
        <v>2750</v>
      </c>
      <c r="D164" s="101">
        <v>80.293588178422496</v>
      </c>
      <c r="E164" s="102">
        <v>95.475617499863802</v>
      </c>
      <c r="F164" s="103">
        <v>65.111558856981205</v>
      </c>
      <c r="G164" s="48">
        <f>tab_m5_health_boards[[#This Row],[Age-Standardised Rate of Mortality (ASMR)]]-tab_m5_health_boards[[#This Row],[Lower Confidence Interval Limit]]</f>
        <v>15.182029321441291</v>
      </c>
      <c r="H164" s="108">
        <v>116</v>
      </c>
    </row>
    <row r="165" spans="1:8" x14ac:dyDescent="0.3">
      <c r="A165" s="99" t="s">
        <v>2310</v>
      </c>
      <c r="B165" s="100" t="s">
        <v>2748</v>
      </c>
      <c r="C165" s="141" t="s">
        <v>2750</v>
      </c>
      <c r="D165" s="101">
        <v>32.518456413312002</v>
      </c>
      <c r="E165" s="102">
        <v>56.535955890445599</v>
      </c>
      <c r="F165" s="103">
        <v>8.5009569361784703</v>
      </c>
      <c r="G165" s="48">
        <f>tab_m5_health_boards[[#This Row],[Age-Standardised Rate of Mortality (ASMR)]]-tab_m5_health_boards[[#This Row],[Lower Confidence Interval Limit]]</f>
        <v>24.017499477133534</v>
      </c>
      <c r="H165" s="108">
        <v>8</v>
      </c>
    </row>
    <row r="166" spans="1:8" x14ac:dyDescent="0.3">
      <c r="A166" s="99" t="s">
        <v>2325</v>
      </c>
      <c r="B166" s="100" t="s">
        <v>2748</v>
      </c>
      <c r="C166" s="141" t="s">
        <v>2750</v>
      </c>
      <c r="D166" s="101">
        <v>126.99812228445499</v>
      </c>
      <c r="E166" s="102">
        <v>145.590463184404</v>
      </c>
      <c r="F166" s="103">
        <v>108.405781384505</v>
      </c>
      <c r="G166" s="48">
        <f>tab_m5_health_boards[[#This Row],[Age-Standardised Rate of Mortality (ASMR)]]-tab_m5_health_boards[[#This Row],[Lower Confidence Interval Limit]]</f>
        <v>18.592340899949988</v>
      </c>
      <c r="H166" s="108">
        <v>185</v>
      </c>
    </row>
    <row r="167" spans="1:8" x14ac:dyDescent="0.3">
      <c r="A167" s="99" t="s">
        <v>2376</v>
      </c>
      <c r="B167" s="100" t="s">
        <v>2748</v>
      </c>
      <c r="C167" s="141" t="s">
        <v>2750</v>
      </c>
      <c r="D167" s="101">
        <v>166.58519892064999</v>
      </c>
      <c r="E167" s="102">
        <v>181.393276513247</v>
      </c>
      <c r="F167" s="103">
        <v>151.777121328053</v>
      </c>
      <c r="G167" s="48">
        <f>tab_m5_health_boards[[#This Row],[Age-Standardised Rate of Mortality (ASMR)]]-tab_m5_health_boards[[#This Row],[Lower Confidence Interval Limit]]</f>
        <v>14.808077592596987</v>
      </c>
      <c r="H167" s="108">
        <v>524</v>
      </c>
    </row>
    <row r="168" spans="1:8" x14ac:dyDescent="0.3">
      <c r="A168" s="99" t="s">
        <v>2540</v>
      </c>
      <c r="B168" s="100" t="s">
        <v>2748</v>
      </c>
      <c r="C168" s="141" t="s">
        <v>2750</v>
      </c>
      <c r="D168" s="101">
        <v>110.03424606073</v>
      </c>
      <c r="E168" s="102">
        <v>132.104860358297</v>
      </c>
      <c r="F168" s="103">
        <v>87.963631763163605</v>
      </c>
      <c r="G168" s="48">
        <f>tab_m5_health_boards[[#This Row],[Age-Standardised Rate of Mortality (ASMR)]]-tab_m5_health_boards[[#This Row],[Lower Confidence Interval Limit]]</f>
        <v>22.070614297566394</v>
      </c>
      <c r="H168" s="108">
        <v>104</v>
      </c>
    </row>
    <row r="169" spans="1:8" x14ac:dyDescent="0.3">
      <c r="A169" s="99" t="s">
        <v>2586</v>
      </c>
      <c r="B169" s="100" t="s">
        <v>2748</v>
      </c>
      <c r="C169" s="141" t="s">
        <v>2750</v>
      </c>
      <c r="D169" s="101">
        <v>175.77649939762</v>
      </c>
      <c r="E169" s="102">
        <v>204.978162058111</v>
      </c>
      <c r="F169" s="103">
        <v>146.57483673713</v>
      </c>
      <c r="G169" s="48">
        <f>tab_m5_health_boards[[#This Row],[Age-Standardised Rate of Mortality (ASMR)]]-tab_m5_health_boards[[#This Row],[Lower Confidence Interval Limit]]</f>
        <v>29.201662660490001</v>
      </c>
      <c r="H169" s="108">
        <v>149</v>
      </c>
    </row>
    <row r="170" spans="1:8" x14ac:dyDescent="0.3">
      <c r="A170" s="99" t="s">
        <v>2606</v>
      </c>
      <c r="B170" s="100" t="s">
        <v>2748</v>
      </c>
      <c r="C170" s="141" t="s">
        <v>2750</v>
      </c>
      <c r="D170" s="101">
        <v>114.797578914491</v>
      </c>
      <c r="E170" s="102">
        <v>131.72343459086599</v>
      </c>
      <c r="F170" s="103">
        <v>97.871723238115194</v>
      </c>
      <c r="G170" s="48">
        <f>tab_m5_health_boards[[#This Row],[Age-Standardised Rate of Mortality (ASMR)]]-tab_m5_health_boards[[#This Row],[Lower Confidence Interval Limit]]</f>
        <v>16.925855676375804</v>
      </c>
      <c r="H170" s="108">
        <v>191</v>
      </c>
    </row>
    <row r="171" spans="1:8" x14ac:dyDescent="0.3">
      <c r="A171" s="99" t="s">
        <v>2809</v>
      </c>
      <c r="B171" s="100" t="s">
        <v>2748</v>
      </c>
      <c r="C171" s="141" t="s">
        <v>2713</v>
      </c>
      <c r="D171" s="101">
        <v>1291.84550619742</v>
      </c>
      <c r="E171" s="102">
        <v>1300.8733052361699</v>
      </c>
      <c r="F171" s="103">
        <v>1282.8177071586699</v>
      </c>
      <c r="G171" s="48">
        <f>tab_m5_health_boards[[#This Row],[Age-Standardised Rate of Mortality (ASMR)]]-tab_m5_health_boards[[#This Row],[Lower Confidence Interval Limit]]</f>
        <v>9.0277990387501177</v>
      </c>
      <c r="H171" s="108">
        <v>74188</v>
      </c>
    </row>
    <row r="172" spans="1:8" x14ac:dyDescent="0.3">
      <c r="A172" s="99" t="s">
        <v>119</v>
      </c>
      <c r="B172" s="100" t="s">
        <v>2748</v>
      </c>
      <c r="C172" s="141" t="s">
        <v>2713</v>
      </c>
      <c r="D172" s="101">
        <v>1266.4154067031</v>
      </c>
      <c r="E172" s="102">
        <v>1314.1431039367001</v>
      </c>
      <c r="F172" s="103">
        <v>1218.6877094694901</v>
      </c>
      <c r="G172" s="48">
        <f>tab_m5_health_boards[[#This Row],[Age-Standardised Rate of Mortality (ASMR)]]-tab_m5_health_boards[[#This Row],[Lower Confidence Interval Limit]]</f>
        <v>47.727697233609888</v>
      </c>
      <c r="H172" s="108">
        <v>2565</v>
      </c>
    </row>
    <row r="173" spans="1:8" x14ac:dyDescent="0.3">
      <c r="A173" s="99" t="s">
        <v>218</v>
      </c>
      <c r="B173" s="100" t="s">
        <v>2748</v>
      </c>
      <c r="C173" s="141" t="s">
        <v>2713</v>
      </c>
      <c r="D173" s="101">
        <v>1121.0358348714899</v>
      </c>
      <c r="E173" s="102">
        <v>1159.3255364680099</v>
      </c>
      <c r="F173" s="103">
        <v>1082.7461332749699</v>
      </c>
      <c r="G173" s="48">
        <f>tab_m5_health_boards[[#This Row],[Age-Standardised Rate of Mortality (ASMR)]]-tab_m5_health_boards[[#This Row],[Lower Confidence Interval Limit]]</f>
        <v>38.28970159651999</v>
      </c>
      <c r="H173" s="108">
        <v>3116</v>
      </c>
    </row>
    <row r="174" spans="1:8" x14ac:dyDescent="0.3">
      <c r="A174" s="99" t="s">
        <v>337</v>
      </c>
      <c r="B174" s="100" t="s">
        <v>2748</v>
      </c>
      <c r="C174" s="141" t="s">
        <v>2713</v>
      </c>
      <c r="D174" s="101">
        <v>1150.0805952139899</v>
      </c>
      <c r="E174" s="102">
        <v>1202.8851229965601</v>
      </c>
      <c r="F174" s="103">
        <v>1097.27606743143</v>
      </c>
      <c r="G174" s="48">
        <f>tab_m5_health_boards[[#This Row],[Age-Standardised Rate of Mortality (ASMR)]]-tab_m5_health_boards[[#This Row],[Lower Confidence Interval Limit]]</f>
        <v>52.804527782559944</v>
      </c>
      <c r="H174" s="108">
        <v>1701</v>
      </c>
    </row>
    <row r="175" spans="1:8" x14ac:dyDescent="0.3">
      <c r="A175" s="99" t="s">
        <v>390</v>
      </c>
      <c r="B175" s="100" t="s">
        <v>2748</v>
      </c>
      <c r="C175" s="141" t="s">
        <v>2713</v>
      </c>
      <c r="D175" s="101">
        <v>1159.3237613874201</v>
      </c>
      <c r="E175" s="102">
        <v>1219.7826598465399</v>
      </c>
      <c r="F175" s="103">
        <v>1098.86486292829</v>
      </c>
      <c r="G175" s="48">
        <f>tab_m5_health_boards[[#This Row],[Age-Standardised Rate of Mortality (ASMR)]]-tab_m5_health_boards[[#This Row],[Lower Confidence Interval Limit]]</f>
        <v>60.458898459130069</v>
      </c>
      <c r="H175" s="108">
        <v>1358</v>
      </c>
    </row>
    <row r="176" spans="1:8" x14ac:dyDescent="0.3">
      <c r="A176" s="99" t="s">
        <v>810</v>
      </c>
      <c r="B176" s="100" t="s">
        <v>2748</v>
      </c>
      <c r="C176" s="141" t="s">
        <v>2713</v>
      </c>
      <c r="D176" s="101">
        <v>1195.1910818082199</v>
      </c>
      <c r="E176" s="102">
        <v>1225.91743789868</v>
      </c>
      <c r="F176" s="103">
        <v>1164.4647257177601</v>
      </c>
      <c r="G176" s="48">
        <f>tab_m5_health_boards[[#This Row],[Age-Standardised Rate of Mortality (ASMR)]]-tab_m5_health_boards[[#This Row],[Lower Confidence Interval Limit]]</f>
        <v>30.726356090459831</v>
      </c>
      <c r="H176" s="108">
        <v>5458</v>
      </c>
    </row>
    <row r="177" spans="1:8" x14ac:dyDescent="0.3">
      <c r="A177" s="99" t="s">
        <v>437</v>
      </c>
      <c r="B177" s="100" t="s">
        <v>2748</v>
      </c>
      <c r="C177" s="141" t="s">
        <v>2713</v>
      </c>
      <c r="D177" s="101">
        <v>1267.6117393688201</v>
      </c>
      <c r="E177" s="102">
        <v>1357.6824590594299</v>
      </c>
      <c r="F177" s="103">
        <v>1177.54101967821</v>
      </c>
      <c r="G177" s="48">
        <f>tab_m5_health_boards[[#This Row],[Age-Standardised Rate of Mortality (ASMR)]]-tab_m5_health_boards[[#This Row],[Lower Confidence Interval Limit]]</f>
        <v>90.070719690610076</v>
      </c>
      <c r="H177" s="108">
        <v>735</v>
      </c>
    </row>
    <row r="178" spans="1:8" x14ac:dyDescent="0.3">
      <c r="A178" s="99" t="s">
        <v>462</v>
      </c>
      <c r="B178" s="100" t="s">
        <v>2748</v>
      </c>
      <c r="C178" s="141" t="s">
        <v>2713</v>
      </c>
      <c r="D178" s="101">
        <v>1205.75739068858</v>
      </c>
      <c r="E178" s="102">
        <v>1251.82739552717</v>
      </c>
      <c r="F178" s="103">
        <v>1159.6873858500001</v>
      </c>
      <c r="G178" s="48">
        <f>tab_m5_health_boards[[#This Row],[Age-Standardised Rate of Mortality (ASMR)]]-tab_m5_health_boards[[#This Row],[Lower Confidence Interval Limit]]</f>
        <v>46.070004838579962</v>
      </c>
      <c r="H178" s="108">
        <v>2516</v>
      </c>
    </row>
    <row r="179" spans="1:8" x14ac:dyDescent="0.3">
      <c r="A179" s="99" t="s">
        <v>543</v>
      </c>
      <c r="B179" s="100" t="s">
        <v>2748</v>
      </c>
      <c r="C179" s="141" t="s">
        <v>2713</v>
      </c>
      <c r="D179" s="101">
        <v>1492.03067920387</v>
      </c>
      <c r="E179" s="102">
        <v>1553.0464615219901</v>
      </c>
      <c r="F179" s="103">
        <v>1431.01489688575</v>
      </c>
      <c r="G179" s="48">
        <f>tab_m5_health_boards[[#This Row],[Age-Standardised Rate of Mortality (ASMR)]]-tab_m5_health_boards[[#This Row],[Lower Confidence Interval Limit]]</f>
        <v>61.015782318120046</v>
      </c>
      <c r="H179" s="108">
        <v>2144</v>
      </c>
    </row>
    <row r="180" spans="1:8" x14ac:dyDescent="0.3">
      <c r="A180" s="99" t="s">
        <v>606</v>
      </c>
      <c r="B180" s="100" t="s">
        <v>2748</v>
      </c>
      <c r="C180" s="141" t="s">
        <v>2713</v>
      </c>
      <c r="D180" s="101">
        <v>1465.9061589637799</v>
      </c>
      <c r="E180" s="102">
        <v>1529.3562429937699</v>
      </c>
      <c r="F180" s="103">
        <v>1402.45607493378</v>
      </c>
      <c r="G180" s="48">
        <f>tab_m5_health_boards[[#This Row],[Age-Standardised Rate of Mortality (ASMR)]]-tab_m5_health_boards[[#This Row],[Lower Confidence Interval Limit]]</f>
        <v>63.450084029999971</v>
      </c>
      <c r="H180" s="108">
        <v>1983</v>
      </c>
    </row>
    <row r="181" spans="1:8" x14ac:dyDescent="0.3">
      <c r="A181" s="99" t="s">
        <v>667</v>
      </c>
      <c r="B181" s="100" t="s">
        <v>2748</v>
      </c>
      <c r="C181" s="141" t="s">
        <v>2713</v>
      </c>
      <c r="D181" s="101">
        <v>1031.3419531191</v>
      </c>
      <c r="E181" s="102">
        <v>1083.61667470875</v>
      </c>
      <c r="F181" s="103">
        <v>979.067231529438</v>
      </c>
      <c r="G181" s="48">
        <f>tab_m5_health_boards[[#This Row],[Age-Standardised Rate of Mortality (ASMR)]]-tab_m5_health_boards[[#This Row],[Lower Confidence Interval Limit]]</f>
        <v>52.274721589662022</v>
      </c>
      <c r="H181" s="108">
        <v>1384</v>
      </c>
    </row>
    <row r="182" spans="1:8" x14ac:dyDescent="0.3">
      <c r="A182" s="99" t="s">
        <v>724</v>
      </c>
      <c r="B182" s="100" t="s">
        <v>2748</v>
      </c>
      <c r="C182" s="141" t="s">
        <v>2713</v>
      </c>
      <c r="D182" s="101">
        <v>1109.97083334996</v>
      </c>
      <c r="E182" s="102">
        <v>1167.82846113243</v>
      </c>
      <c r="F182" s="103">
        <v>1052.1132055675</v>
      </c>
      <c r="G182" s="48">
        <f>tab_m5_health_boards[[#This Row],[Age-Standardised Rate of Mortality (ASMR)]]-tab_m5_health_boards[[#This Row],[Lower Confidence Interval Limit]]</f>
        <v>57.857627782459986</v>
      </c>
      <c r="H182" s="108">
        <v>1332</v>
      </c>
    </row>
    <row r="183" spans="1:8" x14ac:dyDescent="0.3">
      <c r="A183" s="99" t="s">
        <v>769</v>
      </c>
      <c r="B183" s="100" t="s">
        <v>2748</v>
      </c>
      <c r="C183" s="141" t="s">
        <v>2713</v>
      </c>
      <c r="D183" s="101">
        <v>1073.7635040139701</v>
      </c>
      <c r="E183" s="102">
        <v>1134.00495862962</v>
      </c>
      <c r="F183" s="103">
        <v>1013.52204939832</v>
      </c>
      <c r="G183" s="48">
        <f>tab_m5_health_boards[[#This Row],[Age-Standardised Rate of Mortality (ASMR)]]-tab_m5_health_boards[[#This Row],[Lower Confidence Interval Limit]]</f>
        <v>60.241454615650127</v>
      </c>
      <c r="H183" s="108">
        <v>1123</v>
      </c>
    </row>
    <row r="184" spans="1:8" x14ac:dyDescent="0.3">
      <c r="A184" s="99" t="s">
        <v>1052</v>
      </c>
      <c r="B184" s="100" t="s">
        <v>2748</v>
      </c>
      <c r="C184" s="141" t="s">
        <v>2713</v>
      </c>
      <c r="D184" s="101">
        <v>1336.55203949728</v>
      </c>
      <c r="E184" s="102">
        <v>1390.36009540705</v>
      </c>
      <c r="F184" s="103">
        <v>1282.74398358751</v>
      </c>
      <c r="G184" s="48">
        <f>tab_m5_health_boards[[#This Row],[Age-Standardised Rate of Mortality (ASMR)]]-tab_m5_health_boards[[#This Row],[Lower Confidence Interval Limit]]</f>
        <v>53.808055909770019</v>
      </c>
      <c r="H184" s="108">
        <v>2251</v>
      </c>
    </row>
    <row r="185" spans="1:8" x14ac:dyDescent="0.3">
      <c r="A185" s="99" t="s">
        <v>1137</v>
      </c>
      <c r="B185" s="100" t="s">
        <v>2748</v>
      </c>
      <c r="C185" s="141" t="s">
        <v>2713</v>
      </c>
      <c r="D185" s="101">
        <v>1241.5850784489901</v>
      </c>
      <c r="E185" s="102">
        <v>1274.3507907632099</v>
      </c>
      <c r="F185" s="103">
        <v>1208.81936613477</v>
      </c>
      <c r="G185" s="48">
        <f>tab_m5_health_boards[[#This Row],[Age-Standardised Rate of Mortality (ASMR)]]-tab_m5_health_boards[[#This Row],[Lower Confidence Interval Limit]]</f>
        <v>32.765712314220082</v>
      </c>
      <c r="H185" s="108">
        <v>5207</v>
      </c>
    </row>
    <row r="186" spans="1:8" x14ac:dyDescent="0.3">
      <c r="A186" s="99" t="s">
        <v>1346</v>
      </c>
      <c r="B186" s="100" t="s">
        <v>2748</v>
      </c>
      <c r="C186" s="141" t="s">
        <v>2713</v>
      </c>
      <c r="D186" s="101">
        <v>1685.1233544152101</v>
      </c>
      <c r="E186" s="102">
        <v>1721.3145188430899</v>
      </c>
      <c r="F186" s="103">
        <v>1648.93218998733</v>
      </c>
      <c r="G186" s="48">
        <f>tab_m5_health_boards[[#This Row],[Age-Standardised Rate of Mortality (ASMR)]]-tab_m5_health_boards[[#This Row],[Lower Confidence Interval Limit]]</f>
        <v>36.19116442788004</v>
      </c>
      <c r="H186" s="108">
        <v>8223</v>
      </c>
    </row>
    <row r="187" spans="1:8" x14ac:dyDescent="0.3">
      <c r="A187" s="99" t="s">
        <v>1614</v>
      </c>
      <c r="B187" s="100" t="s">
        <v>2748</v>
      </c>
      <c r="C187" s="141" t="s">
        <v>2713</v>
      </c>
      <c r="D187" s="101">
        <v>1144.3696383128499</v>
      </c>
      <c r="E187" s="102">
        <v>1182.10414715612</v>
      </c>
      <c r="F187" s="103">
        <v>1106.6351294695901</v>
      </c>
      <c r="G187" s="48">
        <f>tab_m5_health_boards[[#This Row],[Age-Standardised Rate of Mortality (ASMR)]]-tab_m5_health_boards[[#This Row],[Lower Confidence Interval Limit]]</f>
        <v>37.734508843259846</v>
      </c>
      <c r="H187" s="108">
        <v>3339</v>
      </c>
    </row>
    <row r="188" spans="1:8" x14ac:dyDescent="0.3">
      <c r="A188" s="99" t="s">
        <v>1727</v>
      </c>
      <c r="B188" s="100" t="s">
        <v>2748</v>
      </c>
      <c r="C188" s="141" t="s">
        <v>2713</v>
      </c>
      <c r="D188" s="101">
        <v>1471.4983079178</v>
      </c>
      <c r="E188" s="102">
        <v>1550.71902283228</v>
      </c>
      <c r="F188" s="103">
        <v>1392.2775930033299</v>
      </c>
      <c r="G188" s="48">
        <f>tab_m5_health_boards[[#This Row],[Age-Standardised Rate of Mortality (ASMR)]]-tab_m5_health_boards[[#This Row],[Lower Confidence Interval Limit]]</f>
        <v>79.220714914470136</v>
      </c>
      <c r="H188" s="108">
        <v>1252</v>
      </c>
    </row>
    <row r="189" spans="1:8" x14ac:dyDescent="0.3">
      <c r="A189" s="99" t="s">
        <v>1762</v>
      </c>
      <c r="B189" s="100" t="s">
        <v>2748</v>
      </c>
      <c r="C189" s="141" t="s">
        <v>2713</v>
      </c>
      <c r="D189" s="101">
        <v>1247.2139342847299</v>
      </c>
      <c r="E189" s="102">
        <v>1317.0372675969199</v>
      </c>
      <c r="F189" s="103">
        <v>1177.3906009725299</v>
      </c>
      <c r="G189" s="48">
        <f>tab_m5_health_boards[[#This Row],[Age-Standardised Rate of Mortality (ASMR)]]-tab_m5_health_boards[[#This Row],[Lower Confidence Interval Limit]]</f>
        <v>69.82333331220002</v>
      </c>
      <c r="H189" s="108">
        <v>1166</v>
      </c>
    </row>
    <row r="190" spans="1:8" x14ac:dyDescent="0.3">
      <c r="A190" s="99" t="s">
        <v>1807</v>
      </c>
      <c r="B190" s="100" t="s">
        <v>2748</v>
      </c>
      <c r="C190" s="141" t="s">
        <v>2713</v>
      </c>
      <c r="D190" s="101">
        <v>1140.0945474948501</v>
      </c>
      <c r="E190" s="102">
        <v>1198.9782184717801</v>
      </c>
      <c r="F190" s="103">
        <v>1081.21087651793</v>
      </c>
      <c r="G190" s="48">
        <f>tab_m5_health_boards[[#This Row],[Age-Standardised Rate of Mortality (ASMR)]]-tab_m5_health_boards[[#This Row],[Lower Confidence Interval Limit]]</f>
        <v>58.88367097692003</v>
      </c>
      <c r="H190" s="108">
        <v>1344</v>
      </c>
    </row>
    <row r="191" spans="1:8" x14ac:dyDescent="0.3">
      <c r="A191" s="99" t="s">
        <v>1033</v>
      </c>
      <c r="B191" s="100" t="s">
        <v>2748</v>
      </c>
      <c r="C191" s="141" t="s">
        <v>2713</v>
      </c>
      <c r="D191" s="101">
        <v>1169.8681968205799</v>
      </c>
      <c r="E191" s="102">
        <v>1275.74979143936</v>
      </c>
      <c r="F191" s="103">
        <v>1063.9866022018</v>
      </c>
      <c r="G191" s="48">
        <f>tab_m5_health_boards[[#This Row],[Age-Standardised Rate of Mortality (ASMR)]]-tab_m5_health_boards[[#This Row],[Lower Confidence Interval Limit]]</f>
        <v>105.8815946187799</v>
      </c>
      <c r="H191" s="108">
        <v>449</v>
      </c>
    </row>
    <row r="192" spans="1:8" x14ac:dyDescent="0.3">
      <c r="A192" s="99" t="s">
        <v>1856</v>
      </c>
      <c r="B192" s="100" t="s">
        <v>2748</v>
      </c>
      <c r="C192" s="141" t="s">
        <v>2713</v>
      </c>
      <c r="D192" s="101">
        <v>1447.56097123524</v>
      </c>
      <c r="E192" s="102">
        <v>1506.2883225958001</v>
      </c>
      <c r="F192" s="103">
        <v>1388.8336198746799</v>
      </c>
      <c r="G192" s="48">
        <f>tab_m5_health_boards[[#This Row],[Age-Standardised Rate of Mortality (ASMR)]]-tab_m5_health_boards[[#This Row],[Lower Confidence Interval Limit]]</f>
        <v>58.727351360560078</v>
      </c>
      <c r="H192" s="108">
        <v>2251</v>
      </c>
    </row>
    <row r="193" spans="1:8" x14ac:dyDescent="0.3">
      <c r="A193" s="99" t="s">
        <v>1933</v>
      </c>
      <c r="B193" s="100" t="s">
        <v>2748</v>
      </c>
      <c r="C193" s="141" t="s">
        <v>2713</v>
      </c>
      <c r="D193" s="101">
        <v>1497.9968533142301</v>
      </c>
      <c r="E193" s="102">
        <v>1540.31416646872</v>
      </c>
      <c r="F193" s="103">
        <v>1455.6795401597501</v>
      </c>
      <c r="G193" s="48">
        <f>tab_m5_health_boards[[#This Row],[Age-Standardised Rate of Mortality (ASMR)]]-tab_m5_health_boards[[#This Row],[Lower Confidence Interval Limit]]</f>
        <v>42.317313154479962</v>
      </c>
      <c r="H193" s="108">
        <v>4805</v>
      </c>
    </row>
    <row r="194" spans="1:8" x14ac:dyDescent="0.3">
      <c r="A194" s="99" t="s">
        <v>2089</v>
      </c>
      <c r="B194" s="100" t="s">
        <v>2748</v>
      </c>
      <c r="C194" s="141" t="s">
        <v>2713</v>
      </c>
      <c r="D194" s="101">
        <v>1010.44455271917</v>
      </c>
      <c r="E194" s="102">
        <v>1120.65902381927</v>
      </c>
      <c r="F194" s="103">
        <v>900.23008161907899</v>
      </c>
      <c r="G194" s="48">
        <f>tab_m5_health_boards[[#This Row],[Age-Standardised Rate of Mortality (ASMR)]]-tab_m5_health_boards[[#This Row],[Lower Confidence Interval Limit]]</f>
        <v>110.21447110009103</v>
      </c>
      <c r="H194" s="108">
        <v>309</v>
      </c>
    </row>
    <row r="195" spans="1:8" x14ac:dyDescent="0.3">
      <c r="A195" s="99" t="s">
        <v>2102</v>
      </c>
      <c r="B195" s="100" t="s">
        <v>2748</v>
      </c>
      <c r="C195" s="141" t="s">
        <v>2713</v>
      </c>
      <c r="D195" s="101">
        <v>1057.70989647583</v>
      </c>
      <c r="E195" s="102">
        <v>1100.86074675385</v>
      </c>
      <c r="F195" s="103">
        <v>1014.5590461978099</v>
      </c>
      <c r="G195" s="48">
        <f>tab_m5_health_boards[[#This Row],[Age-Standardised Rate of Mortality (ASMR)]]-tab_m5_health_boards[[#This Row],[Lower Confidence Interval Limit]]</f>
        <v>43.150850278020016</v>
      </c>
      <c r="H195" s="108">
        <v>2158</v>
      </c>
    </row>
    <row r="196" spans="1:8" x14ac:dyDescent="0.3">
      <c r="A196" s="99" t="s">
        <v>2172</v>
      </c>
      <c r="B196" s="100" t="s">
        <v>2748</v>
      </c>
      <c r="C196" s="141" t="s">
        <v>2713</v>
      </c>
      <c r="D196" s="101">
        <v>1406.8717105144499</v>
      </c>
      <c r="E196" s="102">
        <v>1458.8046398153101</v>
      </c>
      <c r="F196" s="103">
        <v>1354.9387812135899</v>
      </c>
      <c r="G196" s="48">
        <f>tab_m5_health_boards[[#This Row],[Age-Standardised Rate of Mortality (ASMR)]]-tab_m5_health_boards[[#This Row],[Lower Confidence Interval Limit]]</f>
        <v>51.932929300859996</v>
      </c>
      <c r="H196" s="108">
        <v>2638</v>
      </c>
    </row>
    <row r="197" spans="1:8" x14ac:dyDescent="0.3">
      <c r="A197" s="99" t="s">
        <v>2249</v>
      </c>
      <c r="B197" s="100" t="s">
        <v>2748</v>
      </c>
      <c r="C197" s="141" t="s">
        <v>2713</v>
      </c>
      <c r="D197" s="101">
        <v>1119.1770354518901</v>
      </c>
      <c r="E197" s="102">
        <v>1171.28394914513</v>
      </c>
      <c r="F197" s="103">
        <v>1067.07012175865</v>
      </c>
      <c r="G197" s="48">
        <f>tab_m5_health_boards[[#This Row],[Age-Standardised Rate of Mortality (ASMR)]]-tab_m5_health_boards[[#This Row],[Lower Confidence Interval Limit]]</f>
        <v>52.106913693240131</v>
      </c>
      <c r="H197" s="108">
        <v>1671</v>
      </c>
    </row>
    <row r="198" spans="1:8" x14ac:dyDescent="0.3">
      <c r="A198" s="99" t="s">
        <v>2310</v>
      </c>
      <c r="B198" s="100" t="s">
        <v>2748</v>
      </c>
      <c r="C198" s="141" t="s">
        <v>2713</v>
      </c>
      <c r="D198" s="101">
        <v>1116.35967043339</v>
      </c>
      <c r="E198" s="102">
        <v>1241.14552775526</v>
      </c>
      <c r="F198" s="103">
        <v>991.57381311151596</v>
      </c>
      <c r="G198" s="48">
        <f>tab_m5_health_boards[[#This Row],[Age-Standardised Rate of Mortality (ASMR)]]-tab_m5_health_boards[[#This Row],[Lower Confidence Interval Limit]]</f>
        <v>124.785857321874</v>
      </c>
      <c r="H198" s="108">
        <v>293</v>
      </c>
    </row>
    <row r="199" spans="1:8" x14ac:dyDescent="0.3">
      <c r="A199" s="99" t="s">
        <v>2325</v>
      </c>
      <c r="B199" s="100" t="s">
        <v>2748</v>
      </c>
      <c r="C199" s="141" t="s">
        <v>2713</v>
      </c>
      <c r="D199" s="101">
        <v>1308.6001389532901</v>
      </c>
      <c r="E199" s="102">
        <v>1364.3555957241001</v>
      </c>
      <c r="F199" s="103">
        <v>1252.84468218247</v>
      </c>
      <c r="G199" s="48">
        <f>tab_m5_health_boards[[#This Row],[Age-Standardised Rate of Mortality (ASMR)]]-tab_m5_health_boards[[#This Row],[Lower Confidence Interval Limit]]</f>
        <v>55.755456770820047</v>
      </c>
      <c r="H199" s="108">
        <v>1987</v>
      </c>
    </row>
    <row r="200" spans="1:8" x14ac:dyDescent="0.3">
      <c r="A200" s="99" t="s">
        <v>2376</v>
      </c>
      <c r="B200" s="100" t="s">
        <v>2748</v>
      </c>
      <c r="C200" s="141" t="s">
        <v>2713</v>
      </c>
      <c r="D200" s="101">
        <v>1412.71395921468</v>
      </c>
      <c r="E200" s="102">
        <v>1452.01019547241</v>
      </c>
      <c r="F200" s="103">
        <v>1373.41772295694</v>
      </c>
      <c r="G200" s="48">
        <f>tab_m5_health_boards[[#This Row],[Age-Standardised Rate of Mortality (ASMR)]]-tab_m5_health_boards[[#This Row],[Lower Confidence Interval Limit]]</f>
        <v>39.29623625774002</v>
      </c>
      <c r="H200" s="108">
        <v>4674</v>
      </c>
    </row>
    <row r="201" spans="1:8" x14ac:dyDescent="0.3">
      <c r="A201" s="99" t="s">
        <v>2540</v>
      </c>
      <c r="B201" s="100" t="s">
        <v>2748</v>
      </c>
      <c r="C201" s="141" t="s">
        <v>2713</v>
      </c>
      <c r="D201" s="101">
        <v>1224.4476535001199</v>
      </c>
      <c r="E201" s="102">
        <v>1291.64244457016</v>
      </c>
      <c r="F201" s="103">
        <v>1157.2528624300901</v>
      </c>
      <c r="G201" s="48">
        <f>tab_m5_health_boards[[#This Row],[Age-Standardised Rate of Mortality (ASMR)]]-tab_m5_health_boards[[#This Row],[Lower Confidence Interval Limit]]</f>
        <v>67.194791070029851</v>
      </c>
      <c r="H201" s="108">
        <v>1214</v>
      </c>
    </row>
    <row r="202" spans="1:8" x14ac:dyDescent="0.3">
      <c r="A202" s="99" t="s">
        <v>2586</v>
      </c>
      <c r="B202" s="100" t="s">
        <v>2748</v>
      </c>
      <c r="C202" s="141" t="s">
        <v>2713</v>
      </c>
      <c r="D202" s="101">
        <v>1600.3320953826601</v>
      </c>
      <c r="E202" s="102">
        <v>1683.0501963659001</v>
      </c>
      <c r="F202" s="103">
        <v>1517.6139943994201</v>
      </c>
      <c r="G202" s="48">
        <f>tab_m5_health_boards[[#This Row],[Age-Standardised Rate of Mortality (ASMR)]]-tab_m5_health_boards[[#This Row],[Lower Confidence Interval Limit]]</f>
        <v>82.718100983239992</v>
      </c>
      <c r="H202" s="108">
        <v>1391</v>
      </c>
    </row>
    <row r="203" spans="1:8" x14ac:dyDescent="0.3">
      <c r="A203" s="99" t="s">
        <v>2606</v>
      </c>
      <c r="B203" s="100" t="s">
        <v>2748</v>
      </c>
      <c r="C203" s="141" t="s">
        <v>2713</v>
      </c>
      <c r="D203" s="101">
        <v>1230.2263359404999</v>
      </c>
      <c r="E203" s="102">
        <v>1281.8225106991999</v>
      </c>
      <c r="F203" s="103">
        <v>1178.6301611817901</v>
      </c>
      <c r="G203" s="48">
        <f>tab_m5_health_boards[[#This Row],[Age-Standardised Rate of Mortality (ASMR)]]-tab_m5_health_boards[[#This Row],[Lower Confidence Interval Limit]]</f>
        <v>51.596174758709822</v>
      </c>
      <c r="H203" s="108">
        <v>2151</v>
      </c>
    </row>
    <row r="204" spans="1:8" x14ac:dyDescent="0.3">
      <c r="A204" s="8" t="s">
        <v>2809</v>
      </c>
      <c r="B204" s="11" t="s">
        <v>2749</v>
      </c>
      <c r="C204" s="73" t="s">
        <v>2714</v>
      </c>
      <c r="D204" s="54">
        <v>92.841057680459997</v>
      </c>
      <c r="E204" s="50">
        <v>94.975935207764294</v>
      </c>
      <c r="F204" s="48">
        <v>90.7061801531556</v>
      </c>
      <c r="G204" s="48">
        <f>tab_m5_health_boards[[#This Row],[Age-Standardised Rate of Mortality (ASMR)]]-tab_m5_health_boards[[#This Row],[Lower Confidence Interval Limit]]</f>
        <v>2.1348775273043969</v>
      </c>
      <c r="H204" s="17">
        <v>7246</v>
      </c>
    </row>
    <row r="205" spans="1:8" x14ac:dyDescent="0.3">
      <c r="A205" s="8" t="s">
        <v>119</v>
      </c>
      <c r="B205" s="11" t="s">
        <v>2749</v>
      </c>
      <c r="C205" s="73" t="s">
        <v>2714</v>
      </c>
      <c r="D205" s="54">
        <v>70.747221032435704</v>
      </c>
      <c r="E205" s="50">
        <v>80.459157069986603</v>
      </c>
      <c r="F205" s="48">
        <v>61.035284994884698</v>
      </c>
      <c r="G205" s="48">
        <f>tab_m5_health_boards[[#This Row],[Age-Standardised Rate of Mortality (ASMR)]]-tab_m5_health_boards[[#This Row],[Lower Confidence Interval Limit]]</f>
        <v>9.7119360375510055</v>
      </c>
      <c r="H205" s="17">
        <v>205</v>
      </c>
    </row>
    <row r="206" spans="1:8" x14ac:dyDescent="0.3">
      <c r="A206" s="8" t="s">
        <v>218</v>
      </c>
      <c r="B206" s="11" t="s">
        <v>2749</v>
      </c>
      <c r="C206" s="73" t="s">
        <v>2714</v>
      </c>
      <c r="D206" s="154">
        <v>55.416278261724003</v>
      </c>
      <c r="E206" s="155">
        <v>63.100804033029902</v>
      </c>
      <c r="F206" s="155">
        <v>47.731752490418103</v>
      </c>
      <c r="G206" s="48">
        <f>tab_m5_health_boards[[#This Row],[Age-Standardised Rate of Mortality (ASMR)]]-tab_m5_health_boards[[#This Row],[Lower Confidence Interval Limit]]</f>
        <v>7.6845257713058999</v>
      </c>
      <c r="H206" s="17">
        <v>199</v>
      </c>
    </row>
    <row r="207" spans="1:8" x14ac:dyDescent="0.3">
      <c r="A207" s="8" t="s">
        <v>337</v>
      </c>
      <c r="B207" s="11" t="s">
        <v>2749</v>
      </c>
      <c r="C207" s="73" t="s">
        <v>2714</v>
      </c>
      <c r="D207" s="54">
        <v>69.148225748558602</v>
      </c>
      <c r="E207" s="50">
        <v>80.538025431637806</v>
      </c>
      <c r="F207" s="48">
        <v>57.758426065479398</v>
      </c>
      <c r="G207" s="48">
        <f>tab_m5_health_boards[[#This Row],[Age-Standardised Rate of Mortality (ASMR)]]-tab_m5_health_boards[[#This Row],[Lower Confidence Interval Limit]]</f>
        <v>11.389799683079204</v>
      </c>
      <c r="H207" s="17">
        <v>144</v>
      </c>
    </row>
    <row r="208" spans="1:8" x14ac:dyDescent="0.3">
      <c r="A208" s="8" t="s">
        <v>390</v>
      </c>
      <c r="B208" s="11" t="s">
        <v>2749</v>
      </c>
      <c r="C208" s="73" t="s">
        <v>2714</v>
      </c>
      <c r="D208" s="54">
        <v>48.710511886432798</v>
      </c>
      <c r="E208" s="50">
        <v>59.8631228868934</v>
      </c>
      <c r="F208" s="48">
        <v>37.557900885972202</v>
      </c>
      <c r="G208" s="48">
        <f>tab_m5_health_boards[[#This Row],[Age-Standardised Rate of Mortality (ASMR)]]-tab_m5_health_boards[[#This Row],[Lower Confidence Interval Limit]]</f>
        <v>11.152611000460595</v>
      </c>
      <c r="H208" s="17">
        <v>75</v>
      </c>
    </row>
    <row r="209" spans="1:8" x14ac:dyDescent="0.3">
      <c r="A209" s="8" t="s">
        <v>810</v>
      </c>
      <c r="B209" s="11" t="s">
        <v>2749</v>
      </c>
      <c r="C209" s="73" t="s">
        <v>2714</v>
      </c>
      <c r="D209" s="54">
        <v>85.762871611590796</v>
      </c>
      <c r="E209" s="50">
        <v>92.845742408076802</v>
      </c>
      <c r="F209" s="48">
        <v>78.680000815104805</v>
      </c>
      <c r="G209" s="48">
        <f>tab_m5_health_boards[[#This Row],[Age-Standardised Rate of Mortality (ASMR)]]-tab_m5_health_boards[[#This Row],[Lower Confidence Interval Limit]]</f>
        <v>7.0828707964859916</v>
      </c>
      <c r="H209" s="17">
        <v>569</v>
      </c>
    </row>
    <row r="210" spans="1:8" x14ac:dyDescent="0.3">
      <c r="A210" s="8" t="s">
        <v>437</v>
      </c>
      <c r="B210" s="11" t="s">
        <v>2749</v>
      </c>
      <c r="C210" s="73" t="s">
        <v>2714</v>
      </c>
      <c r="D210" s="54">
        <v>121.478749137851</v>
      </c>
      <c r="E210" s="50">
        <v>147.360009772507</v>
      </c>
      <c r="F210" s="48">
        <v>95.597488503194398</v>
      </c>
      <c r="G210" s="48">
        <f>tab_m5_health_boards[[#This Row],[Age-Standardised Rate of Mortality (ASMR)]]-tab_m5_health_boards[[#This Row],[Lower Confidence Interval Limit]]</f>
        <v>25.881260634656599</v>
      </c>
      <c r="H210" s="17">
        <v>84</v>
      </c>
    </row>
    <row r="211" spans="1:8" x14ac:dyDescent="0.3">
      <c r="A211" s="8" t="s">
        <v>462</v>
      </c>
      <c r="B211" s="11" t="s">
        <v>2749</v>
      </c>
      <c r="C211" s="73" t="s">
        <v>2714</v>
      </c>
      <c r="D211" s="54">
        <v>54.896293299455799</v>
      </c>
      <c r="E211" s="50">
        <v>63.812382743742802</v>
      </c>
      <c r="F211" s="48">
        <v>45.980203855168703</v>
      </c>
      <c r="G211" s="48">
        <f>tab_m5_health_boards[[#This Row],[Age-Standardised Rate of Mortality (ASMR)]]-tab_m5_health_boards[[#This Row],[Lower Confidence Interval Limit]]</f>
        <v>8.9160894442870955</v>
      </c>
      <c r="H211" s="17">
        <v>149</v>
      </c>
    </row>
    <row r="212" spans="1:8" x14ac:dyDescent="0.3">
      <c r="A212" s="8" t="s">
        <v>543</v>
      </c>
      <c r="B212" s="11" t="s">
        <v>2749</v>
      </c>
      <c r="C212" s="73" t="s">
        <v>2714</v>
      </c>
      <c r="D212" s="54">
        <v>104.593575440758</v>
      </c>
      <c r="E212" s="50">
        <v>118.597773981705</v>
      </c>
      <c r="F212" s="48">
        <v>90.589376899811398</v>
      </c>
      <c r="G212" s="48">
        <f>tab_m5_health_boards[[#This Row],[Age-Standardised Rate of Mortality (ASMR)]]-tab_m5_health_boards[[#This Row],[Lower Confidence Interval Limit]]</f>
        <v>14.004198540946604</v>
      </c>
      <c r="H212" s="17">
        <v>218</v>
      </c>
    </row>
    <row r="213" spans="1:8" x14ac:dyDescent="0.3">
      <c r="A213" s="8" t="s">
        <v>606</v>
      </c>
      <c r="B213" s="11" t="s">
        <v>2749</v>
      </c>
      <c r="C213" s="73" t="s">
        <v>2714</v>
      </c>
      <c r="D213" s="54">
        <v>121.699865104056</v>
      </c>
      <c r="E213" s="50">
        <v>138.05979338217401</v>
      </c>
      <c r="F213" s="48">
        <v>105.339936825937</v>
      </c>
      <c r="G213" s="48">
        <f>tab_m5_health_boards[[#This Row],[Age-Standardised Rate of Mortality (ASMR)]]-tab_m5_health_boards[[#This Row],[Lower Confidence Interval Limit]]</f>
        <v>16.359928278119</v>
      </c>
      <c r="H213" s="17">
        <v>212</v>
      </c>
    </row>
    <row r="214" spans="1:8" x14ac:dyDescent="0.3">
      <c r="A214" s="8" t="s">
        <v>667</v>
      </c>
      <c r="B214" s="11" t="s">
        <v>2749</v>
      </c>
      <c r="C214" s="73" t="s">
        <v>2714</v>
      </c>
      <c r="D214" s="54">
        <v>96.494821818433294</v>
      </c>
      <c r="E214" s="50">
        <v>110.174119321193</v>
      </c>
      <c r="F214" s="48">
        <v>82.815524315673798</v>
      </c>
      <c r="G214" s="48">
        <f>tab_m5_health_boards[[#This Row],[Age-Standardised Rate of Mortality (ASMR)]]-tab_m5_health_boards[[#This Row],[Lower Confidence Interval Limit]]</f>
        <v>13.679297502759496</v>
      </c>
      <c r="H214" s="17">
        <v>192</v>
      </c>
    </row>
    <row r="215" spans="1:8" x14ac:dyDescent="0.3">
      <c r="A215" s="8" t="s">
        <v>724</v>
      </c>
      <c r="B215" s="11" t="s">
        <v>2749</v>
      </c>
      <c r="C215" s="73" t="s">
        <v>2714</v>
      </c>
      <c r="D215" s="54">
        <v>75.942177514151595</v>
      </c>
      <c r="E215" s="50">
        <v>89.180679117684207</v>
      </c>
      <c r="F215" s="48">
        <v>62.703675910618898</v>
      </c>
      <c r="G215" s="48">
        <f>tab_m5_health_boards[[#This Row],[Age-Standardised Rate of Mortality (ASMR)]]-tab_m5_health_boards[[#This Row],[Lower Confidence Interval Limit]]</f>
        <v>13.238501603532697</v>
      </c>
      <c r="H215" s="17">
        <v>126</v>
      </c>
    </row>
    <row r="216" spans="1:8" x14ac:dyDescent="0.3">
      <c r="A216" s="8" t="s">
        <v>769</v>
      </c>
      <c r="B216" s="11" t="s">
        <v>2749</v>
      </c>
      <c r="C216" s="73" t="s">
        <v>2714</v>
      </c>
      <c r="D216" s="54">
        <v>83.146793862645296</v>
      </c>
      <c r="E216" s="50">
        <v>97.213361710950096</v>
      </c>
      <c r="F216" s="48">
        <v>69.080226014340496</v>
      </c>
      <c r="G216" s="48">
        <f>tab_m5_health_boards[[#This Row],[Age-Standardised Rate of Mortality (ASMR)]]-tab_m5_health_boards[[#This Row],[Lower Confidence Interval Limit]]</f>
        <v>14.0665678483048</v>
      </c>
      <c r="H216" s="17">
        <v>137</v>
      </c>
    </row>
    <row r="217" spans="1:8" x14ac:dyDescent="0.3">
      <c r="A217" s="8" t="s">
        <v>1052</v>
      </c>
      <c r="B217" s="11" t="s">
        <v>2749</v>
      </c>
      <c r="C217" s="73" t="s">
        <v>2714</v>
      </c>
      <c r="D217" s="54">
        <v>119.332511258629</v>
      </c>
      <c r="E217" s="50">
        <v>133.82397732891599</v>
      </c>
      <c r="F217" s="48">
        <v>104.841045188341</v>
      </c>
      <c r="G217" s="48">
        <f>tab_m5_health_boards[[#This Row],[Age-Standardised Rate of Mortality (ASMR)]]-tab_m5_health_boards[[#This Row],[Lower Confidence Interval Limit]]</f>
        <v>14.491466070287998</v>
      </c>
      <c r="H217" s="17">
        <v>260</v>
      </c>
    </row>
    <row r="218" spans="1:8" x14ac:dyDescent="0.3">
      <c r="A218" s="8" t="s">
        <v>1137</v>
      </c>
      <c r="B218" s="11" t="s">
        <v>2749</v>
      </c>
      <c r="C218" s="73" t="s">
        <v>2714</v>
      </c>
      <c r="D218" s="54">
        <v>68.218045575373694</v>
      </c>
      <c r="E218" s="50">
        <v>75.034768478489795</v>
      </c>
      <c r="F218" s="48">
        <v>61.401322672257599</v>
      </c>
      <c r="G218" s="48">
        <f>tab_m5_health_boards[[#This Row],[Age-Standardised Rate of Mortality (ASMR)]]-tab_m5_health_boards[[#This Row],[Lower Confidence Interval Limit]]</f>
        <v>6.8167229031160943</v>
      </c>
      <c r="H218" s="17">
        <v>384</v>
      </c>
    </row>
    <row r="219" spans="1:8" x14ac:dyDescent="0.3">
      <c r="A219" s="8" t="s">
        <v>1346</v>
      </c>
      <c r="B219" s="11" t="s">
        <v>2749</v>
      </c>
      <c r="C219" s="73" t="s">
        <v>2714</v>
      </c>
      <c r="D219" s="54">
        <v>156.57670850386299</v>
      </c>
      <c r="E219" s="50">
        <v>165.96161533611399</v>
      </c>
      <c r="F219" s="48">
        <v>147.19180167161201</v>
      </c>
      <c r="G219" s="48">
        <f>tab_m5_health_boards[[#This Row],[Age-Standardised Rate of Mortality (ASMR)]]-tab_m5_health_boards[[#This Row],[Lower Confidence Interval Limit]]</f>
        <v>9.3849068322509765</v>
      </c>
      <c r="H219" s="17">
        <v>1079</v>
      </c>
    </row>
    <row r="220" spans="1:8" x14ac:dyDescent="0.3">
      <c r="A220" s="8" t="s">
        <v>1614</v>
      </c>
      <c r="B220" s="11" t="s">
        <v>2749</v>
      </c>
      <c r="C220" s="73" t="s">
        <v>2714</v>
      </c>
      <c r="D220" s="54">
        <v>45.954728243679902</v>
      </c>
      <c r="E220" s="50">
        <v>52.7483467935348</v>
      </c>
      <c r="F220" s="48">
        <v>39.161109693824997</v>
      </c>
      <c r="G220" s="48">
        <f>tab_m5_health_boards[[#This Row],[Age-Standardised Rate of Mortality (ASMR)]]-tab_m5_health_boards[[#This Row],[Lower Confidence Interval Limit]]</f>
        <v>6.7936185498549051</v>
      </c>
      <c r="H220" s="17">
        <v>176</v>
      </c>
    </row>
    <row r="221" spans="1:8" x14ac:dyDescent="0.3">
      <c r="A221" s="8" t="s">
        <v>1727</v>
      </c>
      <c r="B221" s="11" t="s">
        <v>2749</v>
      </c>
      <c r="C221" s="73" t="s">
        <v>2714</v>
      </c>
      <c r="D221" s="154">
        <v>102.344874352454</v>
      </c>
      <c r="E221" s="155">
        <v>119.77392438170401</v>
      </c>
      <c r="F221" s="155">
        <v>84.915824323204205</v>
      </c>
      <c r="G221" s="48">
        <f>tab_m5_health_boards[[#This Row],[Age-Standardised Rate of Mortality (ASMR)]]-tab_m5_health_boards[[#This Row],[Lower Confidence Interval Limit]]</f>
        <v>17.429050029249794</v>
      </c>
      <c r="H221" s="17">
        <v>133</v>
      </c>
    </row>
    <row r="222" spans="1:8" x14ac:dyDescent="0.3">
      <c r="A222" s="8" t="s">
        <v>1762</v>
      </c>
      <c r="B222" s="11" t="s">
        <v>2749</v>
      </c>
      <c r="C222" s="73" t="s">
        <v>2714</v>
      </c>
      <c r="D222" s="54">
        <v>121.439101339629</v>
      </c>
      <c r="E222" s="50">
        <v>141.21291605570499</v>
      </c>
      <c r="F222" s="48">
        <v>101.665286623553</v>
      </c>
      <c r="G222" s="48">
        <f>tab_m5_health_boards[[#This Row],[Age-Standardised Rate of Mortality (ASMR)]]-tab_m5_health_boards[[#This Row],[Lower Confidence Interval Limit]]</f>
        <v>19.773814716076004</v>
      </c>
      <c r="H222" s="17">
        <v>144</v>
      </c>
    </row>
    <row r="223" spans="1:8" x14ac:dyDescent="0.3">
      <c r="A223" s="8" t="s">
        <v>1807</v>
      </c>
      <c r="B223" s="11" t="s">
        <v>2749</v>
      </c>
      <c r="C223" s="73" t="s">
        <v>2714</v>
      </c>
      <c r="D223" s="54">
        <v>24.1537155887622</v>
      </c>
      <c r="E223" s="50">
        <v>31.996011870984301</v>
      </c>
      <c r="F223" s="48">
        <v>16.311419306539999</v>
      </c>
      <c r="G223" s="48">
        <f>tab_m5_health_boards[[#This Row],[Age-Standardised Rate of Mortality (ASMR)]]-tab_m5_health_boards[[#This Row],[Lower Confidence Interval Limit]]</f>
        <v>7.8422962822222004</v>
      </c>
      <c r="H223" s="17">
        <v>37</v>
      </c>
    </row>
    <row r="224" spans="1:8" x14ac:dyDescent="0.3">
      <c r="A224" s="8" t="s">
        <v>1033</v>
      </c>
      <c r="B224" s="11" t="s">
        <v>2749</v>
      </c>
      <c r="C224" s="73" t="s">
        <v>2714</v>
      </c>
      <c r="D224" s="54">
        <v>43.332465710794601</v>
      </c>
      <c r="E224" s="50">
        <v>61.832973579099999</v>
      </c>
      <c r="F224" s="48">
        <v>24.831957842489199</v>
      </c>
      <c r="G224" s="48">
        <f>tab_m5_health_boards[[#This Row],[Age-Standardised Rate of Mortality (ASMR)]]-tab_m5_health_boards[[#This Row],[Lower Confidence Interval Limit]]</f>
        <v>18.500507868305402</v>
      </c>
      <c r="H224" s="17">
        <v>22</v>
      </c>
    </row>
    <row r="225" spans="1:8" x14ac:dyDescent="0.3">
      <c r="A225" s="8" t="s">
        <v>1856</v>
      </c>
      <c r="B225" s="11" t="s">
        <v>2749</v>
      </c>
      <c r="C225" s="73" t="s">
        <v>2714</v>
      </c>
      <c r="D225" s="54">
        <v>115.051272347233</v>
      </c>
      <c r="E225" s="50">
        <v>129.34233585600299</v>
      </c>
      <c r="F225" s="48">
        <v>100.760208838463</v>
      </c>
      <c r="G225" s="48">
        <f>tab_m5_health_boards[[#This Row],[Age-Standardised Rate of Mortality (ASMR)]]-tab_m5_health_boards[[#This Row],[Lower Confidence Interval Limit]]</f>
        <v>14.291063508769994</v>
      </c>
      <c r="H225" s="17">
        <v>248</v>
      </c>
    </row>
    <row r="226" spans="1:8" x14ac:dyDescent="0.3">
      <c r="A226" s="10" t="s">
        <v>1933</v>
      </c>
      <c r="B226" s="11" t="s">
        <v>2749</v>
      </c>
      <c r="C226" s="73" t="s">
        <v>2714</v>
      </c>
      <c r="D226" s="52">
        <v>131.241849860706</v>
      </c>
      <c r="E226" s="47">
        <v>142.33026860072701</v>
      </c>
      <c r="F226" s="48">
        <v>120.153431120685</v>
      </c>
      <c r="G226" s="48">
        <f>tab_m5_health_boards[[#This Row],[Age-Standardised Rate of Mortality (ASMR)]]-tab_m5_health_boards[[#This Row],[Lower Confidence Interval Limit]]</f>
        <v>11.088418740020998</v>
      </c>
      <c r="H226" s="17">
        <v>544</v>
      </c>
    </row>
    <row r="227" spans="1:8" x14ac:dyDescent="0.3">
      <c r="A227" s="10" t="s">
        <v>2089</v>
      </c>
      <c r="B227" s="11" t="s">
        <v>2749</v>
      </c>
      <c r="C227" s="73" t="s">
        <v>2714</v>
      </c>
      <c r="D227" s="154">
        <v>16.824048492402898</v>
      </c>
      <c r="E227" s="48">
        <v>30.2982035682199</v>
      </c>
      <c r="F227" s="48">
        <v>3.3498934165859402</v>
      </c>
      <c r="G227" s="48">
        <f>tab_m5_health_boards[[#This Row],[Age-Standardised Rate of Mortality (ASMR)]]-tab_m5_health_boards[[#This Row],[Lower Confidence Interval Limit]]</f>
        <v>13.474155075816958</v>
      </c>
      <c r="H227" s="17">
        <v>6</v>
      </c>
    </row>
    <row r="228" spans="1:8" x14ac:dyDescent="0.3">
      <c r="A228" s="10" t="s">
        <v>2102</v>
      </c>
      <c r="B228" s="11" t="s">
        <v>2749</v>
      </c>
      <c r="C228" s="73" t="s">
        <v>2714</v>
      </c>
      <c r="D228" s="52">
        <v>70.068463351460807</v>
      </c>
      <c r="E228" s="47">
        <v>80.105859143493902</v>
      </c>
      <c r="F228" s="48">
        <v>60.031067559427797</v>
      </c>
      <c r="G228" s="48">
        <f>tab_m5_health_boards[[#This Row],[Age-Standardised Rate of Mortality (ASMR)]]-tab_m5_health_boards[[#This Row],[Lower Confidence Interval Limit]]</f>
        <v>10.03739579203301</v>
      </c>
      <c r="H228" s="17">
        <v>193</v>
      </c>
    </row>
    <row r="229" spans="1:8" x14ac:dyDescent="0.3">
      <c r="A229" s="8" t="s">
        <v>2172</v>
      </c>
      <c r="B229" s="11" t="s">
        <v>2749</v>
      </c>
      <c r="C229" s="73" t="s">
        <v>2714</v>
      </c>
      <c r="D229" s="54">
        <v>125.066280727125</v>
      </c>
      <c r="E229" s="50">
        <v>138.71789637992001</v>
      </c>
      <c r="F229" s="48">
        <v>111.41466507433</v>
      </c>
      <c r="G229" s="48">
        <f>tab_m5_health_boards[[#This Row],[Age-Standardised Rate of Mortality (ASMR)]]-tab_m5_health_boards[[#This Row],[Lower Confidence Interval Limit]]</f>
        <v>13.651615652795002</v>
      </c>
      <c r="H229" s="17">
        <v>321</v>
      </c>
    </row>
    <row r="230" spans="1:8" x14ac:dyDescent="0.3">
      <c r="A230" s="8" t="s">
        <v>2249</v>
      </c>
      <c r="B230" s="11" t="s">
        <v>2749</v>
      </c>
      <c r="C230" s="73" t="s">
        <v>2714</v>
      </c>
      <c r="D230" s="54">
        <v>61.499085286072301</v>
      </c>
      <c r="E230" s="50">
        <v>72.329155996435702</v>
      </c>
      <c r="F230" s="48">
        <v>50.6690145757088</v>
      </c>
      <c r="G230" s="48">
        <f>tab_m5_health_boards[[#This Row],[Age-Standardised Rate of Mortality (ASMR)]]-tab_m5_health_boards[[#This Row],[Lower Confidence Interval Limit]]</f>
        <v>10.830070710363501</v>
      </c>
      <c r="H230" s="17">
        <v>124</v>
      </c>
    </row>
    <row r="231" spans="1:8" x14ac:dyDescent="0.3">
      <c r="A231" s="8" t="s">
        <v>2310</v>
      </c>
      <c r="B231" s="11" t="s">
        <v>2749</v>
      </c>
      <c r="C231" s="73" t="s">
        <v>2714</v>
      </c>
      <c r="D231" s="154">
        <v>34.585042881456197</v>
      </c>
      <c r="E231" s="48">
        <v>54.948621217075903</v>
      </c>
      <c r="F231" s="48">
        <v>14.2214645458366</v>
      </c>
      <c r="G231" s="48">
        <f>tab_m5_health_boards[[#This Row],[Age-Standardised Rate of Mortality (ASMR)]]-tab_m5_health_boards[[#This Row],[Lower Confidence Interval Limit]]</f>
        <v>20.363578335619597</v>
      </c>
      <c r="H231" s="17">
        <v>11</v>
      </c>
    </row>
    <row r="232" spans="1:8" x14ac:dyDescent="0.3">
      <c r="A232" s="8" t="s">
        <v>2325</v>
      </c>
      <c r="B232" s="11" t="s">
        <v>2749</v>
      </c>
      <c r="C232" s="73" t="s">
        <v>2714</v>
      </c>
      <c r="D232" s="54">
        <v>91.879084789604406</v>
      </c>
      <c r="E232" s="50">
        <v>104.71054724353</v>
      </c>
      <c r="F232" s="48">
        <v>79.047622335678597</v>
      </c>
      <c r="G232" s="48">
        <f>tab_m5_health_boards[[#This Row],[Age-Standardised Rate of Mortality (ASMR)]]-tab_m5_health_boards[[#This Row],[Lower Confidence Interval Limit]]</f>
        <v>12.831462453925809</v>
      </c>
      <c r="H232" s="17">
        <v>198</v>
      </c>
    </row>
    <row r="233" spans="1:8" x14ac:dyDescent="0.3">
      <c r="A233" s="10" t="s">
        <v>2376</v>
      </c>
      <c r="B233" s="11" t="s">
        <v>2749</v>
      </c>
      <c r="C233" s="73" t="s">
        <v>2714</v>
      </c>
      <c r="D233" s="53">
        <v>117.042559844998</v>
      </c>
      <c r="E233" s="49">
        <v>126.89124029561199</v>
      </c>
      <c r="F233" s="48">
        <v>107.193879394384</v>
      </c>
      <c r="G233" s="48">
        <f>tab_m5_health_boards[[#This Row],[Age-Standardised Rate of Mortality (ASMR)]]-tab_m5_health_boards[[#This Row],[Lower Confidence Interval Limit]]</f>
        <v>9.8486804506139976</v>
      </c>
      <c r="H233" s="17">
        <v>540</v>
      </c>
    </row>
    <row r="234" spans="1:8" x14ac:dyDescent="0.3">
      <c r="A234" s="10" t="s">
        <v>2540</v>
      </c>
      <c r="B234" s="11" t="s">
        <v>2749</v>
      </c>
      <c r="C234" s="73" t="s">
        <v>2714</v>
      </c>
      <c r="D234" s="54">
        <v>89.160788056867503</v>
      </c>
      <c r="E234" s="50">
        <v>104.93587400180201</v>
      </c>
      <c r="F234" s="48">
        <v>73.385702111932801</v>
      </c>
      <c r="G234" s="48">
        <f>tab_m5_health_boards[[#This Row],[Age-Standardised Rate of Mortality (ASMR)]]-tab_m5_health_boards[[#This Row],[Lower Confidence Interval Limit]]</f>
        <v>15.775085944934702</v>
      </c>
      <c r="H234" s="17">
        <v>123</v>
      </c>
    </row>
    <row r="235" spans="1:8" x14ac:dyDescent="0.3">
      <c r="A235" s="8" t="s">
        <v>2586</v>
      </c>
      <c r="B235" s="11" t="s">
        <v>2749</v>
      </c>
      <c r="C235" s="73" t="s">
        <v>2714</v>
      </c>
      <c r="D235" s="54">
        <v>154.04331592842701</v>
      </c>
      <c r="E235" s="50">
        <v>176.20800466487299</v>
      </c>
      <c r="F235" s="48">
        <v>131.878627191981</v>
      </c>
      <c r="G235" s="48">
        <f>tab_m5_health_boards[[#This Row],[Age-Standardised Rate of Mortality (ASMR)]]-tab_m5_health_boards[[#This Row],[Lower Confidence Interval Limit]]</f>
        <v>22.16468873644601</v>
      </c>
      <c r="H235" s="17">
        <v>186</v>
      </c>
    </row>
    <row r="236" spans="1:8" x14ac:dyDescent="0.3">
      <c r="A236" s="8" t="s">
        <v>2606</v>
      </c>
      <c r="B236" s="11" t="s">
        <v>2749</v>
      </c>
      <c r="C236" s="73" t="s">
        <v>2714</v>
      </c>
      <c r="D236" s="54">
        <v>98.445495853360697</v>
      </c>
      <c r="E236" s="50">
        <v>111.891756148615</v>
      </c>
      <c r="F236" s="48">
        <v>84.999235558106093</v>
      </c>
      <c r="G236" s="48">
        <f>tab_m5_health_boards[[#This Row],[Age-Standardised Rate of Mortality (ASMR)]]-tab_m5_health_boards[[#This Row],[Lower Confidence Interval Limit]]</f>
        <v>13.446260295254604</v>
      </c>
      <c r="H236" s="17">
        <v>207</v>
      </c>
    </row>
    <row r="237" spans="1:8" x14ac:dyDescent="0.3">
      <c r="A237" s="8" t="s">
        <v>2809</v>
      </c>
      <c r="B237" s="11" t="s">
        <v>2749</v>
      </c>
      <c r="C237" s="73" t="s">
        <v>2750</v>
      </c>
      <c r="D237" s="54">
        <v>76.011019751037793</v>
      </c>
      <c r="E237" s="50">
        <v>77.9430862908699</v>
      </c>
      <c r="F237" s="48">
        <v>74.0789532112057</v>
      </c>
      <c r="G237" s="48">
        <f>tab_m5_health_boards[[#This Row],[Age-Standardised Rate of Mortality (ASMR)]]-tab_m5_health_boards[[#This Row],[Lower Confidence Interval Limit]]</f>
        <v>1.9320665398320926</v>
      </c>
      <c r="H237" s="17">
        <v>5938</v>
      </c>
    </row>
    <row r="238" spans="1:8" x14ac:dyDescent="0.3">
      <c r="A238" s="8" t="s">
        <v>119</v>
      </c>
      <c r="B238" s="11" t="s">
        <v>2749</v>
      </c>
      <c r="C238" s="73" t="s">
        <v>2750</v>
      </c>
      <c r="D238" s="54">
        <v>58.466861083598801</v>
      </c>
      <c r="E238" s="50">
        <v>67.275290173995103</v>
      </c>
      <c r="F238" s="48">
        <v>49.658431993202498</v>
      </c>
      <c r="G238" s="48">
        <f>tab_m5_health_boards[[#This Row],[Age-Standardised Rate of Mortality (ASMR)]]-tab_m5_health_boards[[#This Row],[Lower Confidence Interval Limit]]</f>
        <v>8.8084290903963023</v>
      </c>
      <c r="H238" s="17">
        <v>170</v>
      </c>
    </row>
    <row r="239" spans="1:8" x14ac:dyDescent="0.3">
      <c r="A239" s="8" t="s">
        <v>218</v>
      </c>
      <c r="B239" s="11" t="s">
        <v>2749</v>
      </c>
      <c r="C239" s="73" t="s">
        <v>2750</v>
      </c>
      <c r="D239" s="54">
        <v>44.831008660811598</v>
      </c>
      <c r="E239" s="50">
        <v>51.747027237049601</v>
      </c>
      <c r="F239" s="48">
        <v>37.914990084573702</v>
      </c>
      <c r="G239" s="48">
        <f>tab_m5_health_boards[[#This Row],[Age-Standardised Rate of Mortality (ASMR)]]-tab_m5_health_boards[[#This Row],[Lower Confidence Interval Limit]]</f>
        <v>6.9160185762378958</v>
      </c>
      <c r="H239" s="17">
        <v>161</v>
      </c>
    </row>
    <row r="240" spans="1:8" x14ac:dyDescent="0.3">
      <c r="A240" s="99" t="s">
        <v>337</v>
      </c>
      <c r="B240" s="100" t="s">
        <v>2749</v>
      </c>
      <c r="C240" s="141" t="s">
        <v>2750</v>
      </c>
      <c r="D240" s="101">
        <v>53.217792725427898</v>
      </c>
      <c r="E240" s="102">
        <v>63.2246921822818</v>
      </c>
      <c r="F240" s="103">
        <v>43.210893268573898</v>
      </c>
      <c r="G240" s="48">
        <f>tab_m5_health_boards[[#This Row],[Age-Standardised Rate of Mortality (ASMR)]]-tab_m5_health_boards[[#This Row],[Lower Confidence Interval Limit]]</f>
        <v>10.006899456854001</v>
      </c>
      <c r="H240" s="108">
        <v>111</v>
      </c>
    </row>
    <row r="241" spans="1:8" x14ac:dyDescent="0.3">
      <c r="A241" s="99" t="s">
        <v>390</v>
      </c>
      <c r="B241" s="100" t="s">
        <v>2749</v>
      </c>
      <c r="C241" s="141" t="s">
        <v>2750</v>
      </c>
      <c r="D241" s="101">
        <v>37.800989469799802</v>
      </c>
      <c r="E241" s="102">
        <v>47.560818035930303</v>
      </c>
      <c r="F241" s="103">
        <v>28.0411609036694</v>
      </c>
      <c r="G241" s="48">
        <f>tab_m5_health_boards[[#This Row],[Age-Standardised Rate of Mortality (ASMR)]]-tab_m5_health_boards[[#This Row],[Lower Confidence Interval Limit]]</f>
        <v>9.7598285661304018</v>
      </c>
      <c r="H241" s="108">
        <v>59</v>
      </c>
    </row>
    <row r="242" spans="1:8" x14ac:dyDescent="0.3">
      <c r="A242" s="99" t="s">
        <v>810</v>
      </c>
      <c r="B242" s="100" t="s">
        <v>2749</v>
      </c>
      <c r="C242" s="141" t="s">
        <v>2750</v>
      </c>
      <c r="D242" s="101">
        <v>71.1393828598532</v>
      </c>
      <c r="E242" s="102">
        <v>77.578814437420107</v>
      </c>
      <c r="F242" s="103">
        <v>64.699951282286307</v>
      </c>
      <c r="G242" s="48">
        <f>tab_m5_health_boards[[#This Row],[Age-Standardised Rate of Mortality (ASMR)]]-tab_m5_health_boards[[#This Row],[Lower Confidence Interval Limit]]</f>
        <v>6.4394315775668929</v>
      </c>
      <c r="H242" s="108">
        <v>474</v>
      </c>
    </row>
    <row r="243" spans="1:8" x14ac:dyDescent="0.3">
      <c r="A243" s="99" t="s">
        <v>437</v>
      </c>
      <c r="B243" s="100" t="s">
        <v>2749</v>
      </c>
      <c r="C243" s="141" t="s">
        <v>2750</v>
      </c>
      <c r="D243" s="101">
        <v>101.024097162636</v>
      </c>
      <c r="E243" s="102">
        <v>124.646951543413</v>
      </c>
      <c r="F243" s="103">
        <v>77.401242781858997</v>
      </c>
      <c r="G243" s="48">
        <f>tab_m5_health_boards[[#This Row],[Age-Standardised Rate of Mortality (ASMR)]]-tab_m5_health_boards[[#This Row],[Lower Confidence Interval Limit]]</f>
        <v>23.622854380777</v>
      </c>
      <c r="H243" s="108">
        <v>70</v>
      </c>
    </row>
    <row r="244" spans="1:8" x14ac:dyDescent="0.3">
      <c r="A244" s="99" t="s">
        <v>462</v>
      </c>
      <c r="B244" s="100" t="s">
        <v>2749</v>
      </c>
      <c r="C244" s="141" t="s">
        <v>2750</v>
      </c>
      <c r="D244" s="101">
        <v>41.322516742417697</v>
      </c>
      <c r="E244" s="102">
        <v>49.0573100202324</v>
      </c>
      <c r="F244" s="103">
        <v>33.587723464603002</v>
      </c>
      <c r="G244" s="48">
        <f>tab_m5_health_boards[[#This Row],[Age-Standardised Rate of Mortality (ASMR)]]-tab_m5_health_boards[[#This Row],[Lower Confidence Interval Limit]]</f>
        <v>7.7347932778146955</v>
      </c>
      <c r="H244" s="108">
        <v>112</v>
      </c>
    </row>
    <row r="245" spans="1:8" x14ac:dyDescent="0.3">
      <c r="A245" s="99" t="s">
        <v>543</v>
      </c>
      <c r="B245" s="100" t="s">
        <v>2749</v>
      </c>
      <c r="C245" s="141" t="s">
        <v>2750</v>
      </c>
      <c r="D245" s="101">
        <v>88.848729782039101</v>
      </c>
      <c r="E245" s="102">
        <v>101.81665378907</v>
      </c>
      <c r="F245" s="103">
        <v>75.880805775008</v>
      </c>
      <c r="G245" s="48">
        <f>tab_m5_health_boards[[#This Row],[Age-Standardised Rate of Mortality (ASMR)]]-tab_m5_health_boards[[#This Row],[Lower Confidence Interval Limit]]</f>
        <v>12.967924007031101</v>
      </c>
      <c r="H245" s="108">
        <v>184</v>
      </c>
    </row>
    <row r="246" spans="1:8" x14ac:dyDescent="0.3">
      <c r="A246" s="99" t="s">
        <v>606</v>
      </c>
      <c r="B246" s="100" t="s">
        <v>2749</v>
      </c>
      <c r="C246" s="141" t="s">
        <v>2750</v>
      </c>
      <c r="D246" s="101">
        <v>92.061420084565796</v>
      </c>
      <c r="E246" s="102">
        <v>106.32534557585301</v>
      </c>
      <c r="F246" s="103">
        <v>77.797494593279097</v>
      </c>
      <c r="G246" s="48">
        <f>tab_m5_health_boards[[#This Row],[Age-Standardised Rate of Mortality (ASMR)]]-tab_m5_health_boards[[#This Row],[Lower Confidence Interval Limit]]</f>
        <v>14.263925491286699</v>
      </c>
      <c r="H246" s="108">
        <v>160</v>
      </c>
    </row>
    <row r="247" spans="1:8" x14ac:dyDescent="0.3">
      <c r="A247" s="99" t="s">
        <v>667</v>
      </c>
      <c r="B247" s="100" t="s">
        <v>2749</v>
      </c>
      <c r="C247" s="141" t="s">
        <v>2750</v>
      </c>
      <c r="D247" s="101">
        <v>80.8384111920452</v>
      </c>
      <c r="E247" s="102">
        <v>93.420073972847405</v>
      </c>
      <c r="F247" s="103">
        <v>68.256748411242896</v>
      </c>
      <c r="G247" s="48">
        <f>tab_m5_health_boards[[#This Row],[Age-Standardised Rate of Mortality (ASMR)]]-tab_m5_health_boards[[#This Row],[Lower Confidence Interval Limit]]</f>
        <v>12.581662780802304</v>
      </c>
      <c r="H247" s="108">
        <v>160</v>
      </c>
    </row>
    <row r="248" spans="1:8" x14ac:dyDescent="0.3">
      <c r="A248" s="99" t="s">
        <v>724</v>
      </c>
      <c r="B248" s="100" t="s">
        <v>2749</v>
      </c>
      <c r="C248" s="141" t="s">
        <v>2750</v>
      </c>
      <c r="D248" s="101">
        <v>61.224970745504798</v>
      </c>
      <c r="E248" s="102">
        <v>73.099736027406294</v>
      </c>
      <c r="F248" s="103">
        <v>49.350205463603402</v>
      </c>
      <c r="G248" s="48">
        <f>tab_m5_health_boards[[#This Row],[Age-Standardised Rate of Mortality (ASMR)]]-tab_m5_health_boards[[#This Row],[Lower Confidence Interval Limit]]</f>
        <v>11.874765281901396</v>
      </c>
      <c r="H248" s="108">
        <v>102</v>
      </c>
    </row>
    <row r="249" spans="1:8" x14ac:dyDescent="0.3">
      <c r="A249" s="99" t="s">
        <v>769</v>
      </c>
      <c r="B249" s="100" t="s">
        <v>2749</v>
      </c>
      <c r="C249" s="141" t="s">
        <v>2750</v>
      </c>
      <c r="D249" s="101">
        <v>69.108869729191696</v>
      </c>
      <c r="E249" s="102">
        <v>81.863128454546199</v>
      </c>
      <c r="F249" s="103">
        <v>56.3546110038371</v>
      </c>
      <c r="G249" s="48">
        <f>tab_m5_health_boards[[#This Row],[Age-Standardised Rate of Mortality (ASMR)]]-tab_m5_health_boards[[#This Row],[Lower Confidence Interval Limit]]</f>
        <v>12.754258725354596</v>
      </c>
      <c r="H249" s="108">
        <v>115</v>
      </c>
    </row>
    <row r="250" spans="1:8" x14ac:dyDescent="0.3">
      <c r="A250" s="99" t="s">
        <v>1052</v>
      </c>
      <c r="B250" s="100" t="s">
        <v>2749</v>
      </c>
      <c r="C250" s="141" t="s">
        <v>2750</v>
      </c>
      <c r="D250" s="101">
        <v>98.515706572042205</v>
      </c>
      <c r="E250" s="102">
        <v>111.676882738535</v>
      </c>
      <c r="F250" s="103">
        <v>85.354530405549298</v>
      </c>
      <c r="G250" s="48">
        <f>tab_m5_health_boards[[#This Row],[Age-Standardised Rate of Mortality (ASMR)]]-tab_m5_health_boards[[#This Row],[Lower Confidence Interval Limit]]</f>
        <v>13.161176166492908</v>
      </c>
      <c r="H250" s="108">
        <v>215</v>
      </c>
    </row>
    <row r="251" spans="1:8" x14ac:dyDescent="0.3">
      <c r="A251" s="99" t="s">
        <v>1137</v>
      </c>
      <c r="B251" s="100" t="s">
        <v>2749</v>
      </c>
      <c r="C251" s="141" t="s">
        <v>2750</v>
      </c>
      <c r="D251" s="101">
        <v>56.307945071675498</v>
      </c>
      <c r="E251" s="102">
        <v>62.479402256420499</v>
      </c>
      <c r="F251" s="103">
        <v>50.136487886930503</v>
      </c>
      <c r="G251" s="48">
        <f>tab_m5_health_boards[[#This Row],[Age-Standardised Rate of Mortality (ASMR)]]-tab_m5_health_boards[[#This Row],[Lower Confidence Interval Limit]]</f>
        <v>6.1714571847449946</v>
      </c>
      <c r="H251" s="108">
        <v>319</v>
      </c>
    </row>
    <row r="252" spans="1:8" x14ac:dyDescent="0.3">
      <c r="A252" s="99" t="s">
        <v>1346</v>
      </c>
      <c r="B252" s="100" t="s">
        <v>2749</v>
      </c>
      <c r="C252" s="141" t="s">
        <v>2750</v>
      </c>
      <c r="D252" s="101">
        <v>134.976156303442</v>
      </c>
      <c r="E252" s="102">
        <v>143.695010890014</v>
      </c>
      <c r="F252" s="103">
        <v>126.25730171687</v>
      </c>
      <c r="G252" s="48">
        <f>tab_m5_health_boards[[#This Row],[Age-Standardised Rate of Mortality (ASMR)]]-tab_m5_health_boards[[#This Row],[Lower Confidence Interval Limit]]</f>
        <v>8.7188545865719931</v>
      </c>
      <c r="H252" s="108">
        <v>930</v>
      </c>
    </row>
    <row r="253" spans="1:8" x14ac:dyDescent="0.3">
      <c r="A253" s="99" t="s">
        <v>1614</v>
      </c>
      <c r="B253" s="100" t="s">
        <v>2749</v>
      </c>
      <c r="C253" s="141" t="s">
        <v>2750</v>
      </c>
      <c r="D253" s="101">
        <v>34.078510624670002</v>
      </c>
      <c r="E253" s="102">
        <v>39.948288901906501</v>
      </c>
      <c r="F253" s="103">
        <v>28.2087323474335</v>
      </c>
      <c r="G253" s="48">
        <f>tab_m5_health_boards[[#This Row],[Age-Standardised Rate of Mortality (ASMR)]]-tab_m5_health_boards[[#This Row],[Lower Confidence Interval Limit]]</f>
        <v>5.8697782772365024</v>
      </c>
      <c r="H253" s="108">
        <v>130</v>
      </c>
    </row>
    <row r="254" spans="1:8" x14ac:dyDescent="0.3">
      <c r="A254" s="99" t="s">
        <v>1727</v>
      </c>
      <c r="B254" s="100" t="s">
        <v>2749</v>
      </c>
      <c r="C254" s="141" t="s">
        <v>2750</v>
      </c>
      <c r="D254" s="101">
        <v>86.195597642141493</v>
      </c>
      <c r="E254" s="102">
        <v>102.20165768916701</v>
      </c>
      <c r="F254" s="103">
        <v>70.189537595115596</v>
      </c>
      <c r="G254" s="48">
        <f>tab_m5_health_boards[[#This Row],[Age-Standardised Rate of Mortality (ASMR)]]-tab_m5_health_boards[[#This Row],[Lower Confidence Interval Limit]]</f>
        <v>16.006060047025898</v>
      </c>
      <c r="H254" s="108">
        <v>112</v>
      </c>
    </row>
    <row r="255" spans="1:8" x14ac:dyDescent="0.3">
      <c r="A255" s="99" t="s">
        <v>1762</v>
      </c>
      <c r="B255" s="100" t="s">
        <v>2749</v>
      </c>
      <c r="C255" s="141" t="s">
        <v>2750</v>
      </c>
      <c r="D255" s="101">
        <v>103.79414521563901</v>
      </c>
      <c r="E255" s="102">
        <v>122.091551470444</v>
      </c>
      <c r="F255" s="103">
        <v>85.496738960834307</v>
      </c>
      <c r="G255" s="48">
        <f>tab_m5_health_boards[[#This Row],[Age-Standardised Rate of Mortality (ASMR)]]-tab_m5_health_boards[[#This Row],[Lower Confidence Interval Limit]]</f>
        <v>18.297406254804699</v>
      </c>
      <c r="H255" s="108">
        <v>123</v>
      </c>
    </row>
    <row r="256" spans="1:8" x14ac:dyDescent="0.3">
      <c r="A256" s="99" t="s">
        <v>1807</v>
      </c>
      <c r="B256" s="100" t="s">
        <v>2749</v>
      </c>
      <c r="C256" s="141" t="s">
        <v>2750</v>
      </c>
      <c r="D256" s="101">
        <v>20.892006620978101</v>
      </c>
      <c r="E256" s="102">
        <v>28.1920208482187</v>
      </c>
      <c r="F256" s="103">
        <v>13.591992393737399</v>
      </c>
      <c r="G256" s="48">
        <f>tab_m5_health_boards[[#This Row],[Age-Standardised Rate of Mortality (ASMR)]]-tab_m5_health_boards[[#This Row],[Lower Confidence Interval Limit]]</f>
        <v>7.3000142272407018</v>
      </c>
      <c r="H256" s="108">
        <v>32</v>
      </c>
    </row>
    <row r="257" spans="1:8" x14ac:dyDescent="0.3">
      <c r="A257" s="99" t="s">
        <v>1033</v>
      </c>
      <c r="B257" s="100" t="s">
        <v>2749</v>
      </c>
      <c r="C257" s="141" t="s">
        <v>2750</v>
      </c>
      <c r="D257" s="101">
        <v>22.353722092195</v>
      </c>
      <c r="E257" s="102">
        <v>35.091641313029498</v>
      </c>
      <c r="F257" s="103">
        <v>9.6158028713605201</v>
      </c>
      <c r="G257" s="48">
        <f>tab_m5_health_boards[[#This Row],[Age-Standardised Rate of Mortality (ASMR)]]-tab_m5_health_boards[[#This Row],[Lower Confidence Interval Limit]]</f>
        <v>12.737919220834479</v>
      </c>
      <c r="H257" s="108">
        <v>12</v>
      </c>
    </row>
    <row r="258" spans="1:8" x14ac:dyDescent="0.3">
      <c r="A258" s="99" t="s">
        <v>1856</v>
      </c>
      <c r="B258" s="100" t="s">
        <v>2749</v>
      </c>
      <c r="C258" s="141" t="s">
        <v>2750</v>
      </c>
      <c r="D258" s="101">
        <v>89.455054449110804</v>
      </c>
      <c r="E258" s="102">
        <v>102.090585232232</v>
      </c>
      <c r="F258" s="103">
        <v>76.819523665990005</v>
      </c>
      <c r="G258" s="48">
        <f>tab_m5_health_boards[[#This Row],[Age-Standardised Rate of Mortality (ASMR)]]-tab_m5_health_boards[[#This Row],[Lower Confidence Interval Limit]]</f>
        <v>12.635530783120799</v>
      </c>
      <c r="H258" s="108">
        <v>192</v>
      </c>
    </row>
    <row r="259" spans="1:8" x14ac:dyDescent="0.3">
      <c r="A259" s="99" t="s">
        <v>1933</v>
      </c>
      <c r="B259" s="100" t="s">
        <v>2749</v>
      </c>
      <c r="C259" s="141" t="s">
        <v>2750</v>
      </c>
      <c r="D259" s="101">
        <v>107.608249845335</v>
      </c>
      <c r="E259" s="102">
        <v>117.662742551281</v>
      </c>
      <c r="F259" s="103">
        <v>97.553757139388395</v>
      </c>
      <c r="G259" s="48">
        <f>tab_m5_health_boards[[#This Row],[Age-Standardised Rate of Mortality (ASMR)]]-tab_m5_health_boards[[#This Row],[Lower Confidence Interval Limit]]</f>
        <v>10.0544927059466</v>
      </c>
      <c r="H259" s="108">
        <v>446</v>
      </c>
    </row>
    <row r="260" spans="1:8" x14ac:dyDescent="0.3">
      <c r="A260" s="99" t="s">
        <v>2089</v>
      </c>
      <c r="B260" s="100" t="s">
        <v>2749</v>
      </c>
      <c r="C260" s="141" t="s">
        <v>2750</v>
      </c>
      <c r="D260" s="101">
        <v>8.5174089084538505</v>
      </c>
      <c r="E260" s="102">
        <v>18.1566499425874</v>
      </c>
      <c r="F260" s="103">
        <v>-1.1218321256797501</v>
      </c>
      <c r="G260" s="48">
        <f>tab_m5_health_boards[[#This Row],[Age-Standardised Rate of Mortality (ASMR)]]-tab_m5_health_boards[[#This Row],[Lower Confidence Interval Limit]]</f>
        <v>9.639241034133601</v>
      </c>
      <c r="H260" s="108">
        <v>3</v>
      </c>
    </row>
    <row r="261" spans="1:8" x14ac:dyDescent="0.3">
      <c r="A261" s="99" t="s">
        <v>2102</v>
      </c>
      <c r="B261" s="100" t="s">
        <v>2749</v>
      </c>
      <c r="C261" s="141" t="s">
        <v>2750</v>
      </c>
      <c r="D261" s="101">
        <v>59.164563393958503</v>
      </c>
      <c r="E261" s="102">
        <v>68.344197105525197</v>
      </c>
      <c r="F261" s="103">
        <v>49.984929682391702</v>
      </c>
      <c r="G261" s="48">
        <f>tab_m5_health_boards[[#This Row],[Age-Standardised Rate of Mortality (ASMR)]]-tab_m5_health_boards[[#This Row],[Lower Confidence Interval Limit]]</f>
        <v>9.179633711566801</v>
      </c>
      <c r="H261" s="108">
        <v>164</v>
      </c>
    </row>
    <row r="262" spans="1:8" x14ac:dyDescent="0.3">
      <c r="A262" s="99" t="s">
        <v>2172</v>
      </c>
      <c r="B262" s="100" t="s">
        <v>2749</v>
      </c>
      <c r="C262" s="141" t="s">
        <v>2750</v>
      </c>
      <c r="D262" s="101">
        <v>95.953811002706999</v>
      </c>
      <c r="E262" s="102">
        <v>107.955872051029</v>
      </c>
      <c r="F262" s="103">
        <v>83.951749954384894</v>
      </c>
      <c r="G262" s="48">
        <f>tab_m5_health_boards[[#This Row],[Age-Standardised Rate of Mortality (ASMR)]]-tab_m5_health_boards[[#This Row],[Lower Confidence Interval Limit]]</f>
        <v>12.002061048322105</v>
      </c>
      <c r="H262" s="108">
        <v>245</v>
      </c>
    </row>
    <row r="263" spans="1:8" x14ac:dyDescent="0.3">
      <c r="A263" s="99" t="s">
        <v>2249</v>
      </c>
      <c r="B263" s="100" t="s">
        <v>2749</v>
      </c>
      <c r="C263" s="141" t="s">
        <v>2750</v>
      </c>
      <c r="D263" s="101">
        <v>48.961047611543897</v>
      </c>
      <c r="E263" s="102">
        <v>58.669667249614598</v>
      </c>
      <c r="F263" s="103">
        <v>39.252427973473303</v>
      </c>
      <c r="G263" s="48">
        <f>tab_m5_health_boards[[#This Row],[Age-Standardised Rate of Mortality (ASMR)]]-tab_m5_health_boards[[#This Row],[Lower Confidence Interval Limit]]</f>
        <v>9.7086196380705942</v>
      </c>
      <c r="H263" s="108">
        <v>98</v>
      </c>
    </row>
    <row r="264" spans="1:8" x14ac:dyDescent="0.3">
      <c r="A264" s="99" t="s">
        <v>2310</v>
      </c>
      <c r="B264" s="100" t="s">
        <v>2749</v>
      </c>
      <c r="C264" s="141" t="s">
        <v>2750</v>
      </c>
      <c r="D264" s="101">
        <v>31.355028164052801</v>
      </c>
      <c r="E264" s="102">
        <v>50.739584956536</v>
      </c>
      <c r="F264" s="103">
        <v>11.9704713715696</v>
      </c>
      <c r="G264" s="48">
        <f>tab_m5_health_boards[[#This Row],[Age-Standardised Rate of Mortality (ASMR)]]-tab_m5_health_boards[[#This Row],[Lower Confidence Interval Limit]]</f>
        <v>19.384556792483203</v>
      </c>
      <c r="H264" s="108">
        <v>10</v>
      </c>
    </row>
    <row r="265" spans="1:8" x14ac:dyDescent="0.3">
      <c r="A265" s="99" t="s">
        <v>2325</v>
      </c>
      <c r="B265" s="100" t="s">
        <v>2749</v>
      </c>
      <c r="C265" s="141" t="s">
        <v>2750</v>
      </c>
      <c r="D265" s="101">
        <v>71.341509285858905</v>
      </c>
      <c r="E265" s="102">
        <v>82.662373675953106</v>
      </c>
      <c r="F265" s="103">
        <v>60.020644895764697</v>
      </c>
      <c r="G265" s="48">
        <f>tab_m5_health_boards[[#This Row],[Age-Standardised Rate of Mortality (ASMR)]]-tab_m5_health_boards[[#This Row],[Lower Confidence Interval Limit]]</f>
        <v>11.320864390094208</v>
      </c>
      <c r="H265" s="108">
        <v>154</v>
      </c>
    </row>
    <row r="266" spans="1:8" x14ac:dyDescent="0.3">
      <c r="A266" s="99" t="s">
        <v>2376</v>
      </c>
      <c r="B266" s="100" t="s">
        <v>2749</v>
      </c>
      <c r="C266" s="141" t="s">
        <v>2750</v>
      </c>
      <c r="D266" s="101">
        <v>97.383035565343803</v>
      </c>
      <c r="E266" s="102">
        <v>106.383661853833</v>
      </c>
      <c r="F266" s="103">
        <v>88.382409276854901</v>
      </c>
      <c r="G266" s="48">
        <f>tab_m5_health_boards[[#This Row],[Age-Standardised Rate of Mortality (ASMR)]]-tab_m5_health_boards[[#This Row],[Lower Confidence Interval Limit]]</f>
        <v>9.0006262884889026</v>
      </c>
      <c r="H266" s="108">
        <v>448</v>
      </c>
    </row>
    <row r="267" spans="1:8" x14ac:dyDescent="0.3">
      <c r="A267" s="99" t="s">
        <v>2540</v>
      </c>
      <c r="B267" s="100" t="s">
        <v>2749</v>
      </c>
      <c r="C267" s="141" t="s">
        <v>2750</v>
      </c>
      <c r="D267" s="101">
        <v>70.260352535083996</v>
      </c>
      <c r="E267" s="102">
        <v>84.268454186243304</v>
      </c>
      <c r="F267" s="103">
        <v>56.252250883924603</v>
      </c>
      <c r="G267" s="48">
        <f>tab_m5_health_boards[[#This Row],[Age-Standardised Rate of Mortality (ASMR)]]-tab_m5_health_boards[[#This Row],[Lower Confidence Interval Limit]]</f>
        <v>14.008101651159393</v>
      </c>
      <c r="H267" s="108">
        <v>97</v>
      </c>
    </row>
    <row r="268" spans="1:8" x14ac:dyDescent="0.3">
      <c r="A268" s="99" t="s">
        <v>2586</v>
      </c>
      <c r="B268" s="100" t="s">
        <v>2749</v>
      </c>
      <c r="C268" s="141" t="s">
        <v>2750</v>
      </c>
      <c r="D268" s="101">
        <v>131.31870769887701</v>
      </c>
      <c r="E268" s="102">
        <v>151.84014469579401</v>
      </c>
      <c r="F268" s="103">
        <v>110.79727070195899</v>
      </c>
      <c r="G268" s="48">
        <f>tab_m5_health_boards[[#This Row],[Age-Standardised Rate of Mortality (ASMR)]]-tab_m5_health_boards[[#This Row],[Lower Confidence Interval Limit]]</f>
        <v>20.521436996918013</v>
      </c>
      <c r="H268" s="108">
        <v>158</v>
      </c>
    </row>
    <row r="269" spans="1:8" x14ac:dyDescent="0.3">
      <c r="A269" s="99" t="s">
        <v>2606</v>
      </c>
      <c r="B269" s="100" t="s">
        <v>2749</v>
      </c>
      <c r="C269" s="141" t="s">
        <v>2750</v>
      </c>
      <c r="D269" s="101">
        <v>82.071378739873794</v>
      </c>
      <c r="E269" s="102">
        <v>94.379914325929605</v>
      </c>
      <c r="F269" s="103">
        <v>69.762843153817997</v>
      </c>
      <c r="G269" s="48">
        <f>tab_m5_health_boards[[#This Row],[Age-Standardised Rate of Mortality (ASMR)]]-tab_m5_health_boards[[#This Row],[Lower Confidence Interval Limit]]</f>
        <v>12.308535586055797</v>
      </c>
      <c r="H269" s="108">
        <v>172</v>
      </c>
    </row>
    <row r="270" spans="1:8" x14ac:dyDescent="0.3">
      <c r="A270" s="99" t="s">
        <v>2809</v>
      </c>
      <c r="B270" s="100" t="s">
        <v>2749</v>
      </c>
      <c r="C270" s="141" t="s">
        <v>2713</v>
      </c>
      <c r="D270" s="101">
        <v>958.14436358758496</v>
      </c>
      <c r="E270" s="102">
        <v>964.784280886744</v>
      </c>
      <c r="F270" s="103">
        <v>951.50444628842695</v>
      </c>
      <c r="G270" s="48">
        <f>tab_m5_health_boards[[#This Row],[Age-Standardised Rate of Mortality (ASMR)]]-tab_m5_health_boards[[#This Row],[Lower Confidence Interval Limit]]</f>
        <v>6.6399172991580144</v>
      </c>
      <c r="H270" s="108">
        <v>74123</v>
      </c>
    </row>
    <row r="271" spans="1:8" x14ac:dyDescent="0.3">
      <c r="A271" s="99" t="s">
        <v>119</v>
      </c>
      <c r="B271" s="100" t="s">
        <v>2749</v>
      </c>
      <c r="C271" s="141" t="s">
        <v>2713</v>
      </c>
      <c r="D271" s="101">
        <v>918.97792134827796</v>
      </c>
      <c r="E271" s="102">
        <v>953.29778186826297</v>
      </c>
      <c r="F271" s="103">
        <v>884.65806082829204</v>
      </c>
      <c r="G271" s="48">
        <f>tab_m5_health_boards[[#This Row],[Age-Standardised Rate of Mortality (ASMR)]]-tab_m5_health_boards[[#This Row],[Lower Confidence Interval Limit]]</f>
        <v>34.319860519985923</v>
      </c>
      <c r="H271" s="108">
        <v>2589</v>
      </c>
    </row>
    <row r="272" spans="1:8" x14ac:dyDescent="0.3">
      <c r="A272" s="99" t="s">
        <v>218</v>
      </c>
      <c r="B272" s="100" t="s">
        <v>2749</v>
      </c>
      <c r="C272" s="141" t="s">
        <v>2713</v>
      </c>
      <c r="D272" s="101">
        <v>836.68199619785196</v>
      </c>
      <c r="E272" s="102">
        <v>865.418932895171</v>
      </c>
      <c r="F272" s="103">
        <v>807.94505950053201</v>
      </c>
      <c r="G272" s="48">
        <f>tab_m5_health_boards[[#This Row],[Age-Standardised Rate of Mortality (ASMR)]]-tab_m5_health_boards[[#This Row],[Lower Confidence Interval Limit]]</f>
        <v>28.736936697319948</v>
      </c>
      <c r="H272" s="108">
        <v>3009</v>
      </c>
    </row>
    <row r="273" spans="1:8" x14ac:dyDescent="0.3">
      <c r="A273" s="99" t="s">
        <v>337</v>
      </c>
      <c r="B273" s="100" t="s">
        <v>2749</v>
      </c>
      <c r="C273" s="141" t="s">
        <v>2713</v>
      </c>
      <c r="D273" s="101">
        <v>889.27554719469697</v>
      </c>
      <c r="E273" s="102">
        <v>929.30358164032896</v>
      </c>
      <c r="F273" s="103">
        <v>849.247512749066</v>
      </c>
      <c r="G273" s="48">
        <f>tab_m5_health_boards[[#This Row],[Age-Standardised Rate of Mortality (ASMR)]]-tab_m5_health_boards[[#This Row],[Lower Confidence Interval Limit]]</f>
        <v>40.028034445630965</v>
      </c>
      <c r="H273" s="108">
        <v>1819</v>
      </c>
    </row>
    <row r="274" spans="1:8" x14ac:dyDescent="0.3">
      <c r="A274" s="99" t="s">
        <v>390</v>
      </c>
      <c r="B274" s="100" t="s">
        <v>2749</v>
      </c>
      <c r="C274" s="141" t="s">
        <v>2713</v>
      </c>
      <c r="D274" s="101">
        <v>882.31643384718996</v>
      </c>
      <c r="E274" s="102">
        <v>928.02843513667199</v>
      </c>
      <c r="F274" s="103">
        <v>836.60443255770701</v>
      </c>
      <c r="G274" s="48">
        <f>tab_m5_health_boards[[#This Row],[Age-Standardised Rate of Mortality (ASMR)]]-tab_m5_health_boards[[#This Row],[Lower Confidence Interval Limit]]</f>
        <v>45.712001289482942</v>
      </c>
      <c r="H274" s="108">
        <v>1350</v>
      </c>
    </row>
    <row r="275" spans="1:8" x14ac:dyDescent="0.3">
      <c r="A275" s="99" t="s">
        <v>810</v>
      </c>
      <c r="B275" s="100" t="s">
        <v>2749</v>
      </c>
      <c r="C275" s="141" t="s">
        <v>2713</v>
      </c>
      <c r="D275" s="101">
        <v>851.357985433723</v>
      </c>
      <c r="E275" s="102">
        <v>873.233353605503</v>
      </c>
      <c r="F275" s="103">
        <v>829.48261726194301</v>
      </c>
      <c r="G275" s="48">
        <f>tab_m5_health_boards[[#This Row],[Age-Standardised Rate of Mortality (ASMR)]]-tab_m5_health_boards[[#This Row],[Lower Confidence Interval Limit]]</f>
        <v>21.875368171779996</v>
      </c>
      <c r="H275" s="108">
        <v>5520</v>
      </c>
    </row>
    <row r="276" spans="1:8" x14ac:dyDescent="0.3">
      <c r="A276" s="99" t="s">
        <v>437</v>
      </c>
      <c r="B276" s="100" t="s">
        <v>2749</v>
      </c>
      <c r="C276" s="141" t="s">
        <v>2713</v>
      </c>
      <c r="D276" s="101">
        <v>1052.64762051701</v>
      </c>
      <c r="E276" s="102">
        <v>1125.2423833391499</v>
      </c>
      <c r="F276" s="103">
        <v>980.05285769485999</v>
      </c>
      <c r="G276" s="48">
        <f>tab_m5_health_boards[[#This Row],[Age-Standardised Rate of Mortality (ASMR)]]-tab_m5_health_boards[[#This Row],[Lower Confidence Interval Limit]]</f>
        <v>72.59476282214996</v>
      </c>
      <c r="H276" s="108">
        <v>737</v>
      </c>
    </row>
    <row r="277" spans="1:8" x14ac:dyDescent="0.3">
      <c r="A277" s="99" t="s">
        <v>462</v>
      </c>
      <c r="B277" s="100" t="s">
        <v>2749</v>
      </c>
      <c r="C277" s="141" t="s">
        <v>2713</v>
      </c>
      <c r="D277" s="101">
        <v>915.952744213203</v>
      </c>
      <c r="E277" s="102">
        <v>951.56934544498495</v>
      </c>
      <c r="F277" s="103">
        <v>880.33614298142095</v>
      </c>
      <c r="G277" s="48">
        <f>tab_m5_health_boards[[#This Row],[Age-Standardised Rate of Mortality (ASMR)]]-tab_m5_health_boards[[#This Row],[Lower Confidence Interval Limit]]</f>
        <v>35.616601231782056</v>
      </c>
      <c r="H277" s="108">
        <v>2415</v>
      </c>
    </row>
    <row r="278" spans="1:8" x14ac:dyDescent="0.3">
      <c r="A278" s="99" t="s">
        <v>543</v>
      </c>
      <c r="B278" s="100" t="s">
        <v>2749</v>
      </c>
      <c r="C278" s="141" t="s">
        <v>2713</v>
      </c>
      <c r="D278" s="101">
        <v>1061.7080683035001</v>
      </c>
      <c r="E278" s="102">
        <v>1105.58613440612</v>
      </c>
      <c r="F278" s="103">
        <v>1017.83000220088</v>
      </c>
      <c r="G278" s="48">
        <f>tab_m5_health_boards[[#This Row],[Age-Standardised Rate of Mortality (ASMR)]]-tab_m5_health_boards[[#This Row],[Lower Confidence Interval Limit]]</f>
        <v>43.878066102620096</v>
      </c>
      <c r="H278" s="108">
        <v>2150</v>
      </c>
    </row>
    <row r="279" spans="1:8" x14ac:dyDescent="0.3">
      <c r="A279" s="99" t="s">
        <v>606</v>
      </c>
      <c r="B279" s="100" t="s">
        <v>2749</v>
      </c>
      <c r="C279" s="141" t="s">
        <v>2713</v>
      </c>
      <c r="D279" s="101">
        <v>1064.72919705305</v>
      </c>
      <c r="E279" s="102">
        <v>1111.4727558644099</v>
      </c>
      <c r="F279" s="103">
        <v>1017.98563824169</v>
      </c>
      <c r="G279" s="48">
        <f>tab_m5_health_boards[[#This Row],[Age-Standardised Rate of Mortality (ASMR)]]-tab_m5_health_boards[[#This Row],[Lower Confidence Interval Limit]]</f>
        <v>46.743558811360003</v>
      </c>
      <c r="H279" s="108">
        <v>1840</v>
      </c>
    </row>
    <row r="280" spans="1:8" x14ac:dyDescent="0.3">
      <c r="A280" s="99" t="s">
        <v>667</v>
      </c>
      <c r="B280" s="100" t="s">
        <v>2749</v>
      </c>
      <c r="C280" s="141" t="s">
        <v>2713</v>
      </c>
      <c r="D280" s="101">
        <v>785.081104625291</v>
      </c>
      <c r="E280" s="102">
        <v>823.63980100722097</v>
      </c>
      <c r="F280" s="103">
        <v>746.52240824336104</v>
      </c>
      <c r="G280" s="48">
        <f>tab_m5_health_boards[[#This Row],[Age-Standardised Rate of Mortality (ASMR)]]-tab_m5_health_boards[[#This Row],[Lower Confidence Interval Limit]]</f>
        <v>38.558696381929963</v>
      </c>
      <c r="H280" s="108">
        <v>1508</v>
      </c>
    </row>
    <row r="281" spans="1:8" x14ac:dyDescent="0.3">
      <c r="A281" s="99" t="s">
        <v>724</v>
      </c>
      <c r="B281" s="100" t="s">
        <v>2749</v>
      </c>
      <c r="C281" s="141" t="s">
        <v>2713</v>
      </c>
      <c r="D281" s="101">
        <v>864.578325584504</v>
      </c>
      <c r="E281" s="102">
        <v>908.02282529844604</v>
      </c>
      <c r="F281" s="103">
        <v>821.13382587056105</v>
      </c>
      <c r="G281" s="48">
        <f>tab_m5_health_boards[[#This Row],[Age-Standardised Rate of Mortality (ASMR)]]-tab_m5_health_boards[[#This Row],[Lower Confidence Interval Limit]]</f>
        <v>43.444499713942946</v>
      </c>
      <c r="H281" s="108">
        <v>1414</v>
      </c>
    </row>
    <row r="282" spans="1:8" x14ac:dyDescent="0.3">
      <c r="A282" s="99" t="s">
        <v>769</v>
      </c>
      <c r="B282" s="100" t="s">
        <v>2749</v>
      </c>
      <c r="C282" s="141" t="s">
        <v>2713</v>
      </c>
      <c r="D282" s="101">
        <v>736.96974523363895</v>
      </c>
      <c r="E282" s="102">
        <v>778.177912842659</v>
      </c>
      <c r="F282" s="103">
        <v>695.76157762462003</v>
      </c>
      <c r="G282" s="48">
        <f>tab_m5_health_boards[[#This Row],[Age-Standardised Rate of Mortality (ASMR)]]-tab_m5_health_boards[[#This Row],[Lower Confidence Interval Limit]]</f>
        <v>41.208167609018915</v>
      </c>
      <c r="H282" s="108">
        <v>1185</v>
      </c>
    </row>
    <row r="283" spans="1:8" x14ac:dyDescent="0.3">
      <c r="A283" s="99" t="s">
        <v>1052</v>
      </c>
      <c r="B283" s="100" t="s">
        <v>2749</v>
      </c>
      <c r="C283" s="141" t="s">
        <v>2713</v>
      </c>
      <c r="D283" s="101">
        <v>1041.8942306132701</v>
      </c>
      <c r="E283" s="102">
        <v>1082.86939886812</v>
      </c>
      <c r="F283" s="103">
        <v>1000.91906235843</v>
      </c>
      <c r="G283" s="48">
        <f>tab_m5_health_boards[[#This Row],[Age-Standardised Rate of Mortality (ASMR)]]-tab_m5_health_boards[[#This Row],[Lower Confidence Interval Limit]]</f>
        <v>40.975168254840128</v>
      </c>
      <c r="H283" s="108">
        <v>2259</v>
      </c>
    </row>
    <row r="284" spans="1:8" x14ac:dyDescent="0.3">
      <c r="A284" s="99" t="s">
        <v>1137</v>
      </c>
      <c r="B284" s="100" t="s">
        <v>2749</v>
      </c>
      <c r="C284" s="141" t="s">
        <v>2713</v>
      </c>
      <c r="D284" s="101">
        <v>942.24154698169798</v>
      </c>
      <c r="E284" s="102">
        <v>966.789508560733</v>
      </c>
      <c r="F284" s="103">
        <v>917.69358540266296</v>
      </c>
      <c r="G284" s="48">
        <f>tab_m5_health_boards[[#This Row],[Age-Standardised Rate of Mortality (ASMR)]]-tab_m5_health_boards[[#This Row],[Lower Confidence Interval Limit]]</f>
        <v>24.547961579035018</v>
      </c>
      <c r="H284" s="108">
        <v>5234</v>
      </c>
    </row>
    <row r="285" spans="1:8" x14ac:dyDescent="0.3">
      <c r="A285" s="99" t="s">
        <v>1346</v>
      </c>
      <c r="B285" s="100" t="s">
        <v>2749</v>
      </c>
      <c r="C285" s="141" t="s">
        <v>2713</v>
      </c>
      <c r="D285" s="101">
        <v>1177.0926058720299</v>
      </c>
      <c r="E285" s="102">
        <v>1201.93203688279</v>
      </c>
      <c r="F285" s="103">
        <v>1152.2531748612801</v>
      </c>
      <c r="G285" s="48">
        <f>tab_m5_health_boards[[#This Row],[Age-Standardised Rate of Mortality (ASMR)]]-tab_m5_health_boards[[#This Row],[Lower Confidence Interval Limit]]</f>
        <v>24.839431010749877</v>
      </c>
      <c r="H285" s="108">
        <v>8140</v>
      </c>
    </row>
    <row r="286" spans="1:8" x14ac:dyDescent="0.3">
      <c r="A286" s="99" t="s">
        <v>1614</v>
      </c>
      <c r="B286" s="100" t="s">
        <v>2749</v>
      </c>
      <c r="C286" s="141" t="s">
        <v>2713</v>
      </c>
      <c r="D286" s="101">
        <v>836.64716521048297</v>
      </c>
      <c r="E286" s="102">
        <v>864.84011474936801</v>
      </c>
      <c r="F286" s="103">
        <v>808.45421567159804</v>
      </c>
      <c r="G286" s="48">
        <f>tab_m5_health_boards[[#This Row],[Age-Standardised Rate of Mortality (ASMR)]]-tab_m5_health_boards[[#This Row],[Lower Confidence Interval Limit]]</f>
        <v>28.192949538884932</v>
      </c>
      <c r="H286" s="108">
        <v>3162</v>
      </c>
    </row>
    <row r="287" spans="1:8" x14ac:dyDescent="0.3">
      <c r="A287" s="99" t="s">
        <v>1727</v>
      </c>
      <c r="B287" s="100" t="s">
        <v>2749</v>
      </c>
      <c r="C287" s="141" t="s">
        <v>2713</v>
      </c>
      <c r="D287" s="101">
        <v>1105.0943392484801</v>
      </c>
      <c r="E287" s="102">
        <v>1161.43000761744</v>
      </c>
      <c r="F287" s="103">
        <v>1048.75867087953</v>
      </c>
      <c r="G287" s="48">
        <f>tab_m5_health_boards[[#This Row],[Age-Standardised Rate of Mortality (ASMR)]]-tab_m5_health_boards[[#This Row],[Lower Confidence Interval Limit]]</f>
        <v>56.33566836895011</v>
      </c>
      <c r="H287" s="108">
        <v>1391</v>
      </c>
    </row>
    <row r="288" spans="1:8" x14ac:dyDescent="0.3">
      <c r="A288" s="99" t="s">
        <v>1762</v>
      </c>
      <c r="B288" s="100" t="s">
        <v>2749</v>
      </c>
      <c r="C288" s="141" t="s">
        <v>2713</v>
      </c>
      <c r="D288" s="101">
        <v>955.45378346750999</v>
      </c>
      <c r="E288" s="102">
        <v>1008.0422663514699</v>
      </c>
      <c r="F288" s="103">
        <v>902.86530058354697</v>
      </c>
      <c r="G288" s="48">
        <f>tab_m5_health_boards[[#This Row],[Age-Standardised Rate of Mortality (ASMR)]]-tab_m5_health_boards[[#This Row],[Lower Confidence Interval Limit]]</f>
        <v>52.588482883963025</v>
      </c>
      <c r="H288" s="108">
        <v>1159</v>
      </c>
    </row>
    <row r="289" spans="1:8" x14ac:dyDescent="0.3">
      <c r="A289" s="99" t="s">
        <v>1807</v>
      </c>
      <c r="B289" s="100" t="s">
        <v>2749</v>
      </c>
      <c r="C289" s="141" t="s">
        <v>2713</v>
      </c>
      <c r="D289" s="101">
        <v>819.17819239502103</v>
      </c>
      <c r="E289" s="102">
        <v>863.19863031121395</v>
      </c>
      <c r="F289" s="103">
        <v>775.15775447882902</v>
      </c>
      <c r="G289" s="48">
        <f>tab_m5_health_boards[[#This Row],[Age-Standardised Rate of Mortality (ASMR)]]-tab_m5_health_boards[[#This Row],[Lower Confidence Interval Limit]]</f>
        <v>44.020437916192009</v>
      </c>
      <c r="H289" s="108">
        <v>1256</v>
      </c>
    </row>
    <row r="290" spans="1:8" x14ac:dyDescent="0.3">
      <c r="A290" s="99" t="s">
        <v>1033</v>
      </c>
      <c r="B290" s="100" t="s">
        <v>2749</v>
      </c>
      <c r="C290" s="141" t="s">
        <v>2713</v>
      </c>
      <c r="D290" s="101">
        <v>864.56413805852799</v>
      </c>
      <c r="E290" s="102">
        <v>943.26770552585594</v>
      </c>
      <c r="F290" s="103">
        <v>785.86057059120003</v>
      </c>
      <c r="G290" s="48">
        <f>tab_m5_health_boards[[#This Row],[Age-Standardised Rate of Mortality (ASMR)]]-tab_m5_health_boards[[#This Row],[Lower Confidence Interval Limit]]</f>
        <v>78.703567467327957</v>
      </c>
      <c r="H290" s="108">
        <v>449</v>
      </c>
    </row>
    <row r="291" spans="1:8" x14ac:dyDescent="0.3">
      <c r="A291" s="99" t="s">
        <v>1856</v>
      </c>
      <c r="B291" s="100" t="s">
        <v>2749</v>
      </c>
      <c r="C291" s="141" t="s">
        <v>2713</v>
      </c>
      <c r="D291" s="101">
        <v>1058.88651523576</v>
      </c>
      <c r="E291" s="102">
        <v>1100.99524864451</v>
      </c>
      <c r="F291" s="103">
        <v>1016.77778182701</v>
      </c>
      <c r="G291" s="48">
        <f>tab_m5_health_boards[[#This Row],[Age-Standardised Rate of Mortality (ASMR)]]-tab_m5_health_boards[[#This Row],[Lower Confidence Interval Limit]]</f>
        <v>42.108733408750027</v>
      </c>
      <c r="H291" s="108">
        <v>2263</v>
      </c>
    </row>
    <row r="292" spans="1:8" x14ac:dyDescent="0.3">
      <c r="A292" s="99" t="s">
        <v>1933</v>
      </c>
      <c r="B292" s="100" t="s">
        <v>2749</v>
      </c>
      <c r="C292" s="141" t="s">
        <v>2713</v>
      </c>
      <c r="D292" s="101">
        <v>1143.0434012088299</v>
      </c>
      <c r="E292" s="102">
        <v>1174.03862148133</v>
      </c>
      <c r="F292" s="103">
        <v>1112.04818093634</v>
      </c>
      <c r="G292" s="48">
        <f>tab_m5_health_boards[[#This Row],[Age-Standardised Rate of Mortality (ASMR)]]-tab_m5_health_boards[[#This Row],[Lower Confidence Interval Limit]]</f>
        <v>30.99522027248986</v>
      </c>
      <c r="H292" s="108">
        <v>4788</v>
      </c>
    </row>
    <row r="293" spans="1:8" x14ac:dyDescent="0.3">
      <c r="A293" s="99" t="s">
        <v>2089</v>
      </c>
      <c r="B293" s="100" t="s">
        <v>2749</v>
      </c>
      <c r="C293" s="141" t="s">
        <v>2713</v>
      </c>
      <c r="D293" s="101">
        <v>788.11499041095794</v>
      </c>
      <c r="E293" s="102">
        <v>874.38721189977298</v>
      </c>
      <c r="F293" s="103">
        <v>701.84276892214405</v>
      </c>
      <c r="G293" s="48">
        <f>tab_m5_health_boards[[#This Row],[Age-Standardised Rate of Mortality (ASMR)]]-tab_m5_health_boards[[#This Row],[Lower Confidence Interval Limit]]</f>
        <v>86.272221488813898</v>
      </c>
      <c r="H293" s="108">
        <v>298</v>
      </c>
    </row>
    <row r="294" spans="1:8" x14ac:dyDescent="0.3">
      <c r="A294" s="99" t="s">
        <v>2102</v>
      </c>
      <c r="B294" s="100" t="s">
        <v>2749</v>
      </c>
      <c r="C294" s="141" t="s">
        <v>2713</v>
      </c>
      <c r="D294" s="101">
        <v>801.26289906994305</v>
      </c>
      <c r="E294" s="102">
        <v>834.49124733267502</v>
      </c>
      <c r="F294" s="103">
        <v>768.03455080721199</v>
      </c>
      <c r="G294" s="48">
        <f>tab_m5_health_boards[[#This Row],[Age-Standardised Rate of Mortality (ASMR)]]-tab_m5_health_boards[[#This Row],[Lower Confidence Interval Limit]]</f>
        <v>33.22834826273106</v>
      </c>
      <c r="H294" s="108">
        <v>2160</v>
      </c>
    </row>
    <row r="295" spans="1:8" x14ac:dyDescent="0.3">
      <c r="A295" s="99" t="s">
        <v>2172</v>
      </c>
      <c r="B295" s="100" t="s">
        <v>2749</v>
      </c>
      <c r="C295" s="141" t="s">
        <v>2713</v>
      </c>
      <c r="D295" s="101">
        <v>1038.7664298942</v>
      </c>
      <c r="E295" s="102">
        <v>1076.7277416650099</v>
      </c>
      <c r="F295" s="103">
        <v>1000.80511812339</v>
      </c>
      <c r="G295" s="48">
        <f>tab_m5_health_boards[[#This Row],[Age-Standardised Rate of Mortality (ASMR)]]-tab_m5_health_boards[[#This Row],[Lower Confidence Interval Limit]]</f>
        <v>37.961311770809971</v>
      </c>
      <c r="H295" s="108">
        <v>2643</v>
      </c>
    </row>
    <row r="296" spans="1:8" x14ac:dyDescent="0.3">
      <c r="A296" s="99" t="s">
        <v>2249</v>
      </c>
      <c r="B296" s="100" t="s">
        <v>2749</v>
      </c>
      <c r="C296" s="141" t="s">
        <v>2713</v>
      </c>
      <c r="D296" s="101">
        <v>856.39961152209105</v>
      </c>
      <c r="E296" s="102">
        <v>895.65656459257104</v>
      </c>
      <c r="F296" s="103">
        <v>817.14265845161106</v>
      </c>
      <c r="G296" s="48">
        <f>tab_m5_health_boards[[#This Row],[Age-Standardised Rate of Mortality (ASMR)]]-tab_m5_health_boards[[#This Row],[Lower Confidence Interval Limit]]</f>
        <v>39.256953070479994</v>
      </c>
      <c r="H296" s="108">
        <v>1683</v>
      </c>
    </row>
    <row r="297" spans="1:8" x14ac:dyDescent="0.3">
      <c r="A297" s="99" t="s">
        <v>2310</v>
      </c>
      <c r="B297" s="100" t="s">
        <v>2749</v>
      </c>
      <c r="C297" s="141" t="s">
        <v>2713</v>
      </c>
      <c r="D297" s="101">
        <v>753.37819945870206</v>
      </c>
      <c r="E297" s="102">
        <v>844.33600930473904</v>
      </c>
      <c r="F297" s="103">
        <v>662.42038961266496</v>
      </c>
      <c r="G297" s="48">
        <f>tab_m5_health_boards[[#This Row],[Age-Standardised Rate of Mortality (ASMR)]]-tab_m5_health_boards[[#This Row],[Lower Confidence Interval Limit]]</f>
        <v>90.957809846037094</v>
      </c>
      <c r="H297" s="108">
        <v>241</v>
      </c>
    </row>
    <row r="298" spans="1:8" x14ac:dyDescent="0.3">
      <c r="A298" s="99" t="s">
        <v>2325</v>
      </c>
      <c r="B298" s="100" t="s">
        <v>2749</v>
      </c>
      <c r="C298" s="141" t="s">
        <v>2713</v>
      </c>
      <c r="D298" s="101">
        <v>939.50906146273496</v>
      </c>
      <c r="E298" s="102">
        <v>979.97333687307901</v>
      </c>
      <c r="F298" s="103">
        <v>899.04478605239103</v>
      </c>
      <c r="G298" s="48">
        <f>tab_m5_health_boards[[#This Row],[Age-Standardised Rate of Mortality (ASMR)]]-tab_m5_health_boards[[#This Row],[Lower Confidence Interval Limit]]</f>
        <v>40.46427541034393</v>
      </c>
      <c r="H298" s="108">
        <v>1967</v>
      </c>
    </row>
    <row r="299" spans="1:8" x14ac:dyDescent="0.3">
      <c r="A299" s="99" t="s">
        <v>2376</v>
      </c>
      <c r="B299" s="100" t="s">
        <v>2749</v>
      </c>
      <c r="C299" s="141" t="s">
        <v>2713</v>
      </c>
      <c r="D299" s="101">
        <v>1027.8203853888799</v>
      </c>
      <c r="E299" s="102">
        <v>1055.9276531309699</v>
      </c>
      <c r="F299" s="103">
        <v>999.71311764679604</v>
      </c>
      <c r="G299" s="48">
        <f>tab_m5_health_boards[[#This Row],[Age-Standardised Rate of Mortality (ASMR)]]-tab_m5_health_boards[[#This Row],[Lower Confidence Interval Limit]]</f>
        <v>28.107267742083877</v>
      </c>
      <c r="H299" s="108">
        <v>4733</v>
      </c>
    </row>
    <row r="300" spans="1:8" x14ac:dyDescent="0.3">
      <c r="A300" s="99" t="s">
        <v>2540</v>
      </c>
      <c r="B300" s="100" t="s">
        <v>2749</v>
      </c>
      <c r="C300" s="141" t="s">
        <v>2713</v>
      </c>
      <c r="D300" s="101">
        <v>865.23558247100596</v>
      </c>
      <c r="E300" s="102">
        <v>912.95979872873704</v>
      </c>
      <c r="F300" s="103">
        <v>817.51136621327601</v>
      </c>
      <c r="G300" s="48">
        <f>tab_m5_health_boards[[#This Row],[Age-Standardised Rate of Mortality (ASMR)]]-tab_m5_health_boards[[#This Row],[Lower Confidence Interval Limit]]</f>
        <v>47.72421625772995</v>
      </c>
      <c r="H300" s="108">
        <v>1184</v>
      </c>
    </row>
    <row r="301" spans="1:8" x14ac:dyDescent="0.3">
      <c r="A301" s="99" t="s">
        <v>2586</v>
      </c>
      <c r="B301" s="100" t="s">
        <v>2749</v>
      </c>
      <c r="C301" s="141" t="s">
        <v>2713</v>
      </c>
      <c r="D301" s="101">
        <v>1222.03503854428</v>
      </c>
      <c r="E301" s="102">
        <v>1281.35049396094</v>
      </c>
      <c r="F301" s="103">
        <v>1162.7195831276199</v>
      </c>
      <c r="G301" s="48">
        <f>tab_m5_health_boards[[#This Row],[Age-Standardised Rate of Mortality (ASMR)]]-tab_m5_health_boards[[#This Row],[Lower Confidence Interval Limit]]</f>
        <v>59.315455416660143</v>
      </c>
      <c r="H301" s="108">
        <v>1469</v>
      </c>
    </row>
    <row r="302" spans="1:8" x14ac:dyDescent="0.3">
      <c r="A302" s="99" t="s">
        <v>2606</v>
      </c>
      <c r="B302" s="100" t="s">
        <v>2749</v>
      </c>
      <c r="C302" s="141" t="s">
        <v>2713</v>
      </c>
      <c r="D302" s="101">
        <v>984.90236895990097</v>
      </c>
      <c r="E302" s="102">
        <v>1025.2982653823699</v>
      </c>
      <c r="F302" s="103">
        <v>944.50647253742898</v>
      </c>
      <c r="G302" s="48">
        <f>tab_m5_health_boards[[#This Row],[Age-Standardised Rate of Mortality (ASMR)]]-tab_m5_health_boards[[#This Row],[Lower Confidence Interval Limit]]</f>
        <v>40.395896422471992</v>
      </c>
      <c r="H302" s="108">
        <v>2108</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zoomScaleNormal="100" workbookViewId="0"/>
  </sheetViews>
  <sheetFormatPr defaultColWidth="9.33203125" defaultRowHeight="15.6" x14ac:dyDescent="0.3"/>
  <cols>
    <col min="1" max="1" width="31.554687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2797</v>
      </c>
      <c r="E1" s="36"/>
      <c r="F1" s="13"/>
      <c r="G1" s="13"/>
    </row>
    <row r="2" spans="1:8" s="4" customFormat="1" ht="15" x14ac:dyDescent="0.25">
      <c r="A2" s="5" t="s">
        <v>2853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5" t="s">
        <v>70</v>
      </c>
      <c r="B5" s="86" t="s">
        <v>46</v>
      </c>
      <c r="C5" s="86" t="s">
        <v>47</v>
      </c>
      <c r="D5" s="44" t="s">
        <v>43</v>
      </c>
      <c r="E5" s="88" t="s">
        <v>2752</v>
      </c>
      <c r="F5" s="89" t="s">
        <v>2753</v>
      </c>
      <c r="G5" s="89" t="s">
        <v>2751</v>
      </c>
      <c r="H5" s="89" t="s">
        <v>42</v>
      </c>
    </row>
    <row r="6" spans="1:8" ht="30" customHeight="1" x14ac:dyDescent="0.3">
      <c r="A6" s="10" t="s">
        <v>2809</v>
      </c>
      <c r="B6" s="11" t="s">
        <v>2747</v>
      </c>
      <c r="C6" s="66" t="s">
        <v>2714</v>
      </c>
      <c r="D6" s="126">
        <v>112.706925905085</v>
      </c>
      <c r="E6" s="114">
        <v>114.507207697582</v>
      </c>
      <c r="F6" s="48">
        <v>110.906644112588</v>
      </c>
      <c r="G6" s="48">
        <f>tab_m6_councils[[#This Row],[Age-Standardised Rate of Mortality (ASMR)]]-tab_m6_councils[[#This Row],[Lower Confidence Interval Limit]]</f>
        <v>1.8002817924970032</v>
      </c>
      <c r="H6" s="17">
        <v>15047</v>
      </c>
    </row>
    <row r="7" spans="1:8" ht="16.2" customHeight="1" x14ac:dyDescent="0.3">
      <c r="A7" s="10" t="s">
        <v>2810</v>
      </c>
      <c r="B7" s="11" t="s">
        <v>2747</v>
      </c>
      <c r="C7" s="66" t="s">
        <v>2714</v>
      </c>
      <c r="D7" s="52">
        <v>134.55372388586201</v>
      </c>
      <c r="E7" s="47">
        <v>141.633655246301</v>
      </c>
      <c r="F7" s="48">
        <v>127.473792525422</v>
      </c>
      <c r="G7" s="48">
        <f>tab_m6_councils[[#This Row],[Age-Standardised Rate of Mortality (ASMR)]]-tab_m6_councils[[#This Row],[Lower Confidence Interval Limit]]</f>
        <v>7.079931360440014</v>
      </c>
      <c r="H7" s="17">
        <v>1394</v>
      </c>
    </row>
    <row r="8" spans="1:8" ht="16.2" customHeight="1" x14ac:dyDescent="0.3">
      <c r="A8" s="10" t="s">
        <v>2811</v>
      </c>
      <c r="B8" s="11" t="s">
        <v>2747</v>
      </c>
      <c r="C8" s="66" t="s">
        <v>2714</v>
      </c>
      <c r="D8" s="52">
        <v>78.084667347076405</v>
      </c>
      <c r="E8" s="47">
        <v>87.423653425063804</v>
      </c>
      <c r="F8" s="48">
        <v>68.745681269089005</v>
      </c>
      <c r="G8" s="48">
        <f>tab_m6_councils[[#This Row],[Age-Standardised Rate of Mortality (ASMR)]]-tab_m6_councils[[#This Row],[Lower Confidence Interval Limit]]</f>
        <v>9.3389860779873999</v>
      </c>
      <c r="H8" s="17">
        <v>272</v>
      </c>
    </row>
    <row r="9" spans="1:8" ht="16.2" customHeight="1" x14ac:dyDescent="0.3">
      <c r="A9" s="10" t="s">
        <v>2812</v>
      </c>
      <c r="B9" s="11" t="s">
        <v>2747</v>
      </c>
      <c r="C9" s="66" t="s">
        <v>2714</v>
      </c>
      <c r="D9" s="53">
        <v>61.5504037864156</v>
      </c>
      <c r="E9" s="49">
        <v>68.608353804894094</v>
      </c>
      <c r="F9" s="48">
        <v>54.492453767937</v>
      </c>
      <c r="G9" s="48">
        <f>tab_m6_councils[[#This Row],[Age-Standardised Rate of Mortality (ASMR)]]-tab_m6_councils[[#This Row],[Lower Confidence Interval Limit]]</f>
        <v>7.0579500184785999</v>
      </c>
      <c r="H9" s="17">
        <v>297</v>
      </c>
    </row>
    <row r="10" spans="1:8" ht="16.2" customHeight="1" x14ac:dyDescent="0.3">
      <c r="A10" s="10" t="s">
        <v>2813</v>
      </c>
      <c r="B10" s="11" t="s">
        <v>2747</v>
      </c>
      <c r="C10" s="66" t="s">
        <v>2714</v>
      </c>
      <c r="D10" s="54">
        <v>88.549742853400204</v>
      </c>
      <c r="E10" s="50">
        <v>94.474341421499005</v>
      </c>
      <c r="F10" s="48">
        <v>82.625144285301303</v>
      </c>
      <c r="G10" s="48">
        <f>tab_m6_councils[[#This Row],[Age-Standardised Rate of Mortality (ASMR)]]-tab_m6_councils[[#This Row],[Lower Confidence Interval Limit]]</f>
        <v>5.9245985680989008</v>
      </c>
      <c r="H10" s="17">
        <v>859</v>
      </c>
    </row>
    <row r="11" spans="1:8" ht="16.2" customHeight="1" x14ac:dyDescent="0.3">
      <c r="A11" s="10" t="s">
        <v>2814</v>
      </c>
      <c r="B11" s="11" t="s">
        <v>2747</v>
      </c>
      <c r="C11" s="66" t="s">
        <v>2714</v>
      </c>
      <c r="D11" s="54">
        <v>123.595134648018</v>
      </c>
      <c r="E11" s="50">
        <v>131.61821146240499</v>
      </c>
      <c r="F11" s="48">
        <v>115.57205783363101</v>
      </c>
      <c r="G11" s="48">
        <f>tab_m6_councils[[#This Row],[Age-Standardised Rate of Mortality (ASMR)]]-tab_m6_councils[[#This Row],[Lower Confidence Interval Limit]]</f>
        <v>8.0230768143869966</v>
      </c>
      <c r="H11" s="17">
        <v>918</v>
      </c>
    </row>
    <row r="12" spans="1:8" ht="16.2" customHeight="1" x14ac:dyDescent="0.3">
      <c r="A12" s="10" t="s">
        <v>2815</v>
      </c>
      <c r="B12" s="11" t="s">
        <v>2747</v>
      </c>
      <c r="C12" s="66" t="s">
        <v>2714</v>
      </c>
      <c r="D12" s="53">
        <v>69.523510569502406</v>
      </c>
      <c r="E12" s="49">
        <v>73.938629175035999</v>
      </c>
      <c r="F12" s="48">
        <v>65.108391963968799</v>
      </c>
      <c r="G12" s="48">
        <f>tab_m6_councils[[#This Row],[Age-Standardised Rate of Mortality (ASMR)]]-tab_m6_councils[[#This Row],[Lower Confidence Interval Limit]]</f>
        <v>4.4151186055336069</v>
      </c>
      <c r="H12" s="17">
        <v>955</v>
      </c>
    </row>
    <row r="13" spans="1:8" ht="16.2" customHeight="1" x14ac:dyDescent="0.3">
      <c r="A13" s="10" t="s">
        <v>2816</v>
      </c>
      <c r="B13" s="11" t="s">
        <v>2747</v>
      </c>
      <c r="C13" s="66" t="s">
        <v>2714</v>
      </c>
      <c r="D13" s="54">
        <v>160.631290638504</v>
      </c>
      <c r="E13" s="50">
        <v>165.51145164066</v>
      </c>
      <c r="F13" s="48">
        <v>155.751129636348</v>
      </c>
      <c r="G13" s="48">
        <f>tab_m6_councils[[#This Row],[Age-Standardised Rate of Mortality (ASMR)]]-tab_m6_councils[[#This Row],[Lower Confidence Interval Limit]]</f>
        <v>4.8801610021560009</v>
      </c>
      <c r="H13" s="17">
        <v>4149</v>
      </c>
    </row>
    <row r="14" spans="1:8" ht="16.2" customHeight="1" x14ac:dyDescent="0.3">
      <c r="A14" s="10" t="s">
        <v>2817</v>
      </c>
      <c r="B14" s="11" t="s">
        <v>2747</v>
      </c>
      <c r="C14" s="66" t="s">
        <v>2714</v>
      </c>
      <c r="D14" s="54">
        <v>52.482062528188401</v>
      </c>
      <c r="E14" s="50">
        <v>57.1414909897832</v>
      </c>
      <c r="F14" s="48">
        <v>47.822634066593601</v>
      </c>
      <c r="G14" s="48">
        <f>tab_m6_councils[[#This Row],[Age-Standardised Rate of Mortality (ASMR)]]-tab_m6_councils[[#This Row],[Lower Confidence Interval Limit]]</f>
        <v>4.6594284615947998</v>
      </c>
      <c r="H14" s="17">
        <v>492</v>
      </c>
    </row>
    <row r="15" spans="1:8" ht="16.2" customHeight="1" x14ac:dyDescent="0.3">
      <c r="A15" s="10" t="s">
        <v>2818</v>
      </c>
      <c r="B15" s="11" t="s">
        <v>2747</v>
      </c>
      <c r="C15" s="66" t="s">
        <v>2714</v>
      </c>
      <c r="D15" s="54">
        <v>154.917431117832</v>
      </c>
      <c r="E15" s="50">
        <v>161.26502041706101</v>
      </c>
      <c r="F15" s="48">
        <v>148.56984181860199</v>
      </c>
      <c r="G15" s="48">
        <f>tab_m6_councils[[#This Row],[Age-Standardised Rate of Mortality (ASMR)]]-tab_m6_councils[[#This Row],[Lower Confidence Interval Limit]]</f>
        <v>6.3475892992300089</v>
      </c>
      <c r="H15" s="17">
        <v>2327</v>
      </c>
    </row>
    <row r="16" spans="1:8" ht="16.2" customHeight="1" x14ac:dyDescent="0.3">
      <c r="A16" s="8" t="s">
        <v>2819</v>
      </c>
      <c r="B16" s="11" t="s">
        <v>2747</v>
      </c>
      <c r="C16" s="119" t="s">
        <v>2714</v>
      </c>
      <c r="D16" s="54">
        <v>108.050103837412</v>
      </c>
      <c r="E16" s="50">
        <v>112.657038244576</v>
      </c>
      <c r="F16" s="48">
        <v>103.443169430247</v>
      </c>
      <c r="G16" s="48">
        <f>tab_m6_councils[[#This Row],[Age-Standardised Rate of Mortality (ASMR)]]-tab_m6_councils[[#This Row],[Lower Confidence Interval Limit]]</f>
        <v>4.6069344071649994</v>
      </c>
      <c r="H16" s="17">
        <v>2104</v>
      </c>
    </row>
    <row r="17" spans="1:8" ht="16.2" customHeight="1" x14ac:dyDescent="0.3">
      <c r="A17" s="10" t="s">
        <v>2820</v>
      </c>
      <c r="B17" s="11" t="s">
        <v>2747</v>
      </c>
      <c r="C17" s="66" t="s">
        <v>2714</v>
      </c>
      <c r="D17" s="54">
        <v>24.202627388863</v>
      </c>
      <c r="E17" s="50">
        <v>35.713352924159501</v>
      </c>
      <c r="F17" s="48">
        <v>12.691901853566399</v>
      </c>
      <c r="G17" s="48">
        <f>tab_m6_councils[[#This Row],[Age-Standardised Rate of Mortality (ASMR)]]-tab_m6_councils[[#This Row],[Lower Confidence Interval Limit]]</f>
        <v>11.510725535296601</v>
      </c>
      <c r="H17" s="17">
        <v>17</v>
      </c>
    </row>
    <row r="18" spans="1:8" ht="16.2" customHeight="1" x14ac:dyDescent="0.3">
      <c r="A18" s="10" t="s">
        <v>2821</v>
      </c>
      <c r="B18" s="11" t="s">
        <v>2747</v>
      </c>
      <c r="C18" s="66" t="s">
        <v>2714</v>
      </c>
      <c r="D18" s="54">
        <v>37.505320053451001</v>
      </c>
      <c r="E18" s="50">
        <v>53.680903959834097</v>
      </c>
      <c r="F18" s="48">
        <v>21.329736147067798</v>
      </c>
      <c r="G18" s="48">
        <f>tab_m6_councils[[#This Row],[Age-Standardised Rate of Mortality (ASMR)]]-tab_m6_councils[[#This Row],[Lower Confidence Interval Limit]]</f>
        <v>16.175583906383203</v>
      </c>
      <c r="H18" s="17">
        <v>21</v>
      </c>
    </row>
    <row r="19" spans="1:8" ht="16.2" customHeight="1" x14ac:dyDescent="0.3">
      <c r="A19" s="10" t="s">
        <v>2822</v>
      </c>
      <c r="B19" s="11" t="s">
        <v>2747</v>
      </c>
      <c r="C19" s="66" t="s">
        <v>2714</v>
      </c>
      <c r="D19" s="54">
        <v>101.893914299488</v>
      </c>
      <c r="E19" s="50">
        <v>107.64877925520101</v>
      </c>
      <c r="F19" s="48">
        <v>96.139049343775099</v>
      </c>
      <c r="G19" s="48">
        <f>tab_m6_councils[[#This Row],[Age-Standardised Rate of Mortality (ASMR)]]-tab_m6_councils[[#This Row],[Lower Confidence Interval Limit]]</f>
        <v>5.7548649557129039</v>
      </c>
      <c r="H19" s="17">
        <v>1203</v>
      </c>
    </row>
    <row r="20" spans="1:8" ht="16.2" customHeight="1" x14ac:dyDescent="0.3">
      <c r="A20" s="10" t="s">
        <v>2823</v>
      </c>
      <c r="B20" s="11" t="s">
        <v>2747</v>
      </c>
      <c r="C20" s="121" t="s">
        <v>2714</v>
      </c>
      <c r="D20" s="53">
        <v>43.7891429847122</v>
      </c>
      <c r="E20" s="49">
        <v>57.576726814534197</v>
      </c>
      <c r="F20" s="48">
        <v>30.001559154890199</v>
      </c>
      <c r="G20" s="48">
        <f>tab_m6_councils[[#This Row],[Age-Standardised Rate of Mortality (ASMR)]]-tab_m6_councils[[#This Row],[Lower Confidence Interval Limit]]</f>
        <v>13.787583829822001</v>
      </c>
      <c r="H20" s="17">
        <v>39</v>
      </c>
    </row>
    <row r="21" spans="1:8" ht="16.2" customHeight="1" x14ac:dyDescent="0.3">
      <c r="A21" s="10" t="s">
        <v>2809</v>
      </c>
      <c r="B21" s="11" t="s">
        <v>2747</v>
      </c>
      <c r="C21" s="66" t="s">
        <v>2750</v>
      </c>
      <c r="D21" s="53">
        <v>92.954567685581594</v>
      </c>
      <c r="E21" s="49">
        <v>94.592043195091506</v>
      </c>
      <c r="F21" s="48">
        <v>91.317092176071696</v>
      </c>
      <c r="G21" s="48">
        <f>tab_m6_councils[[#This Row],[Age-Standardised Rate of Mortality (ASMR)]]-tab_m6_councils[[#This Row],[Lower Confidence Interval Limit]]</f>
        <v>1.6374755095098976</v>
      </c>
      <c r="H21" s="17">
        <v>12394</v>
      </c>
    </row>
    <row r="22" spans="1:8" ht="16.2" customHeight="1" x14ac:dyDescent="0.3">
      <c r="A22" s="10" t="s">
        <v>2810</v>
      </c>
      <c r="B22" s="11" t="s">
        <v>2747</v>
      </c>
      <c r="C22" s="66" t="s">
        <v>2750</v>
      </c>
      <c r="D22" s="54">
        <v>107.08056227951</v>
      </c>
      <c r="E22" s="50">
        <v>113.420687222468</v>
      </c>
      <c r="F22" s="48">
        <v>100.740437336553</v>
      </c>
      <c r="G22" s="48">
        <f>tab_m6_councils[[#This Row],[Age-Standardised Rate of Mortality (ASMR)]]-tab_m6_councils[[#This Row],[Lower Confidence Interval Limit]]</f>
        <v>6.3401249429570044</v>
      </c>
      <c r="H22" s="17">
        <v>1104</v>
      </c>
    </row>
    <row r="23" spans="1:8" ht="16.2" customHeight="1" x14ac:dyDescent="0.3">
      <c r="A23" s="10" t="s">
        <v>2811</v>
      </c>
      <c r="B23" s="11" t="s">
        <v>2747</v>
      </c>
      <c r="C23" s="66" t="s">
        <v>2750</v>
      </c>
      <c r="D23" s="52">
        <v>61.829787581900099</v>
      </c>
      <c r="E23" s="47">
        <v>70.175390239406497</v>
      </c>
      <c r="F23" s="48">
        <v>53.484184924393702</v>
      </c>
      <c r="G23" s="48">
        <f>tab_m6_councils[[#This Row],[Age-Standardised Rate of Mortality (ASMR)]]-tab_m6_councils[[#This Row],[Lower Confidence Interval Limit]]</f>
        <v>8.3456026575063973</v>
      </c>
      <c r="H23" s="17">
        <v>214</v>
      </c>
    </row>
    <row r="24" spans="1:8" ht="16.2" customHeight="1" x14ac:dyDescent="0.3">
      <c r="A24" s="10" t="s">
        <v>2812</v>
      </c>
      <c r="B24" s="11" t="s">
        <v>2747</v>
      </c>
      <c r="C24" s="66" t="s">
        <v>2750</v>
      </c>
      <c r="D24" s="53">
        <v>48.923694491653698</v>
      </c>
      <c r="E24" s="49">
        <v>55.2183769000655</v>
      </c>
      <c r="F24" s="48">
        <v>42.629012083241903</v>
      </c>
      <c r="G24" s="48">
        <f>tab_m6_councils[[#This Row],[Age-Standardised Rate of Mortality (ASMR)]]-tab_m6_councils[[#This Row],[Lower Confidence Interval Limit]]</f>
        <v>6.2946824084117949</v>
      </c>
      <c r="H24" s="17">
        <v>236</v>
      </c>
    </row>
    <row r="25" spans="1:8" ht="16.2" customHeight="1" x14ac:dyDescent="0.3">
      <c r="A25" s="10" t="s">
        <v>2813</v>
      </c>
      <c r="B25" s="11" t="s">
        <v>2747</v>
      </c>
      <c r="C25" s="66" t="s">
        <v>2750</v>
      </c>
      <c r="D25" s="53">
        <v>72.149781813993201</v>
      </c>
      <c r="E25" s="49">
        <v>77.495877905252897</v>
      </c>
      <c r="F25" s="48">
        <v>66.803685722733405</v>
      </c>
      <c r="G25" s="48">
        <f>tab_m6_councils[[#This Row],[Age-Standardised Rate of Mortality (ASMR)]]-tab_m6_councils[[#This Row],[Lower Confidence Interval Limit]]</f>
        <v>5.3460960912597955</v>
      </c>
      <c r="H25" s="17">
        <v>701</v>
      </c>
    </row>
    <row r="26" spans="1:8" ht="16.2" customHeight="1" x14ac:dyDescent="0.3">
      <c r="A26" s="10" t="s">
        <v>2814</v>
      </c>
      <c r="B26" s="11" t="s">
        <v>2747</v>
      </c>
      <c r="C26" s="66" t="s">
        <v>2750</v>
      </c>
      <c r="D26" s="54">
        <v>99.983826487603494</v>
      </c>
      <c r="E26" s="50">
        <v>107.224939332586</v>
      </c>
      <c r="F26" s="48">
        <v>92.7427136426206</v>
      </c>
      <c r="G26" s="48">
        <f>tab_m6_councils[[#This Row],[Age-Standardised Rate of Mortality (ASMR)]]-tab_m6_councils[[#This Row],[Lower Confidence Interval Limit]]</f>
        <v>7.2411128449828936</v>
      </c>
      <c r="H26" s="17">
        <v>739</v>
      </c>
    </row>
    <row r="27" spans="1:8" ht="16.2" customHeight="1" x14ac:dyDescent="0.3">
      <c r="A27" s="10" t="s">
        <v>2815</v>
      </c>
      <c r="B27" s="11" t="s">
        <v>2747</v>
      </c>
      <c r="C27" s="66" t="s">
        <v>2750</v>
      </c>
      <c r="D27" s="54">
        <v>57.204103771621703</v>
      </c>
      <c r="E27" s="50">
        <v>61.216417841800499</v>
      </c>
      <c r="F27" s="48">
        <v>53.191789701442801</v>
      </c>
      <c r="G27" s="48">
        <f>tab_m6_councils[[#This Row],[Age-Standardised Rate of Mortality (ASMR)]]-tab_m6_councils[[#This Row],[Lower Confidence Interval Limit]]</f>
        <v>4.0123140701789026</v>
      </c>
      <c r="H27" s="17">
        <v>784</v>
      </c>
    </row>
    <row r="28" spans="1:8" ht="16.2" customHeight="1" x14ac:dyDescent="0.3">
      <c r="A28" s="10" t="s">
        <v>2816</v>
      </c>
      <c r="B28" s="11" t="s">
        <v>2747</v>
      </c>
      <c r="C28" s="66" t="s">
        <v>2750</v>
      </c>
      <c r="D28" s="54">
        <v>136.24705673752399</v>
      </c>
      <c r="E28" s="50">
        <v>140.74807136479899</v>
      </c>
      <c r="F28" s="48">
        <v>131.74604211024899</v>
      </c>
      <c r="G28" s="48">
        <f>tab_m6_councils[[#This Row],[Age-Standardised Rate of Mortality (ASMR)]]-tab_m6_councils[[#This Row],[Lower Confidence Interval Limit]]</f>
        <v>4.5010146272749978</v>
      </c>
      <c r="H28" s="17">
        <v>3516</v>
      </c>
    </row>
    <row r="29" spans="1:8" ht="16.2" customHeight="1" x14ac:dyDescent="0.3">
      <c r="A29" s="10" t="s">
        <v>2817</v>
      </c>
      <c r="B29" s="11" t="s">
        <v>2747</v>
      </c>
      <c r="C29" s="66" t="s">
        <v>2750</v>
      </c>
      <c r="D29" s="54">
        <v>40.8322928783587</v>
      </c>
      <c r="E29" s="50">
        <v>44.943325801552398</v>
      </c>
      <c r="F29" s="48">
        <v>36.721259955164903</v>
      </c>
      <c r="G29" s="48">
        <f>tab_m6_councils[[#This Row],[Age-Standardised Rate of Mortality (ASMR)]]-tab_m6_councils[[#This Row],[Lower Confidence Interval Limit]]</f>
        <v>4.1110329231937968</v>
      </c>
      <c r="H29" s="17">
        <v>383</v>
      </c>
    </row>
    <row r="30" spans="1:8" ht="16.2" customHeight="1" x14ac:dyDescent="0.3">
      <c r="A30" s="10" t="s">
        <v>2818</v>
      </c>
      <c r="B30" s="11" t="s">
        <v>2747</v>
      </c>
      <c r="C30" s="66" t="s">
        <v>2750</v>
      </c>
      <c r="D30" s="54">
        <v>130.556586516187</v>
      </c>
      <c r="E30" s="50">
        <v>136.40535568371499</v>
      </c>
      <c r="F30" s="48">
        <v>124.70781734865901</v>
      </c>
      <c r="G30" s="48">
        <f>tab_m6_councils[[#This Row],[Age-Standardised Rate of Mortality (ASMR)]]-tab_m6_councils[[#This Row],[Lower Confidence Interval Limit]]</f>
        <v>5.8487691675279905</v>
      </c>
      <c r="H30" s="17">
        <v>1952</v>
      </c>
    </row>
    <row r="31" spans="1:8" ht="16.2" customHeight="1" x14ac:dyDescent="0.3">
      <c r="A31" s="10" t="s">
        <v>2819</v>
      </c>
      <c r="B31" s="11" t="s">
        <v>2747</v>
      </c>
      <c r="C31" s="66" t="s">
        <v>2750</v>
      </c>
      <c r="D31" s="54">
        <v>89.300247733008106</v>
      </c>
      <c r="E31" s="50">
        <v>93.493932030936406</v>
      </c>
      <c r="F31" s="48">
        <v>85.106563435079806</v>
      </c>
      <c r="G31" s="48">
        <f>tab_m6_councils[[#This Row],[Age-Standardised Rate of Mortality (ASMR)]]-tab_m6_councils[[#This Row],[Lower Confidence Interval Limit]]</f>
        <v>4.1936842979283</v>
      </c>
      <c r="H31" s="17">
        <v>1737</v>
      </c>
    </row>
    <row r="32" spans="1:8" ht="16.2" customHeight="1" x14ac:dyDescent="0.3">
      <c r="A32" s="8" t="s">
        <v>2820</v>
      </c>
      <c r="B32" s="11" t="s">
        <v>2747</v>
      </c>
      <c r="C32" s="119" t="s">
        <v>2750</v>
      </c>
      <c r="D32" s="154">
        <v>12.811713355750101</v>
      </c>
      <c r="E32" s="48">
        <v>21.194322225288001</v>
      </c>
      <c r="F32" s="48">
        <v>4.4291044862121396</v>
      </c>
      <c r="G32" s="48">
        <f>tab_m6_councils[[#This Row],[Age-Standardised Rate of Mortality (ASMR)]]-tab_m6_councils[[#This Row],[Lower Confidence Interval Limit]]</f>
        <v>8.382608869537961</v>
      </c>
      <c r="H32" s="17">
        <v>9</v>
      </c>
    </row>
    <row r="33" spans="1:8" ht="16.2" customHeight="1" x14ac:dyDescent="0.3">
      <c r="A33" s="10" t="s">
        <v>2821</v>
      </c>
      <c r="B33" s="11" t="s">
        <v>2747</v>
      </c>
      <c r="C33" s="66" t="s">
        <v>2750</v>
      </c>
      <c r="D33" s="54">
        <v>32.2241905909897</v>
      </c>
      <c r="E33" s="50">
        <v>47.239968628970999</v>
      </c>
      <c r="F33" s="48">
        <v>17.208412553008401</v>
      </c>
      <c r="G33" s="48">
        <f>tab_m6_councils[[#This Row],[Age-Standardised Rate of Mortality (ASMR)]]-tab_m6_councils[[#This Row],[Lower Confidence Interval Limit]]</f>
        <v>15.015778037981299</v>
      </c>
      <c r="H33" s="17">
        <v>18</v>
      </c>
    </row>
    <row r="34" spans="1:8" ht="16.2" customHeight="1" x14ac:dyDescent="0.3">
      <c r="A34" s="10" t="s">
        <v>2822</v>
      </c>
      <c r="B34" s="11" t="s">
        <v>2747</v>
      </c>
      <c r="C34" s="66" t="s">
        <v>2750</v>
      </c>
      <c r="D34" s="54">
        <v>82.936210321568893</v>
      </c>
      <c r="E34" s="50">
        <v>88.130460214014605</v>
      </c>
      <c r="F34" s="48">
        <v>77.741960429123097</v>
      </c>
      <c r="G34" s="48">
        <f>tab_m6_councils[[#This Row],[Age-Standardised Rate of Mortality (ASMR)]]-tab_m6_councils[[#This Row],[Lower Confidence Interval Limit]]</f>
        <v>5.1942498924457965</v>
      </c>
      <c r="H34" s="17">
        <v>980</v>
      </c>
    </row>
    <row r="35" spans="1:8" ht="16.2" customHeight="1" x14ac:dyDescent="0.3">
      <c r="A35" s="10" t="s">
        <v>2823</v>
      </c>
      <c r="B35" s="11" t="s">
        <v>2747</v>
      </c>
      <c r="C35" s="121" t="s">
        <v>2750</v>
      </c>
      <c r="D35" s="52">
        <v>23.144541805399001</v>
      </c>
      <c r="E35" s="49">
        <v>33.053917636959099</v>
      </c>
      <c r="F35" s="48">
        <v>13.235165973839001</v>
      </c>
      <c r="G35" s="48">
        <f>tab_m6_councils[[#This Row],[Age-Standardised Rate of Mortality (ASMR)]]-tab_m6_councils[[#This Row],[Lower Confidence Interval Limit]]</f>
        <v>9.9093758315600002</v>
      </c>
      <c r="H35" s="17">
        <v>21</v>
      </c>
    </row>
    <row r="36" spans="1:8" ht="16.2" customHeight="1" x14ac:dyDescent="0.3">
      <c r="A36" s="10" t="s">
        <v>2809</v>
      </c>
      <c r="B36" s="11" t="s">
        <v>2747</v>
      </c>
      <c r="C36" s="66" t="s">
        <v>2713</v>
      </c>
      <c r="D36" s="53">
        <v>1107.63191696384</v>
      </c>
      <c r="E36" s="117">
        <v>1113.04277051443</v>
      </c>
      <c r="F36" s="48">
        <v>1102.22106341325</v>
      </c>
      <c r="G36" s="48">
        <f>tab_m6_councils[[#This Row],[Age-Standardised Rate of Mortality (ASMR)]]-tab_m6_councils[[#This Row],[Lower Confidence Interval Limit]]</f>
        <v>5.4108535505899908</v>
      </c>
      <c r="H36" s="17">
        <v>148311</v>
      </c>
    </row>
    <row r="37" spans="1:8" ht="16.2" customHeight="1" x14ac:dyDescent="0.3">
      <c r="A37" s="10" t="s">
        <v>2810</v>
      </c>
      <c r="B37" s="11" t="s">
        <v>2747</v>
      </c>
      <c r="C37" s="66" t="s">
        <v>2713</v>
      </c>
      <c r="D37" s="54">
        <v>1192.65517984693</v>
      </c>
      <c r="E37" s="50">
        <v>1212.98651753065</v>
      </c>
      <c r="F37" s="48">
        <v>1172.32384216321</v>
      </c>
      <c r="G37" s="48">
        <f>tab_m6_councils[[#This Row],[Age-Standardised Rate of Mortality (ASMR)]]-tab_m6_councils[[#This Row],[Lower Confidence Interval Limit]]</f>
        <v>20.331337683719994</v>
      </c>
      <c r="H37" s="17">
        <v>12291</v>
      </c>
    </row>
    <row r="38" spans="1:8" ht="16.2" customHeight="1" x14ac:dyDescent="0.3">
      <c r="A38" s="10" t="s">
        <v>2811</v>
      </c>
      <c r="B38" s="11" t="s">
        <v>2747</v>
      </c>
      <c r="C38" s="66" t="s">
        <v>2713</v>
      </c>
      <c r="D38" s="52">
        <v>974.01863844714296</v>
      </c>
      <c r="E38" s="47">
        <v>1005.63819067591</v>
      </c>
      <c r="F38" s="48">
        <v>942.39908621837503</v>
      </c>
      <c r="G38" s="48">
        <f>tab_m6_councils[[#This Row],[Age-Standardised Rate of Mortality (ASMR)]]-tab_m6_councils[[#This Row],[Lower Confidence Interval Limit]]</f>
        <v>31.61955222876793</v>
      </c>
      <c r="H38" s="17">
        <v>3354</v>
      </c>
    </row>
    <row r="39" spans="1:8" ht="16.2" customHeight="1" x14ac:dyDescent="0.3">
      <c r="A39" s="10" t="s">
        <v>2812</v>
      </c>
      <c r="B39" s="11" t="s">
        <v>2747</v>
      </c>
      <c r="C39" s="66" t="s">
        <v>2713</v>
      </c>
      <c r="D39" s="52">
        <v>1050.68959488268</v>
      </c>
      <c r="E39" s="48">
        <v>1079.1778821194</v>
      </c>
      <c r="F39" s="48">
        <v>1022.20130764596</v>
      </c>
      <c r="G39" s="48">
        <f>tab_m6_councils[[#This Row],[Age-Standardised Rate of Mortality (ASMR)]]-tab_m6_councils[[#This Row],[Lower Confidence Interval Limit]]</f>
        <v>28.488287236719998</v>
      </c>
      <c r="H39" s="17">
        <v>4931</v>
      </c>
    </row>
    <row r="40" spans="1:8" ht="16.2" customHeight="1" x14ac:dyDescent="0.3">
      <c r="A40" s="10" t="s">
        <v>2813</v>
      </c>
      <c r="B40" s="11" t="s">
        <v>2747</v>
      </c>
      <c r="C40" s="66" t="s">
        <v>2713</v>
      </c>
      <c r="D40" s="53">
        <v>1078.5780179602</v>
      </c>
      <c r="E40" s="49">
        <v>1098.4386441629399</v>
      </c>
      <c r="F40" s="48">
        <v>1058.7173917574501</v>
      </c>
      <c r="G40" s="48">
        <f>tab_m6_councils[[#This Row],[Age-Standardised Rate of Mortality (ASMR)]]-tab_m6_councils[[#This Row],[Lower Confidence Interval Limit]]</f>
        <v>19.860626202749927</v>
      </c>
      <c r="H40" s="17">
        <v>10441</v>
      </c>
    </row>
    <row r="41" spans="1:8" ht="16.2" customHeight="1" x14ac:dyDescent="0.3">
      <c r="A41" s="10" t="s">
        <v>2814</v>
      </c>
      <c r="B41" s="11" t="s">
        <v>2747</v>
      </c>
      <c r="C41" s="66" t="s">
        <v>2713</v>
      </c>
      <c r="D41" s="54">
        <v>1123.7000141716801</v>
      </c>
      <c r="E41" s="50">
        <v>1146.7918099542301</v>
      </c>
      <c r="F41" s="48">
        <v>1100.6082183891399</v>
      </c>
      <c r="G41" s="48">
        <f>tab_m6_councils[[#This Row],[Age-Standardised Rate of Mortality (ASMR)]]-tab_m6_councils[[#This Row],[Lower Confidence Interval Limit]]</f>
        <v>23.091795782540203</v>
      </c>
      <c r="H41" s="17">
        <v>8380</v>
      </c>
    </row>
    <row r="42" spans="1:8" ht="16.2" customHeight="1" x14ac:dyDescent="0.3">
      <c r="A42" s="10" t="s">
        <v>2815</v>
      </c>
      <c r="B42" s="11" t="s">
        <v>2747</v>
      </c>
      <c r="C42" s="66" t="s">
        <v>2713</v>
      </c>
      <c r="D42" s="54">
        <v>998.00152436372196</v>
      </c>
      <c r="E42" s="50">
        <v>1013.94149133136</v>
      </c>
      <c r="F42" s="48">
        <v>982.06155739608596</v>
      </c>
      <c r="G42" s="48">
        <f>tab_m6_councils[[#This Row],[Age-Standardised Rate of Mortality (ASMR)]]-tab_m6_councils[[#This Row],[Lower Confidence Interval Limit]]</f>
        <v>15.939966967635996</v>
      </c>
      <c r="H42" s="17">
        <v>13879</v>
      </c>
    </row>
    <row r="43" spans="1:8" ht="16.2" customHeight="1" x14ac:dyDescent="0.3">
      <c r="A43" s="10" t="s">
        <v>2816</v>
      </c>
      <c r="B43" s="11" t="s">
        <v>2747</v>
      </c>
      <c r="C43" s="66" t="s">
        <v>2713</v>
      </c>
      <c r="D43" s="54">
        <v>1240.8966257126899</v>
      </c>
      <c r="E43" s="50">
        <v>1253.90568894332</v>
      </c>
      <c r="F43" s="48">
        <v>1227.88756248205</v>
      </c>
      <c r="G43" s="48">
        <f>tab_m6_councils[[#This Row],[Age-Standardised Rate of Mortality (ASMR)]]-tab_m6_councils[[#This Row],[Lower Confidence Interval Limit]]</f>
        <v>13.009063230639867</v>
      </c>
      <c r="H43" s="17">
        <v>32347</v>
      </c>
    </row>
    <row r="44" spans="1:8" ht="16.2" customHeight="1" x14ac:dyDescent="0.3">
      <c r="A44" s="10" t="s">
        <v>2817</v>
      </c>
      <c r="B44" s="11" t="s">
        <v>2747</v>
      </c>
      <c r="C44" s="66" t="s">
        <v>2713</v>
      </c>
      <c r="D44" s="54">
        <v>987.847996956158</v>
      </c>
      <c r="E44" s="50">
        <v>1007.32531262849</v>
      </c>
      <c r="F44" s="48">
        <v>968.37068128382202</v>
      </c>
      <c r="G44" s="48">
        <f>tab_m6_councils[[#This Row],[Age-Standardised Rate of Mortality (ASMR)]]-tab_m6_councils[[#This Row],[Lower Confidence Interval Limit]]</f>
        <v>19.477315672335976</v>
      </c>
      <c r="H44" s="17">
        <v>9209</v>
      </c>
    </row>
    <row r="45" spans="1:8" ht="16.2" customHeight="1" x14ac:dyDescent="0.3">
      <c r="A45" s="10" t="s">
        <v>2818</v>
      </c>
      <c r="B45" s="11" t="s">
        <v>2747</v>
      </c>
      <c r="C45" s="66" t="s">
        <v>2713</v>
      </c>
      <c r="D45" s="54">
        <v>1246.6470125953599</v>
      </c>
      <c r="E45" s="50">
        <v>1263.68977950466</v>
      </c>
      <c r="F45" s="48">
        <v>1229.60424568605</v>
      </c>
      <c r="G45" s="48">
        <f>tab_m6_councils[[#This Row],[Age-Standardised Rate of Mortality (ASMR)]]-tab_m6_councils[[#This Row],[Lower Confidence Interval Limit]]</f>
        <v>17.042766909309876</v>
      </c>
      <c r="H45" s="17">
        <v>19000</v>
      </c>
    </row>
    <row r="46" spans="1:8" ht="16.2" customHeight="1" x14ac:dyDescent="0.3">
      <c r="A46" s="10" t="s">
        <v>2819</v>
      </c>
      <c r="B46" s="11" t="s">
        <v>2747</v>
      </c>
      <c r="C46" s="66" t="s">
        <v>2713</v>
      </c>
      <c r="D46" s="54">
        <v>1028.0763420631799</v>
      </c>
      <c r="E46" s="50">
        <v>1041.66190741012</v>
      </c>
      <c r="F46" s="48">
        <v>1014.49077671624</v>
      </c>
      <c r="G46" s="48">
        <f>tab_m6_councils[[#This Row],[Age-Standardised Rate of Mortality (ASMR)]]-tab_m6_councils[[#This Row],[Lower Confidence Interval Limit]]</f>
        <v>13.585565346939916</v>
      </c>
      <c r="H46" s="17">
        <v>20308</v>
      </c>
    </row>
    <row r="47" spans="1:8" ht="16.2" customHeight="1" x14ac:dyDescent="0.3">
      <c r="A47" s="8" t="s">
        <v>2820</v>
      </c>
      <c r="B47" s="11" t="s">
        <v>2747</v>
      </c>
      <c r="C47" s="119" t="s">
        <v>2713</v>
      </c>
      <c r="D47" s="54">
        <v>896.347504975986</v>
      </c>
      <c r="E47" s="50">
        <v>965.33112654803597</v>
      </c>
      <c r="F47" s="48">
        <v>827.36388340393705</v>
      </c>
      <c r="G47" s="48">
        <f>tab_m6_councils[[#This Row],[Age-Standardised Rate of Mortality (ASMR)]]-tab_m6_councils[[#This Row],[Lower Confidence Interval Limit]]</f>
        <v>68.983621572048946</v>
      </c>
      <c r="H47" s="17">
        <v>607</v>
      </c>
    </row>
    <row r="48" spans="1:8" ht="16.2" customHeight="1" x14ac:dyDescent="0.3">
      <c r="A48" s="10" t="s">
        <v>2821</v>
      </c>
      <c r="B48" s="11" t="s">
        <v>2747</v>
      </c>
      <c r="C48" s="66" t="s">
        <v>2713</v>
      </c>
      <c r="D48" s="54">
        <v>922.40566981834502</v>
      </c>
      <c r="E48" s="50">
        <v>997.27036715086297</v>
      </c>
      <c r="F48" s="48">
        <v>847.54097248582798</v>
      </c>
      <c r="G48" s="48">
        <f>tab_m6_councils[[#This Row],[Age-Standardised Rate of Mortality (ASMR)]]-tab_m6_councils[[#This Row],[Lower Confidence Interval Limit]]</f>
        <v>74.864697332517039</v>
      </c>
      <c r="H48" s="17">
        <v>534</v>
      </c>
    </row>
    <row r="49" spans="1:8" ht="16.2" customHeight="1" x14ac:dyDescent="0.3">
      <c r="A49" s="10" t="s">
        <v>2822</v>
      </c>
      <c r="B49" s="11" t="s">
        <v>2747</v>
      </c>
      <c r="C49" s="66" t="s">
        <v>2713</v>
      </c>
      <c r="D49" s="52">
        <v>1042.7610482686</v>
      </c>
      <c r="E49" s="49">
        <v>1060.69810707533</v>
      </c>
      <c r="F49" s="48">
        <v>1024.82398946186</v>
      </c>
      <c r="G49" s="48">
        <f>tab_m6_councils[[#This Row],[Age-Standardised Rate of Mortality (ASMR)]]-tab_m6_councils[[#This Row],[Lower Confidence Interval Limit]]</f>
        <v>17.937058806739969</v>
      </c>
      <c r="H49" s="17">
        <v>12132</v>
      </c>
    </row>
    <row r="50" spans="1:8" ht="16.2" customHeight="1" x14ac:dyDescent="0.3">
      <c r="A50" s="10" t="s">
        <v>2823</v>
      </c>
      <c r="B50" s="11" t="s">
        <v>2747</v>
      </c>
      <c r="C50" s="121" t="s">
        <v>2713</v>
      </c>
      <c r="D50" s="54">
        <v>1015.34769075613</v>
      </c>
      <c r="E50" s="50">
        <v>1080.0785565046499</v>
      </c>
      <c r="F50" s="48">
        <v>950.61682500760105</v>
      </c>
      <c r="G50" s="48">
        <f>tab_m6_councils[[#This Row],[Age-Standardised Rate of Mortality (ASMR)]]-tab_m6_councils[[#This Row],[Lower Confidence Interval Limit]]</f>
        <v>64.730865748528913</v>
      </c>
      <c r="H50" s="17">
        <v>898</v>
      </c>
    </row>
    <row r="51" spans="1:8" ht="16.2" customHeight="1" x14ac:dyDescent="0.3">
      <c r="A51" s="10" t="s">
        <v>2809</v>
      </c>
      <c r="B51" s="11" t="s">
        <v>2748</v>
      </c>
      <c r="C51" s="66" t="s">
        <v>2714</v>
      </c>
      <c r="D51" s="54">
        <v>139.611576759305</v>
      </c>
      <c r="E51" s="50">
        <v>142.77417939660401</v>
      </c>
      <c r="F51" s="48">
        <v>136.448974122007</v>
      </c>
      <c r="G51" s="48">
        <f>tab_m6_councils[[#This Row],[Age-Standardised Rate of Mortality (ASMR)]]-tab_m6_councils[[#This Row],[Lower Confidence Interval Limit]]</f>
        <v>3.1626026372979936</v>
      </c>
      <c r="H51" s="17">
        <v>7801</v>
      </c>
    </row>
    <row r="52" spans="1:8" ht="16.2" customHeight="1" x14ac:dyDescent="0.3">
      <c r="A52" s="10" t="s">
        <v>2810</v>
      </c>
      <c r="B52" s="11" t="s">
        <v>2748</v>
      </c>
      <c r="C52" s="66" t="s">
        <v>2714</v>
      </c>
      <c r="D52" s="52">
        <v>169.80820937869399</v>
      </c>
      <c r="E52" s="47">
        <v>182.42717599661199</v>
      </c>
      <c r="F52" s="48">
        <v>157.18924276077499</v>
      </c>
      <c r="G52" s="48">
        <f>tab_m6_councils[[#This Row],[Age-Standardised Rate of Mortality (ASMR)]]-tab_m6_councils[[#This Row],[Lower Confidence Interval Limit]]</f>
        <v>12.618966617919</v>
      </c>
      <c r="H52" s="17">
        <v>736</v>
      </c>
    </row>
    <row r="53" spans="1:8" ht="16.2" customHeight="1" x14ac:dyDescent="0.3">
      <c r="A53" s="10" t="s">
        <v>2811</v>
      </c>
      <c r="B53" s="11" t="s">
        <v>2748</v>
      </c>
      <c r="C53" s="66" t="s">
        <v>2714</v>
      </c>
      <c r="D53" s="52">
        <v>101.29599716476299</v>
      </c>
      <c r="E53" s="47">
        <v>118.19494695834901</v>
      </c>
      <c r="F53" s="48">
        <v>84.397047371177294</v>
      </c>
      <c r="G53" s="48">
        <f>tab_m6_councils[[#This Row],[Age-Standardised Rate of Mortality (ASMR)]]-tab_m6_councils[[#This Row],[Lower Confidence Interval Limit]]</f>
        <v>16.8989497935857</v>
      </c>
      <c r="H53" s="17">
        <v>148</v>
      </c>
    </row>
    <row r="54" spans="1:8" ht="16.2" customHeight="1" x14ac:dyDescent="0.3">
      <c r="A54" s="10" t="s">
        <v>2812</v>
      </c>
      <c r="B54" s="11" t="s">
        <v>2748</v>
      </c>
      <c r="C54" s="66" t="s">
        <v>2714</v>
      </c>
      <c r="D54" s="54">
        <v>71.034068087862806</v>
      </c>
      <c r="E54" s="49">
        <v>82.777160795964505</v>
      </c>
      <c r="F54" s="48">
        <v>59.2909753797611</v>
      </c>
      <c r="G54" s="48">
        <f>tab_m6_councils[[#This Row],[Age-Standardised Rate of Mortality (ASMR)]]-tab_m6_councils[[#This Row],[Lower Confidence Interval Limit]]</f>
        <v>11.743092708101706</v>
      </c>
      <c r="H54" s="17">
        <v>148</v>
      </c>
    </row>
    <row r="55" spans="1:8" ht="16.2" customHeight="1" x14ac:dyDescent="0.3">
      <c r="A55" s="10" t="s">
        <v>2813</v>
      </c>
      <c r="B55" s="11" t="s">
        <v>2748</v>
      </c>
      <c r="C55" s="66" t="s">
        <v>2714</v>
      </c>
      <c r="D55" s="53">
        <v>115.531934915687</v>
      </c>
      <c r="E55" s="49">
        <v>126.11523325475</v>
      </c>
      <c r="F55" s="48">
        <v>104.948636576624</v>
      </c>
      <c r="G55" s="48">
        <f>tab_m6_councils[[#This Row],[Age-Standardised Rate of Mortality (ASMR)]]-tab_m6_councils[[#This Row],[Lower Confidence Interval Limit]]</f>
        <v>10.583298339063006</v>
      </c>
      <c r="H55" s="17">
        <v>475</v>
      </c>
    </row>
    <row r="56" spans="1:8" ht="16.2" customHeight="1" x14ac:dyDescent="0.3">
      <c r="A56" s="10" t="s">
        <v>2814</v>
      </c>
      <c r="B56" s="11" t="s">
        <v>2748</v>
      </c>
      <c r="C56" s="66" t="s">
        <v>2714</v>
      </c>
      <c r="D56" s="54">
        <v>142.619795984413</v>
      </c>
      <c r="E56" s="50">
        <v>156.18595150664501</v>
      </c>
      <c r="F56" s="48">
        <v>129.05364046218199</v>
      </c>
      <c r="G56" s="48">
        <f>tab_m6_councils[[#This Row],[Age-Standardised Rate of Mortality (ASMR)]]-tab_m6_councils[[#This Row],[Lower Confidence Interval Limit]]</f>
        <v>13.566155522231014</v>
      </c>
      <c r="H56" s="17">
        <v>451</v>
      </c>
    </row>
    <row r="57" spans="1:8" ht="16.2" customHeight="1" x14ac:dyDescent="0.3">
      <c r="A57" s="10" t="s">
        <v>2815</v>
      </c>
      <c r="B57" s="11" t="s">
        <v>2748</v>
      </c>
      <c r="C57" s="66" t="s">
        <v>2714</v>
      </c>
      <c r="D57" s="54">
        <v>90.082533810957003</v>
      </c>
      <c r="E57" s="48">
        <v>98.069212456331897</v>
      </c>
      <c r="F57" s="48">
        <v>82.095855165582194</v>
      </c>
      <c r="G57" s="48">
        <f>tab_m6_councils[[#This Row],[Age-Standardised Rate of Mortality (ASMR)]]-tab_m6_councils[[#This Row],[Lower Confidence Interval Limit]]</f>
        <v>7.9866786453748091</v>
      </c>
      <c r="H57" s="17">
        <v>514</v>
      </c>
    </row>
    <row r="58" spans="1:8" ht="16.2" customHeight="1" x14ac:dyDescent="0.3">
      <c r="A58" s="10" t="s">
        <v>2816</v>
      </c>
      <c r="B58" s="11" t="s">
        <v>2748</v>
      </c>
      <c r="C58" s="66" t="s">
        <v>2714</v>
      </c>
      <c r="D58" s="54">
        <v>203.517878518591</v>
      </c>
      <c r="E58" s="50">
        <v>212.37911582988099</v>
      </c>
      <c r="F58" s="48">
        <v>194.65664120730099</v>
      </c>
      <c r="G58" s="48">
        <f>tab_m6_councils[[#This Row],[Age-Standardised Rate of Mortality (ASMR)]]-tab_m6_councils[[#This Row],[Lower Confidence Interval Limit]]</f>
        <v>8.8612373112900116</v>
      </c>
      <c r="H58" s="17">
        <v>2101</v>
      </c>
    </row>
    <row r="59" spans="1:8" ht="16.2" customHeight="1" x14ac:dyDescent="0.3">
      <c r="A59" s="10" t="s">
        <v>2817</v>
      </c>
      <c r="B59" s="11" t="s">
        <v>2748</v>
      </c>
      <c r="C59" s="66" t="s">
        <v>2714</v>
      </c>
      <c r="D59" s="54">
        <v>59.036612705457301</v>
      </c>
      <c r="E59" s="50">
        <v>66.667851333835998</v>
      </c>
      <c r="F59" s="48">
        <v>51.405374077078598</v>
      </c>
      <c r="G59" s="48">
        <f>tab_m6_councils[[#This Row],[Age-Standardised Rate of Mortality (ASMR)]]-tab_m6_councils[[#This Row],[Lower Confidence Interval Limit]]</f>
        <v>7.6312386283787035</v>
      </c>
      <c r="H59" s="17">
        <v>241</v>
      </c>
    </row>
    <row r="60" spans="1:8" ht="16.2" customHeight="1" x14ac:dyDescent="0.3">
      <c r="A60" s="10" t="s">
        <v>2818</v>
      </c>
      <c r="B60" s="11" t="s">
        <v>2748</v>
      </c>
      <c r="C60" s="121" t="s">
        <v>2714</v>
      </c>
      <c r="D60" s="54">
        <v>198.82858094493099</v>
      </c>
      <c r="E60" s="50">
        <v>210.37552039108999</v>
      </c>
      <c r="F60" s="48">
        <v>187.28164149877199</v>
      </c>
      <c r="G60" s="48">
        <f>tab_m6_councils[[#This Row],[Age-Standardised Rate of Mortality (ASMR)]]-tab_m6_councils[[#This Row],[Lower Confidence Interval Limit]]</f>
        <v>11.546939446159001</v>
      </c>
      <c r="H60" s="17">
        <v>1243</v>
      </c>
    </row>
    <row r="61" spans="1:8" ht="16.2" customHeight="1" x14ac:dyDescent="0.3">
      <c r="A61" s="8" t="s">
        <v>2819</v>
      </c>
      <c r="B61" s="11" t="s">
        <v>2748</v>
      </c>
      <c r="C61" s="119" t="s">
        <v>2714</v>
      </c>
      <c r="D61" s="54">
        <v>130.31073844999301</v>
      </c>
      <c r="E61" s="50">
        <v>138.27544466702</v>
      </c>
      <c r="F61" s="48">
        <v>122.346032232965</v>
      </c>
      <c r="G61" s="48">
        <f>tab_m6_councils[[#This Row],[Age-Standardised Rate of Mortality (ASMR)]]-tab_m6_councils[[#This Row],[Lower Confidence Interval Limit]]</f>
        <v>7.9647062170280094</v>
      </c>
      <c r="H61" s="17">
        <v>1058</v>
      </c>
    </row>
    <row r="62" spans="1:8" ht="16.2" customHeight="1" x14ac:dyDescent="0.3">
      <c r="A62" s="10" t="s">
        <v>2820</v>
      </c>
      <c r="B62" s="11" t="s">
        <v>2748</v>
      </c>
      <c r="C62" s="121" t="s">
        <v>2714</v>
      </c>
      <c r="D62" s="154">
        <v>33.902986540421601</v>
      </c>
      <c r="E62" s="48">
        <v>54.194583101953697</v>
      </c>
      <c r="F62" s="48">
        <v>13.6113899788896</v>
      </c>
      <c r="G62" s="48">
        <f>tab_m6_councils[[#This Row],[Age-Standardised Rate of Mortality (ASMR)]]-tab_m6_councils[[#This Row],[Lower Confidence Interval Limit]]</f>
        <v>20.291596561532003</v>
      </c>
      <c r="H62" s="17">
        <v>11</v>
      </c>
    </row>
    <row r="63" spans="1:8" ht="16.2" customHeight="1" x14ac:dyDescent="0.3">
      <c r="A63" s="10" t="s">
        <v>2821</v>
      </c>
      <c r="B63" s="11" t="s">
        <v>2748</v>
      </c>
      <c r="C63" s="121" t="s">
        <v>2714</v>
      </c>
      <c r="D63" s="52">
        <v>38.837604824321801</v>
      </c>
      <c r="E63" s="49">
        <v>64.400761198494195</v>
      </c>
      <c r="F63" s="48">
        <v>13.274448450149301</v>
      </c>
      <c r="G63" s="48">
        <f>tab_m6_councils[[#This Row],[Age-Standardised Rate of Mortality (ASMR)]]-tab_m6_councils[[#This Row],[Lower Confidence Interval Limit]]</f>
        <v>25.5631563741725</v>
      </c>
      <c r="H63" s="17">
        <v>10</v>
      </c>
    </row>
    <row r="64" spans="1:8" ht="16.2" customHeight="1" x14ac:dyDescent="0.3">
      <c r="A64" s="10" t="s">
        <v>2822</v>
      </c>
      <c r="B64" s="11" t="s">
        <v>2748</v>
      </c>
      <c r="C64" s="121" t="s">
        <v>2714</v>
      </c>
      <c r="D64" s="54">
        <v>130.543480089404</v>
      </c>
      <c r="E64" s="50">
        <v>140.676932940885</v>
      </c>
      <c r="F64" s="48">
        <v>120.410027237923</v>
      </c>
      <c r="G64" s="48">
        <f>tab_m6_councils[[#This Row],[Age-Standardised Rate of Mortality (ASMR)]]-tab_m6_councils[[#This Row],[Lower Confidence Interval Limit]]</f>
        <v>10.133452851480996</v>
      </c>
      <c r="H64" s="17">
        <v>648</v>
      </c>
    </row>
    <row r="65" spans="1:8" ht="16.2" customHeight="1" x14ac:dyDescent="0.3">
      <c r="A65" s="10" t="s">
        <v>2823</v>
      </c>
      <c r="B65" s="11" t="s">
        <v>2748</v>
      </c>
      <c r="C65" s="121" t="s">
        <v>2714</v>
      </c>
      <c r="D65" s="54">
        <v>44.238279800635802</v>
      </c>
      <c r="E65" s="50">
        <v>65.453350064624601</v>
      </c>
      <c r="F65" s="48">
        <v>23.023209536646899</v>
      </c>
      <c r="G65" s="48">
        <f>tab_m6_councils[[#This Row],[Age-Standardised Rate of Mortality (ASMR)]]-tab_m6_councils[[#This Row],[Lower Confidence Interval Limit]]</f>
        <v>21.215070263988903</v>
      </c>
      <c r="H65" s="17">
        <v>17</v>
      </c>
    </row>
    <row r="66" spans="1:8" ht="16.2" customHeight="1" x14ac:dyDescent="0.3">
      <c r="A66" s="10" t="s">
        <v>2809</v>
      </c>
      <c r="B66" s="11" t="s">
        <v>2748</v>
      </c>
      <c r="C66" s="121" t="s">
        <v>2750</v>
      </c>
      <c r="D66" s="53">
        <v>115.88706127522001</v>
      </c>
      <c r="E66" s="49">
        <v>118.776881385984</v>
      </c>
      <c r="F66" s="48">
        <v>112.99724116445699</v>
      </c>
      <c r="G66" s="48">
        <f>tab_m6_councils[[#This Row],[Age-Standardised Rate of Mortality (ASMR)]]-tab_m6_councils[[#This Row],[Lower Confidence Interval Limit]]</f>
        <v>2.8898201107630115</v>
      </c>
      <c r="H66" s="17">
        <v>6456</v>
      </c>
    </row>
    <row r="67" spans="1:8" ht="16.2" customHeight="1" x14ac:dyDescent="0.3">
      <c r="A67" s="10" t="s">
        <v>2810</v>
      </c>
      <c r="B67" s="11" t="s">
        <v>2748</v>
      </c>
      <c r="C67" s="121" t="s">
        <v>2750</v>
      </c>
      <c r="D67" s="53">
        <v>138.90133569697099</v>
      </c>
      <c r="E67" s="49">
        <v>150.38497470551101</v>
      </c>
      <c r="F67" s="48">
        <v>127.41769668843099</v>
      </c>
      <c r="G67" s="48">
        <f>tab_m6_councils[[#This Row],[Age-Standardised Rate of Mortality (ASMR)]]-tab_m6_councils[[#This Row],[Lower Confidence Interval Limit]]</f>
        <v>11.483639008539996</v>
      </c>
      <c r="H67" s="17">
        <v>598</v>
      </c>
    </row>
    <row r="68" spans="1:8" ht="16.2" customHeight="1" x14ac:dyDescent="0.3">
      <c r="A68" s="10" t="s">
        <v>2811</v>
      </c>
      <c r="B68" s="11" t="s">
        <v>2748</v>
      </c>
      <c r="C68" s="121" t="s">
        <v>2750</v>
      </c>
      <c r="D68" s="52">
        <v>80.293588178422496</v>
      </c>
      <c r="E68" s="47">
        <v>95.475617499863802</v>
      </c>
      <c r="F68" s="48">
        <v>65.111558856981205</v>
      </c>
      <c r="G68" s="48">
        <f>tab_m6_councils[[#This Row],[Age-Standardised Rate of Mortality (ASMR)]]-tab_m6_councils[[#This Row],[Lower Confidence Interval Limit]]</f>
        <v>15.182029321441291</v>
      </c>
      <c r="H68" s="17">
        <v>116</v>
      </c>
    </row>
    <row r="69" spans="1:8" ht="16.2" customHeight="1" x14ac:dyDescent="0.3">
      <c r="A69" s="10" t="s">
        <v>2812</v>
      </c>
      <c r="B69" s="11" t="s">
        <v>2748</v>
      </c>
      <c r="C69" s="121" t="s">
        <v>2750</v>
      </c>
      <c r="D69" s="53">
        <v>58.833280200742301</v>
      </c>
      <c r="E69" s="49">
        <v>69.461803658330993</v>
      </c>
      <c r="F69" s="48">
        <v>48.204756743153602</v>
      </c>
      <c r="G69" s="48">
        <f>tab_m6_councils[[#This Row],[Age-Standardised Rate of Mortality (ASMR)]]-tab_m6_councils[[#This Row],[Lower Confidence Interval Limit]]</f>
        <v>10.628523457588699</v>
      </c>
      <c r="H69" s="17">
        <v>124</v>
      </c>
    </row>
    <row r="70" spans="1:8" ht="16.2" customHeight="1" x14ac:dyDescent="0.3">
      <c r="A70" s="10" t="s">
        <v>2813</v>
      </c>
      <c r="B70" s="11" t="s">
        <v>2748</v>
      </c>
      <c r="C70" s="121" t="s">
        <v>2750</v>
      </c>
      <c r="D70" s="54">
        <v>93.574877044917599</v>
      </c>
      <c r="E70" s="50">
        <v>103.153246762511</v>
      </c>
      <c r="F70" s="48">
        <v>83.996507327323997</v>
      </c>
      <c r="G70" s="48">
        <f>tab_m6_councils[[#This Row],[Age-Standardised Rate of Mortality (ASMR)]]-tab_m6_councils[[#This Row],[Lower Confidence Interval Limit]]</f>
        <v>9.5783697175936027</v>
      </c>
      <c r="H70" s="17">
        <v>382</v>
      </c>
    </row>
    <row r="71" spans="1:8" ht="16.2" customHeight="1" x14ac:dyDescent="0.3">
      <c r="A71" s="10" t="s">
        <v>2814</v>
      </c>
      <c r="B71" s="11" t="s">
        <v>2748</v>
      </c>
      <c r="C71" s="121" t="s">
        <v>2750</v>
      </c>
      <c r="D71" s="54">
        <v>114.417730140644</v>
      </c>
      <c r="E71" s="50">
        <v>126.679152960454</v>
      </c>
      <c r="F71" s="48">
        <v>102.156307320834</v>
      </c>
      <c r="G71" s="48">
        <f>tab_m6_councils[[#This Row],[Age-Standardised Rate of Mortality (ASMR)]]-tab_m6_councils[[#This Row],[Lower Confidence Interval Limit]]</f>
        <v>12.261422819809994</v>
      </c>
      <c r="H71" s="17">
        <v>357</v>
      </c>
    </row>
    <row r="72" spans="1:8" ht="16.2" customHeight="1" x14ac:dyDescent="0.3">
      <c r="A72" s="10" t="s">
        <v>2815</v>
      </c>
      <c r="B72" s="11" t="s">
        <v>2748</v>
      </c>
      <c r="C72" s="121" t="s">
        <v>2750</v>
      </c>
      <c r="D72" s="54">
        <v>73.780634173196106</v>
      </c>
      <c r="E72" s="50">
        <v>81.007913223745206</v>
      </c>
      <c r="F72" s="48">
        <v>66.553355122646906</v>
      </c>
      <c r="G72" s="48">
        <f>tab_m6_councils[[#This Row],[Age-Standardised Rate of Mortality (ASMR)]]-tab_m6_councils[[#This Row],[Lower Confidence Interval Limit]]</f>
        <v>7.2272790505491997</v>
      </c>
      <c r="H72" s="17">
        <v>421</v>
      </c>
    </row>
    <row r="73" spans="1:8" ht="16.2" customHeight="1" x14ac:dyDescent="0.3">
      <c r="A73" s="10" t="s">
        <v>2816</v>
      </c>
      <c r="B73" s="11" t="s">
        <v>2748</v>
      </c>
      <c r="C73" s="121" t="s">
        <v>2750</v>
      </c>
      <c r="D73" s="54">
        <v>174.20798945931</v>
      </c>
      <c r="E73" s="50">
        <v>182.42017415242501</v>
      </c>
      <c r="F73" s="48">
        <v>165.99580476619599</v>
      </c>
      <c r="G73" s="48">
        <f>tab_m6_councils[[#This Row],[Age-Standardised Rate of Mortality (ASMR)]]-tab_m6_councils[[#This Row],[Lower Confidence Interval Limit]]</f>
        <v>8.2121846931140112</v>
      </c>
      <c r="H73" s="17">
        <v>1796</v>
      </c>
    </row>
    <row r="74" spans="1:8" ht="16.2" customHeight="1" x14ac:dyDescent="0.3">
      <c r="A74" s="10" t="s">
        <v>2817</v>
      </c>
      <c r="B74" s="11" t="s">
        <v>2748</v>
      </c>
      <c r="C74" s="121" t="s">
        <v>2750</v>
      </c>
      <c r="D74" s="54">
        <v>47.671214063405003</v>
      </c>
      <c r="E74" s="50">
        <v>54.548920964892702</v>
      </c>
      <c r="F74" s="48">
        <v>40.793507161917397</v>
      </c>
      <c r="G74" s="48">
        <f>tab_m6_councils[[#This Row],[Age-Standardised Rate of Mortality (ASMR)]]-tab_m6_councils[[#This Row],[Lower Confidence Interval Limit]]</f>
        <v>6.8777069014876062</v>
      </c>
      <c r="H74" s="17">
        <v>194</v>
      </c>
    </row>
    <row r="75" spans="1:8" ht="16.2" customHeight="1" x14ac:dyDescent="0.3">
      <c r="A75" s="10" t="s">
        <v>2818</v>
      </c>
      <c r="B75" s="11" t="s">
        <v>2748</v>
      </c>
      <c r="C75" s="121" t="s">
        <v>2750</v>
      </c>
      <c r="D75" s="54">
        <v>170.28318058468</v>
      </c>
      <c r="E75" s="50">
        <v>181.02864841079</v>
      </c>
      <c r="F75" s="48">
        <v>159.53771275857</v>
      </c>
      <c r="G75" s="48">
        <f>tab_m6_councils[[#This Row],[Age-Standardised Rate of Mortality (ASMR)]]-tab_m6_councils[[#This Row],[Lower Confidence Interval Limit]]</f>
        <v>10.745467826110001</v>
      </c>
      <c r="H75" s="17">
        <v>1058</v>
      </c>
    </row>
    <row r="76" spans="1:8" ht="16.2" customHeight="1" x14ac:dyDescent="0.3">
      <c r="A76" s="8" t="s">
        <v>2819</v>
      </c>
      <c r="B76" s="11" t="s">
        <v>2748</v>
      </c>
      <c r="C76" s="119" t="s">
        <v>2750</v>
      </c>
      <c r="D76" s="54">
        <v>107.08626312142501</v>
      </c>
      <c r="E76" s="50">
        <v>114.329865428375</v>
      </c>
      <c r="F76" s="48">
        <v>99.842660814475096</v>
      </c>
      <c r="G76" s="48">
        <f>tab_m6_councils[[#This Row],[Age-Standardised Rate of Mortality (ASMR)]]-tab_m6_councils[[#This Row],[Lower Confidence Interval Limit]]</f>
        <v>7.24360230694991</v>
      </c>
      <c r="H76" s="17">
        <v>866</v>
      </c>
    </row>
    <row r="77" spans="1:8" ht="16.2" customHeight="1" x14ac:dyDescent="0.3">
      <c r="A77" s="10" t="s">
        <v>2820</v>
      </c>
      <c r="B77" s="11" t="s">
        <v>2748</v>
      </c>
      <c r="C77" s="121" t="s">
        <v>2750</v>
      </c>
      <c r="D77" s="154">
        <v>19.078940931066199</v>
      </c>
      <c r="E77" s="48">
        <v>34.666794516886398</v>
      </c>
      <c r="F77" s="48">
        <v>3.4910873452460498</v>
      </c>
      <c r="G77" s="48">
        <f>tab_m6_councils[[#This Row],[Age-Standardised Rate of Mortality (ASMR)]]-tab_m6_councils[[#This Row],[Lower Confidence Interval Limit]]</f>
        <v>15.587853585820149</v>
      </c>
      <c r="H77" s="17">
        <v>6</v>
      </c>
    </row>
    <row r="78" spans="1:8" ht="16.2" customHeight="1" x14ac:dyDescent="0.3">
      <c r="A78" s="10" t="s">
        <v>2821</v>
      </c>
      <c r="B78" s="11" t="s">
        <v>2748</v>
      </c>
      <c r="C78" s="121" t="s">
        <v>2750</v>
      </c>
      <c r="D78" s="54">
        <v>32.518456413312002</v>
      </c>
      <c r="E78" s="50">
        <v>56.535955890445599</v>
      </c>
      <c r="F78" s="48">
        <v>8.5009569361784703</v>
      </c>
      <c r="G78" s="48">
        <f>tab_m6_councils[[#This Row],[Age-Standardised Rate of Mortality (ASMR)]]-tab_m6_councils[[#This Row],[Lower Confidence Interval Limit]]</f>
        <v>24.017499477133534</v>
      </c>
      <c r="H78" s="17">
        <v>8</v>
      </c>
    </row>
    <row r="79" spans="1:8" ht="16.2" customHeight="1" x14ac:dyDescent="0.3">
      <c r="A79" s="10" t="s">
        <v>2822</v>
      </c>
      <c r="B79" s="11" t="s">
        <v>2748</v>
      </c>
      <c r="C79" s="121" t="s">
        <v>2750</v>
      </c>
      <c r="D79" s="54">
        <v>104.99096241190399</v>
      </c>
      <c r="E79" s="50">
        <v>114.091213956719</v>
      </c>
      <c r="F79" s="48">
        <v>95.890710867089197</v>
      </c>
      <c r="G79" s="48">
        <f>tab_m6_councils[[#This Row],[Age-Standardised Rate of Mortality (ASMR)]]-tab_m6_councils[[#This Row],[Lower Confidence Interval Limit]]</f>
        <v>9.100251544814796</v>
      </c>
      <c r="H79" s="17">
        <v>521</v>
      </c>
    </row>
    <row r="80" spans="1:8" ht="16.2" customHeight="1" x14ac:dyDescent="0.3">
      <c r="A80" s="10" t="s">
        <v>2823</v>
      </c>
      <c r="B80" s="11" t="s">
        <v>2748</v>
      </c>
      <c r="C80" s="121" t="s">
        <v>2750</v>
      </c>
      <c r="D80" s="53">
        <v>22.657453114148801</v>
      </c>
      <c r="E80" s="49">
        <v>37.646122875362998</v>
      </c>
      <c r="F80" s="48">
        <v>7.6687833529345504</v>
      </c>
      <c r="G80" s="48">
        <f>tab_m6_councils[[#This Row],[Age-Standardised Rate of Mortality (ASMR)]]-tab_m6_councils[[#This Row],[Lower Confidence Interval Limit]]</f>
        <v>14.988669761214251</v>
      </c>
      <c r="H80" s="17">
        <v>9</v>
      </c>
    </row>
    <row r="81" spans="1:8" ht="16.2" customHeight="1" x14ac:dyDescent="0.3">
      <c r="A81" s="10" t="s">
        <v>2809</v>
      </c>
      <c r="B81" s="11" t="s">
        <v>2748</v>
      </c>
      <c r="C81" s="121" t="s">
        <v>2713</v>
      </c>
      <c r="D81" s="53">
        <v>1291.84550619742</v>
      </c>
      <c r="E81" s="49">
        <v>1300.8733052361699</v>
      </c>
      <c r="F81" s="48">
        <v>1282.8177071586699</v>
      </c>
      <c r="G81" s="48">
        <f>tab_m6_councils[[#This Row],[Age-Standardised Rate of Mortality (ASMR)]]-tab_m6_councils[[#This Row],[Lower Confidence Interval Limit]]</f>
        <v>9.0277990387501177</v>
      </c>
      <c r="H81" s="17">
        <v>74188</v>
      </c>
    </row>
    <row r="82" spans="1:8" ht="16.2" customHeight="1" x14ac:dyDescent="0.3">
      <c r="A82" s="10" t="s">
        <v>2810</v>
      </c>
      <c r="B82" s="11" t="s">
        <v>2748</v>
      </c>
      <c r="C82" s="121" t="s">
        <v>2713</v>
      </c>
      <c r="D82" s="54">
        <v>1407.0923236373101</v>
      </c>
      <c r="E82" s="50">
        <v>1441.2036073445099</v>
      </c>
      <c r="F82" s="48">
        <v>1372.98103993011</v>
      </c>
      <c r="G82" s="48">
        <f>tab_m6_councils[[#This Row],[Age-Standardised Rate of Mortality (ASMR)]]-tab_m6_councils[[#This Row],[Lower Confidence Interval Limit]]</f>
        <v>34.111283707200073</v>
      </c>
      <c r="H82" s="17">
        <v>6221</v>
      </c>
    </row>
    <row r="83" spans="1:8" ht="16.2" customHeight="1" x14ac:dyDescent="0.3">
      <c r="A83" s="10" t="s">
        <v>2811</v>
      </c>
      <c r="B83" s="11" t="s">
        <v>2748</v>
      </c>
      <c r="C83" s="121" t="s">
        <v>2713</v>
      </c>
      <c r="D83" s="52">
        <v>1119.1770354518901</v>
      </c>
      <c r="E83" s="47">
        <v>1171.28394914513</v>
      </c>
      <c r="F83" s="48">
        <v>1067.07012175865</v>
      </c>
      <c r="G83" s="48">
        <f>tab_m6_councils[[#This Row],[Age-Standardised Rate of Mortality (ASMR)]]-tab_m6_councils[[#This Row],[Lower Confidence Interval Limit]]</f>
        <v>52.106913693240131</v>
      </c>
      <c r="H83" s="17">
        <v>1671</v>
      </c>
    </row>
    <row r="84" spans="1:8" ht="16.2" customHeight="1" x14ac:dyDescent="0.3">
      <c r="A84" s="10" t="s">
        <v>2812</v>
      </c>
      <c r="B84" s="11" t="s">
        <v>2748</v>
      </c>
      <c r="C84" s="121" t="s">
        <v>2713</v>
      </c>
      <c r="D84" s="52">
        <v>1205.75739068858</v>
      </c>
      <c r="E84" s="47">
        <v>1251.82739552717</v>
      </c>
      <c r="F84" s="48">
        <v>1159.6873858500001</v>
      </c>
      <c r="G84" s="48">
        <f>tab_m6_councils[[#This Row],[Age-Standardised Rate of Mortality (ASMR)]]-tab_m6_councils[[#This Row],[Lower Confidence Interval Limit]]</f>
        <v>46.070004838579962</v>
      </c>
      <c r="H84" s="17">
        <v>2516</v>
      </c>
    </row>
    <row r="85" spans="1:8" ht="16.2" customHeight="1" x14ac:dyDescent="0.3">
      <c r="A85" s="10" t="s">
        <v>2813</v>
      </c>
      <c r="B85" s="11" t="s">
        <v>2748</v>
      </c>
      <c r="C85" s="121" t="s">
        <v>2713</v>
      </c>
      <c r="D85" s="53">
        <v>1241.5850784489901</v>
      </c>
      <c r="E85" s="49">
        <v>1274.3507907632099</v>
      </c>
      <c r="F85" s="48">
        <v>1208.81936613477</v>
      </c>
      <c r="G85" s="48">
        <f>tab_m6_councils[[#This Row],[Age-Standardised Rate of Mortality (ASMR)]]-tab_m6_councils[[#This Row],[Lower Confidence Interval Limit]]</f>
        <v>32.765712314220082</v>
      </c>
      <c r="H85" s="17">
        <v>5207</v>
      </c>
    </row>
    <row r="86" spans="1:8" ht="16.2" customHeight="1" x14ac:dyDescent="0.3">
      <c r="A86" s="10" t="s">
        <v>2814</v>
      </c>
      <c r="B86" s="11" t="s">
        <v>2748</v>
      </c>
      <c r="C86" s="121" t="s">
        <v>2713</v>
      </c>
      <c r="D86" s="54">
        <v>1289.38851500089</v>
      </c>
      <c r="E86" s="50">
        <v>1327.4380763627701</v>
      </c>
      <c r="F86" s="48">
        <v>1251.338953639</v>
      </c>
      <c r="G86" s="48">
        <f>tab_m6_councils[[#This Row],[Age-Standardised Rate of Mortality (ASMR)]]-tab_m6_councils[[#This Row],[Lower Confidence Interval Limit]]</f>
        <v>38.049561361890028</v>
      </c>
      <c r="H86" s="17">
        <v>4200</v>
      </c>
    </row>
    <row r="87" spans="1:8" ht="16.2" customHeight="1" x14ac:dyDescent="0.3">
      <c r="A87" s="10" t="s">
        <v>2815</v>
      </c>
      <c r="B87" s="11" t="s">
        <v>2748</v>
      </c>
      <c r="C87" s="121" t="s">
        <v>2713</v>
      </c>
      <c r="D87" s="154">
        <v>1169.9980614839401</v>
      </c>
      <c r="E87" s="48">
        <v>1196.5321888129899</v>
      </c>
      <c r="F87" s="48">
        <v>1143.46393415488</v>
      </c>
      <c r="G87" s="48">
        <f>tab_m6_councils[[#This Row],[Age-Standardised Rate of Mortality (ASMR)]]-tab_m6_councils[[#This Row],[Lower Confidence Interval Limit]]</f>
        <v>26.534127329060084</v>
      </c>
      <c r="H87" s="17">
        <v>7025</v>
      </c>
    </row>
    <row r="88" spans="1:8" ht="16.2" customHeight="1" x14ac:dyDescent="0.3">
      <c r="A88" s="10" t="s">
        <v>2816</v>
      </c>
      <c r="B88" s="11" t="s">
        <v>2748</v>
      </c>
      <c r="C88" s="121" t="s">
        <v>2713</v>
      </c>
      <c r="D88" s="54">
        <v>1473.7067145045501</v>
      </c>
      <c r="E88" s="50">
        <v>1495.97319498297</v>
      </c>
      <c r="F88" s="48">
        <v>1451.4402340261399</v>
      </c>
      <c r="G88" s="48">
        <f>tab_m6_councils[[#This Row],[Age-Standardised Rate of Mortality (ASMR)]]-tab_m6_councils[[#This Row],[Lower Confidence Interval Limit]]</f>
        <v>22.266480478410131</v>
      </c>
      <c r="H88" s="17">
        <v>16011</v>
      </c>
    </row>
    <row r="89" spans="1:8" ht="16.2" customHeight="1" x14ac:dyDescent="0.3">
      <c r="A89" s="10" t="s">
        <v>2817</v>
      </c>
      <c r="B89" s="11" t="s">
        <v>2748</v>
      </c>
      <c r="C89" s="121" t="s">
        <v>2713</v>
      </c>
      <c r="D89" s="54">
        <v>1149.41527050068</v>
      </c>
      <c r="E89" s="48">
        <v>1181.4342254266901</v>
      </c>
      <c r="F89" s="48">
        <v>1117.3963155746701</v>
      </c>
      <c r="G89" s="48">
        <f>tab_m6_councils[[#This Row],[Age-Standardised Rate of Mortality (ASMR)]]-tab_m6_councils[[#This Row],[Lower Confidence Interval Limit]]</f>
        <v>32.018954926009883</v>
      </c>
      <c r="H89" s="17">
        <v>4697</v>
      </c>
    </row>
    <row r="90" spans="1:8" ht="16.2" customHeight="1" x14ac:dyDescent="0.3">
      <c r="A90" s="10" t="s">
        <v>2818</v>
      </c>
      <c r="B90" s="11" t="s">
        <v>2748</v>
      </c>
      <c r="C90" s="121" t="s">
        <v>2713</v>
      </c>
      <c r="D90" s="54">
        <v>1456.9907506643499</v>
      </c>
      <c r="E90" s="50">
        <v>1485.8430988569201</v>
      </c>
      <c r="F90" s="48">
        <v>1428.13840247178</v>
      </c>
      <c r="G90" s="48">
        <f>tab_m6_councils[[#This Row],[Age-Standardised Rate of Mortality (ASMR)]]-tab_m6_councils[[#This Row],[Lower Confidence Interval Limit]]</f>
        <v>28.852348192569934</v>
      </c>
      <c r="H90" s="17">
        <v>9479</v>
      </c>
    </row>
    <row r="91" spans="1:8" ht="16.2" customHeight="1" x14ac:dyDescent="0.3">
      <c r="A91" s="10" t="s">
        <v>2819</v>
      </c>
      <c r="B91" s="11" t="s">
        <v>2748</v>
      </c>
      <c r="C91" s="121" t="s">
        <v>2713</v>
      </c>
      <c r="D91" s="54">
        <v>1196.61654345278</v>
      </c>
      <c r="E91" s="50">
        <v>1219.2863644704901</v>
      </c>
      <c r="F91" s="48">
        <v>1173.9467224350601</v>
      </c>
      <c r="G91" s="48">
        <f>tab_m6_councils[[#This Row],[Age-Standardised Rate of Mortality (ASMR)]]-tab_m6_councils[[#This Row],[Lower Confidence Interval Limit]]</f>
        <v>22.669821017719869</v>
      </c>
      <c r="H91" s="17">
        <v>10107</v>
      </c>
    </row>
    <row r="92" spans="1:8" ht="16.2" customHeight="1" x14ac:dyDescent="0.3">
      <c r="A92" s="8" t="s">
        <v>2820</v>
      </c>
      <c r="B92" s="11" t="s">
        <v>2748</v>
      </c>
      <c r="C92" s="119" t="s">
        <v>2713</v>
      </c>
      <c r="D92" s="54">
        <v>1010.44455271917</v>
      </c>
      <c r="E92" s="50">
        <v>1120.65902381927</v>
      </c>
      <c r="F92" s="48">
        <v>900.23008161907899</v>
      </c>
      <c r="G92" s="48">
        <f>tab_m6_councils[[#This Row],[Age-Standardised Rate of Mortality (ASMR)]]-tab_m6_councils[[#This Row],[Lower Confidence Interval Limit]]</f>
        <v>110.21447110009103</v>
      </c>
      <c r="H92" s="17">
        <v>309</v>
      </c>
    </row>
    <row r="93" spans="1:8" ht="16.2" customHeight="1" x14ac:dyDescent="0.3">
      <c r="A93" s="10" t="s">
        <v>2821</v>
      </c>
      <c r="B93" s="11" t="s">
        <v>2748</v>
      </c>
      <c r="C93" s="121" t="s">
        <v>2713</v>
      </c>
      <c r="D93" s="54">
        <v>1116.35967043339</v>
      </c>
      <c r="E93" s="50">
        <v>1241.14552775526</v>
      </c>
      <c r="F93" s="48">
        <v>991.57381311151596</v>
      </c>
      <c r="G93" s="48">
        <f>tab_m6_councils[[#This Row],[Age-Standardised Rate of Mortality (ASMR)]]-tab_m6_councils[[#This Row],[Lower Confidence Interval Limit]]</f>
        <v>124.785857321874</v>
      </c>
      <c r="H93" s="17">
        <v>293</v>
      </c>
    </row>
    <row r="94" spans="1:8" ht="16.2" customHeight="1" x14ac:dyDescent="0.3">
      <c r="A94" s="10" t="s">
        <v>2822</v>
      </c>
      <c r="B94" s="11" t="s">
        <v>2748</v>
      </c>
      <c r="C94" s="121" t="s">
        <v>2713</v>
      </c>
      <c r="D94" s="54">
        <v>1211.5578332565301</v>
      </c>
      <c r="E94" s="50">
        <v>1241.13588006794</v>
      </c>
      <c r="F94" s="48">
        <v>1181.97978644511</v>
      </c>
      <c r="G94" s="48">
        <f>tab_m6_councils[[#This Row],[Age-Standardised Rate of Mortality (ASMR)]]-tab_m6_councils[[#This Row],[Lower Confidence Interval Limit]]</f>
        <v>29.578046811420108</v>
      </c>
      <c r="H94" s="17">
        <v>6003</v>
      </c>
    </row>
    <row r="95" spans="1:8" ht="16.2" customHeight="1" x14ac:dyDescent="0.3">
      <c r="A95" s="10" t="s">
        <v>2823</v>
      </c>
      <c r="B95" s="11" t="s">
        <v>2748</v>
      </c>
      <c r="C95" s="121" t="s">
        <v>2713</v>
      </c>
      <c r="D95" s="52">
        <v>1169.8681968205799</v>
      </c>
      <c r="E95" s="49">
        <v>1275.74979143936</v>
      </c>
      <c r="F95" s="48">
        <v>1063.9866022018</v>
      </c>
      <c r="G95" s="48">
        <f>tab_m6_councils[[#This Row],[Age-Standardised Rate of Mortality (ASMR)]]-tab_m6_councils[[#This Row],[Lower Confidence Interval Limit]]</f>
        <v>105.8815946187799</v>
      </c>
      <c r="H95" s="17">
        <v>449</v>
      </c>
    </row>
    <row r="96" spans="1:8" ht="16.2" customHeight="1" x14ac:dyDescent="0.3">
      <c r="A96" s="10" t="s">
        <v>2809</v>
      </c>
      <c r="B96" s="11" t="s">
        <v>2749</v>
      </c>
      <c r="C96" s="66" t="s">
        <v>2714</v>
      </c>
      <c r="D96" s="54">
        <v>92.841057680459997</v>
      </c>
      <c r="E96" s="50">
        <v>94.975935207764294</v>
      </c>
      <c r="F96" s="48">
        <v>90.7061801531556</v>
      </c>
      <c r="G96" s="48">
        <f>tab_m6_councils[[#This Row],[Age-Standardised Rate of Mortality (ASMR)]]-tab_m6_councils[[#This Row],[Lower Confidence Interval Limit]]</f>
        <v>2.1348775273043969</v>
      </c>
      <c r="H96" s="17">
        <v>7246</v>
      </c>
    </row>
    <row r="97" spans="1:8" ht="16.2" customHeight="1" x14ac:dyDescent="0.3">
      <c r="A97" s="10" t="s">
        <v>2810</v>
      </c>
      <c r="B97" s="11" t="s">
        <v>2749</v>
      </c>
      <c r="C97" s="66" t="s">
        <v>2714</v>
      </c>
      <c r="D97" s="52">
        <v>109.330824025383</v>
      </c>
      <c r="E97" s="47">
        <v>117.677881099025</v>
      </c>
      <c r="F97" s="48">
        <v>100.983766951741</v>
      </c>
      <c r="G97" s="48">
        <f>tab_m6_councils[[#This Row],[Age-Standardised Rate of Mortality (ASMR)]]-tab_m6_councils[[#This Row],[Lower Confidence Interval Limit]]</f>
        <v>8.3470570736419916</v>
      </c>
      <c r="H97" s="17">
        <v>658</v>
      </c>
    </row>
    <row r="98" spans="1:8" ht="16.2" customHeight="1" x14ac:dyDescent="0.3">
      <c r="A98" s="10" t="s">
        <v>2811</v>
      </c>
      <c r="B98" s="11" t="s">
        <v>2749</v>
      </c>
      <c r="C98" s="66" t="s">
        <v>2714</v>
      </c>
      <c r="D98" s="52">
        <v>61.499085286072301</v>
      </c>
      <c r="E98" s="47">
        <v>72.329155996435702</v>
      </c>
      <c r="F98" s="48">
        <v>50.6690145757088</v>
      </c>
      <c r="G98" s="48">
        <f>tab_m6_councils[[#This Row],[Age-Standardised Rate of Mortality (ASMR)]]-tab_m6_councils[[#This Row],[Lower Confidence Interval Limit]]</f>
        <v>10.830070710363501</v>
      </c>
      <c r="H98" s="17">
        <v>124</v>
      </c>
    </row>
    <row r="99" spans="1:8" ht="16.2" customHeight="1" x14ac:dyDescent="0.3">
      <c r="A99" s="10" t="s">
        <v>2812</v>
      </c>
      <c r="B99" s="11" t="s">
        <v>2749</v>
      </c>
      <c r="C99" s="66" t="s">
        <v>2714</v>
      </c>
      <c r="D99" s="53">
        <v>54.896293299455799</v>
      </c>
      <c r="E99" s="49">
        <v>63.812382743742802</v>
      </c>
      <c r="F99" s="48">
        <v>45.980203855168703</v>
      </c>
      <c r="G99" s="48">
        <f>tab_m6_councils[[#This Row],[Age-Standardised Rate of Mortality (ASMR)]]-tab_m6_councils[[#This Row],[Lower Confidence Interval Limit]]</f>
        <v>8.9160894442870955</v>
      </c>
      <c r="H99" s="17">
        <v>149</v>
      </c>
    </row>
    <row r="100" spans="1:8" ht="16.2" customHeight="1" x14ac:dyDescent="0.3">
      <c r="A100" s="10" t="s">
        <v>2813</v>
      </c>
      <c r="B100" s="11" t="s">
        <v>2749</v>
      </c>
      <c r="C100" s="66" t="s">
        <v>2714</v>
      </c>
      <c r="D100" s="54">
        <v>68.218045575373694</v>
      </c>
      <c r="E100" s="50">
        <v>75.034768478489795</v>
      </c>
      <c r="F100" s="48">
        <v>61.401322672257599</v>
      </c>
      <c r="G100" s="48">
        <f>tab_m6_councils[[#This Row],[Age-Standardised Rate of Mortality (ASMR)]]-tab_m6_councils[[#This Row],[Lower Confidence Interval Limit]]</f>
        <v>6.8167229031160943</v>
      </c>
      <c r="H100" s="17">
        <v>384</v>
      </c>
    </row>
    <row r="101" spans="1:8" ht="16.2" customHeight="1" x14ac:dyDescent="0.3">
      <c r="A101" s="10" t="s">
        <v>2814</v>
      </c>
      <c r="B101" s="11" t="s">
        <v>2749</v>
      </c>
      <c r="C101" s="66" t="s">
        <v>2714</v>
      </c>
      <c r="D101" s="54">
        <v>109.552729543125</v>
      </c>
      <c r="E101" s="50">
        <v>119.466384523944</v>
      </c>
      <c r="F101" s="48">
        <v>99.639074562306902</v>
      </c>
      <c r="G101" s="48">
        <f>tab_m6_councils[[#This Row],[Age-Standardised Rate of Mortality (ASMR)]]-tab_m6_councils[[#This Row],[Lower Confidence Interval Limit]]</f>
        <v>9.9136549808180945</v>
      </c>
      <c r="H101" s="17">
        <v>467</v>
      </c>
    </row>
    <row r="102" spans="1:8" ht="16.2" customHeight="1" x14ac:dyDescent="0.3">
      <c r="A102" s="10" t="s">
        <v>2815</v>
      </c>
      <c r="B102" s="11" t="s">
        <v>2749</v>
      </c>
      <c r="C102" s="121" t="s">
        <v>2714</v>
      </c>
      <c r="D102" s="52">
        <v>54.971388782791998</v>
      </c>
      <c r="E102" s="49">
        <v>60.1002502172039</v>
      </c>
      <c r="F102" s="48">
        <v>49.842527348380102</v>
      </c>
      <c r="G102" s="48">
        <f>tab_m6_councils[[#This Row],[Age-Standardised Rate of Mortality (ASMR)]]-tab_m6_councils[[#This Row],[Lower Confidence Interval Limit]]</f>
        <v>5.1288614344118955</v>
      </c>
      <c r="H102" s="17">
        <v>441</v>
      </c>
    </row>
    <row r="103" spans="1:8" ht="16.2" customHeight="1" x14ac:dyDescent="0.3">
      <c r="A103" s="10" t="s">
        <v>2816</v>
      </c>
      <c r="B103" s="11" t="s">
        <v>2749</v>
      </c>
      <c r="C103" s="121" t="s">
        <v>2714</v>
      </c>
      <c r="D103" s="54">
        <v>131.869963422674</v>
      </c>
      <c r="E103" s="50">
        <v>137.585633558284</v>
      </c>
      <c r="F103" s="48">
        <v>126.15429328706399</v>
      </c>
      <c r="G103" s="48">
        <f>tab_m6_councils[[#This Row],[Age-Standardised Rate of Mortality (ASMR)]]-tab_m6_councils[[#This Row],[Lower Confidence Interval Limit]]</f>
        <v>5.7156701356100115</v>
      </c>
      <c r="H103" s="17">
        <v>2048</v>
      </c>
    </row>
    <row r="104" spans="1:8" ht="16.2" customHeight="1" x14ac:dyDescent="0.3">
      <c r="A104" s="10" t="s">
        <v>2817</v>
      </c>
      <c r="B104" s="11" t="s">
        <v>2749</v>
      </c>
      <c r="C104" s="121" t="s">
        <v>2714</v>
      </c>
      <c r="D104" s="54">
        <v>46.753705769299103</v>
      </c>
      <c r="E104" s="50">
        <v>52.553889096492597</v>
      </c>
      <c r="F104" s="48">
        <v>40.953522442105701</v>
      </c>
      <c r="G104" s="48">
        <f>tab_m6_councils[[#This Row],[Age-Standardised Rate of Mortality (ASMR)]]-tab_m6_councils[[#This Row],[Lower Confidence Interval Limit]]</f>
        <v>5.8001833271934018</v>
      </c>
      <c r="H104" s="17">
        <v>251</v>
      </c>
    </row>
    <row r="105" spans="1:8" ht="16.2" customHeight="1" x14ac:dyDescent="0.3">
      <c r="A105" s="10" t="s">
        <v>2818</v>
      </c>
      <c r="B105" s="11" t="s">
        <v>2749</v>
      </c>
      <c r="C105" s="121" t="s">
        <v>2714</v>
      </c>
      <c r="D105" s="54">
        <v>123.77977856825601</v>
      </c>
      <c r="E105" s="50">
        <v>131.14353653732101</v>
      </c>
      <c r="F105" s="48">
        <v>116.416020599191</v>
      </c>
      <c r="G105" s="48">
        <f>tab_m6_councils[[#This Row],[Age-Standardised Rate of Mortality (ASMR)]]-tab_m6_councils[[#This Row],[Lower Confidence Interval Limit]]</f>
        <v>7.3637579690650057</v>
      </c>
      <c r="H105" s="17">
        <v>1084</v>
      </c>
    </row>
    <row r="106" spans="1:8" ht="16.2" customHeight="1" x14ac:dyDescent="0.3">
      <c r="A106" s="8" t="s">
        <v>2819</v>
      </c>
      <c r="B106" s="11" t="s">
        <v>2749</v>
      </c>
      <c r="C106" s="119" t="s">
        <v>2714</v>
      </c>
      <c r="D106" s="54">
        <v>90.664516822693301</v>
      </c>
      <c r="E106" s="50">
        <v>96.145739572493198</v>
      </c>
      <c r="F106" s="48">
        <v>85.183294072893403</v>
      </c>
      <c r="G106" s="48">
        <f>tab_m6_councils[[#This Row],[Age-Standardised Rate of Mortality (ASMR)]]-tab_m6_councils[[#This Row],[Lower Confidence Interval Limit]]</f>
        <v>5.4812227497998975</v>
      </c>
      <c r="H106" s="17">
        <v>1046</v>
      </c>
    </row>
    <row r="107" spans="1:8" ht="16.2" customHeight="1" x14ac:dyDescent="0.3">
      <c r="A107" s="10" t="s">
        <v>2820</v>
      </c>
      <c r="B107" s="11" t="s">
        <v>2749</v>
      </c>
      <c r="C107" s="121" t="s">
        <v>2714</v>
      </c>
      <c r="D107" s="154">
        <v>16.824048492402898</v>
      </c>
      <c r="E107" s="48">
        <v>30.2982035682199</v>
      </c>
      <c r="F107" s="48">
        <v>3.3498934165859402</v>
      </c>
      <c r="G107" s="48">
        <f>tab_m6_councils[[#This Row],[Age-Standardised Rate of Mortality (ASMR)]]-tab_m6_councils[[#This Row],[Lower Confidence Interval Limit]]</f>
        <v>13.474155075816958</v>
      </c>
      <c r="H107" s="17">
        <v>6</v>
      </c>
    </row>
    <row r="108" spans="1:8" ht="16.2" customHeight="1" x14ac:dyDescent="0.3">
      <c r="A108" s="10" t="s">
        <v>2821</v>
      </c>
      <c r="B108" s="11" t="s">
        <v>2749</v>
      </c>
      <c r="C108" s="121" t="s">
        <v>2714</v>
      </c>
      <c r="D108" s="154">
        <v>34.585042881456197</v>
      </c>
      <c r="E108" s="48">
        <v>54.948621217075903</v>
      </c>
      <c r="F108" s="48">
        <v>14.2214645458366</v>
      </c>
      <c r="G108" s="48">
        <f>tab_m6_councils[[#This Row],[Age-Standardised Rate of Mortality (ASMR)]]-tab_m6_councils[[#This Row],[Lower Confidence Interval Limit]]</f>
        <v>20.363578335619597</v>
      </c>
      <c r="H108" s="17">
        <v>11</v>
      </c>
    </row>
    <row r="109" spans="1:8" ht="16.2" customHeight="1" x14ac:dyDescent="0.3">
      <c r="A109" s="10" t="s">
        <v>2822</v>
      </c>
      <c r="B109" s="11" t="s">
        <v>2749</v>
      </c>
      <c r="C109" s="121" t="s">
        <v>2714</v>
      </c>
      <c r="D109" s="54">
        <v>80.010600477524903</v>
      </c>
      <c r="E109" s="50">
        <v>86.7267837335948</v>
      </c>
      <c r="F109" s="48">
        <v>73.294417221454907</v>
      </c>
      <c r="G109" s="48">
        <f>tab_m6_councils[[#This Row],[Age-Standardised Rate of Mortality (ASMR)]]-tab_m6_councils[[#This Row],[Lower Confidence Interval Limit]]</f>
        <v>6.7161832560699963</v>
      </c>
      <c r="H109" s="17">
        <v>555</v>
      </c>
    </row>
    <row r="110" spans="1:8" ht="16.2" customHeight="1" x14ac:dyDescent="0.3">
      <c r="A110" s="10" t="s">
        <v>2823</v>
      </c>
      <c r="B110" s="11" t="s">
        <v>2749</v>
      </c>
      <c r="C110" s="121" t="s">
        <v>2714</v>
      </c>
      <c r="D110" s="53">
        <v>43.332465710794601</v>
      </c>
      <c r="E110" s="49">
        <v>61.832973579099999</v>
      </c>
      <c r="F110" s="48">
        <v>24.831957842489199</v>
      </c>
      <c r="G110" s="48">
        <f>tab_m6_councils[[#This Row],[Age-Standardised Rate of Mortality (ASMR)]]-tab_m6_councils[[#This Row],[Lower Confidence Interval Limit]]</f>
        <v>18.500507868305402</v>
      </c>
      <c r="H110" s="17">
        <v>22</v>
      </c>
    </row>
    <row r="111" spans="1:8" ht="16.2" customHeight="1" x14ac:dyDescent="0.3">
      <c r="A111" s="10" t="s">
        <v>2809</v>
      </c>
      <c r="B111" s="11" t="s">
        <v>2749</v>
      </c>
      <c r="C111" s="66" t="s">
        <v>2750</v>
      </c>
      <c r="D111" s="52">
        <v>76.011019751037793</v>
      </c>
      <c r="E111" s="49">
        <v>77.9430862908699</v>
      </c>
      <c r="F111" s="48">
        <v>74.0789532112057</v>
      </c>
      <c r="G111" s="48">
        <f>tab_m6_councils[[#This Row],[Age-Standardised Rate of Mortality (ASMR)]]-tab_m6_councils[[#This Row],[Lower Confidence Interval Limit]]</f>
        <v>1.9320665398320926</v>
      </c>
      <c r="H111" s="17">
        <v>5938</v>
      </c>
    </row>
    <row r="112" spans="1:8" ht="16.2" customHeight="1" x14ac:dyDescent="0.3">
      <c r="A112" s="10" t="s">
        <v>2810</v>
      </c>
      <c r="B112" s="11" t="s">
        <v>2749</v>
      </c>
      <c r="C112" s="66" t="s">
        <v>2750</v>
      </c>
      <c r="D112" s="54">
        <v>84.237146269234103</v>
      </c>
      <c r="E112" s="50">
        <v>91.579891850979394</v>
      </c>
      <c r="F112" s="48">
        <v>76.894400687488897</v>
      </c>
      <c r="G112" s="48">
        <f>tab_m6_councils[[#This Row],[Age-Standardised Rate of Mortality (ASMR)]]-tab_m6_councils[[#This Row],[Lower Confidence Interval Limit]]</f>
        <v>7.3427455817452056</v>
      </c>
      <c r="H112" s="17">
        <v>506</v>
      </c>
    </row>
    <row r="113" spans="1:8" ht="16.2" customHeight="1" x14ac:dyDescent="0.3">
      <c r="A113" s="10" t="s">
        <v>2811</v>
      </c>
      <c r="B113" s="11" t="s">
        <v>2749</v>
      </c>
      <c r="C113" s="66" t="s">
        <v>2750</v>
      </c>
      <c r="D113" s="52">
        <v>48.961047611543897</v>
      </c>
      <c r="E113" s="47">
        <v>58.669667249614598</v>
      </c>
      <c r="F113" s="48">
        <v>39.252427973473303</v>
      </c>
      <c r="G113" s="48">
        <f>tab_m6_councils[[#This Row],[Age-Standardised Rate of Mortality (ASMR)]]-tab_m6_councils[[#This Row],[Lower Confidence Interval Limit]]</f>
        <v>9.7086196380705942</v>
      </c>
      <c r="H113" s="17">
        <v>98</v>
      </c>
    </row>
    <row r="114" spans="1:8" ht="16.2" customHeight="1" x14ac:dyDescent="0.3">
      <c r="A114" s="10" t="s">
        <v>2812</v>
      </c>
      <c r="B114" s="11" t="s">
        <v>2749</v>
      </c>
      <c r="C114" s="66" t="s">
        <v>2750</v>
      </c>
      <c r="D114" s="53">
        <v>41.322516742417697</v>
      </c>
      <c r="E114" s="49">
        <v>49.0573100202324</v>
      </c>
      <c r="F114" s="48">
        <v>33.587723464603002</v>
      </c>
      <c r="G114" s="48">
        <f>tab_m6_councils[[#This Row],[Age-Standardised Rate of Mortality (ASMR)]]-tab_m6_councils[[#This Row],[Lower Confidence Interval Limit]]</f>
        <v>7.7347932778146955</v>
      </c>
      <c r="H114" s="17">
        <v>112</v>
      </c>
    </row>
    <row r="115" spans="1:8" ht="16.2" customHeight="1" x14ac:dyDescent="0.3">
      <c r="A115" s="10" t="s">
        <v>2813</v>
      </c>
      <c r="B115" s="11" t="s">
        <v>2749</v>
      </c>
      <c r="C115" s="66" t="s">
        <v>2750</v>
      </c>
      <c r="D115" s="54">
        <v>56.307945071675498</v>
      </c>
      <c r="E115" s="50">
        <v>62.479402256420499</v>
      </c>
      <c r="F115" s="48">
        <v>50.136487886930503</v>
      </c>
      <c r="G115" s="48">
        <f>tab_m6_councils[[#This Row],[Age-Standardised Rate of Mortality (ASMR)]]-tab_m6_councils[[#This Row],[Lower Confidence Interval Limit]]</f>
        <v>6.1714571847449946</v>
      </c>
      <c r="H115" s="17">
        <v>319</v>
      </c>
    </row>
    <row r="116" spans="1:8" ht="16.2" customHeight="1" x14ac:dyDescent="0.3">
      <c r="A116" s="10" t="s">
        <v>2814</v>
      </c>
      <c r="B116" s="11" t="s">
        <v>2749</v>
      </c>
      <c r="C116" s="66" t="s">
        <v>2750</v>
      </c>
      <c r="D116" s="54">
        <v>89.507999941222494</v>
      </c>
      <c r="E116" s="50">
        <v>98.469186879592499</v>
      </c>
      <c r="F116" s="48">
        <v>80.546813002852502</v>
      </c>
      <c r="G116" s="48">
        <f>tab_m6_councils[[#This Row],[Age-Standardised Rate of Mortality (ASMR)]]-tab_m6_councils[[#This Row],[Lower Confidence Interval Limit]]</f>
        <v>8.9611869383699911</v>
      </c>
      <c r="H116" s="17">
        <v>382</v>
      </c>
    </row>
    <row r="117" spans="1:8" ht="16.2" customHeight="1" x14ac:dyDescent="0.3">
      <c r="A117" s="10" t="s">
        <v>2815</v>
      </c>
      <c r="B117" s="11" t="s">
        <v>2749</v>
      </c>
      <c r="C117" s="66" t="s">
        <v>2750</v>
      </c>
      <c r="D117" s="54">
        <v>45.281928888166497</v>
      </c>
      <c r="E117" s="50">
        <v>49.93941619049</v>
      </c>
      <c r="F117" s="48">
        <v>40.624441585843002</v>
      </c>
      <c r="G117" s="48">
        <f>tab_m6_councils[[#This Row],[Age-Standardised Rate of Mortality (ASMR)]]-tab_m6_councils[[#This Row],[Lower Confidence Interval Limit]]</f>
        <v>4.6574873023234957</v>
      </c>
      <c r="H117" s="17">
        <v>363</v>
      </c>
    </row>
    <row r="118" spans="1:8" ht="16.2" customHeight="1" x14ac:dyDescent="0.3">
      <c r="A118" s="10" t="s">
        <v>2816</v>
      </c>
      <c r="B118" s="11" t="s">
        <v>2749</v>
      </c>
      <c r="C118" s="66" t="s">
        <v>2750</v>
      </c>
      <c r="D118" s="54">
        <v>110.82414988798</v>
      </c>
      <c r="E118" s="50">
        <v>116.069704166569</v>
      </c>
      <c r="F118" s="48">
        <v>105.578595609391</v>
      </c>
      <c r="G118" s="48">
        <f>tab_m6_councils[[#This Row],[Age-Standardised Rate of Mortality (ASMR)]]-tab_m6_councils[[#This Row],[Lower Confidence Interval Limit]]</f>
        <v>5.2455542785889975</v>
      </c>
      <c r="H118" s="17">
        <v>1720</v>
      </c>
    </row>
    <row r="119" spans="1:8" ht="16.2" customHeight="1" x14ac:dyDescent="0.3">
      <c r="A119" s="10" t="s">
        <v>2817</v>
      </c>
      <c r="B119" s="11" t="s">
        <v>2749</v>
      </c>
      <c r="C119" s="66" t="s">
        <v>2750</v>
      </c>
      <c r="D119" s="54">
        <v>35.208243812454398</v>
      </c>
      <c r="E119" s="50">
        <v>40.248138865009203</v>
      </c>
      <c r="F119" s="48">
        <v>30.168348759899601</v>
      </c>
      <c r="G119" s="48">
        <f>tab_m6_councils[[#This Row],[Age-Standardised Rate of Mortality (ASMR)]]-tab_m6_councils[[#This Row],[Lower Confidence Interval Limit]]</f>
        <v>5.0398950525547974</v>
      </c>
      <c r="H119" s="17">
        <v>189</v>
      </c>
    </row>
    <row r="120" spans="1:8" ht="16.2" customHeight="1" x14ac:dyDescent="0.3">
      <c r="A120" s="10" t="s">
        <v>2818</v>
      </c>
      <c r="B120" s="11" t="s">
        <v>2749</v>
      </c>
      <c r="C120" s="66" t="s">
        <v>2750</v>
      </c>
      <c r="D120" s="54">
        <v>102.337283656057</v>
      </c>
      <c r="E120" s="50">
        <v>109.047257733077</v>
      </c>
      <c r="F120" s="48">
        <v>95.627309579036904</v>
      </c>
      <c r="G120" s="48">
        <f>tab_m6_councils[[#This Row],[Age-Standardised Rate of Mortality (ASMR)]]-tab_m6_councils[[#This Row],[Lower Confidence Interval Limit]]</f>
        <v>6.7099740770200924</v>
      </c>
      <c r="H120" s="17">
        <v>894</v>
      </c>
    </row>
    <row r="121" spans="1:8" ht="16.2" customHeight="1" x14ac:dyDescent="0.3">
      <c r="A121" s="10" t="s">
        <v>2819</v>
      </c>
      <c r="B121" s="11" t="s">
        <v>2749</v>
      </c>
      <c r="C121" s="66" t="s">
        <v>2750</v>
      </c>
      <c r="D121" s="54">
        <v>75.262132721326395</v>
      </c>
      <c r="E121" s="50">
        <v>80.251247915030802</v>
      </c>
      <c r="F121" s="48">
        <v>70.273017527622002</v>
      </c>
      <c r="G121" s="48">
        <f>tab_m6_councils[[#This Row],[Age-Standardised Rate of Mortality (ASMR)]]-tab_m6_councils[[#This Row],[Lower Confidence Interval Limit]]</f>
        <v>4.9891151937043929</v>
      </c>
      <c r="H121" s="17">
        <v>871</v>
      </c>
    </row>
    <row r="122" spans="1:8" ht="16.2" customHeight="1" x14ac:dyDescent="0.3">
      <c r="A122" s="8" t="s">
        <v>2820</v>
      </c>
      <c r="B122" s="11" t="s">
        <v>2749</v>
      </c>
      <c r="C122" s="119" t="s">
        <v>2750</v>
      </c>
      <c r="D122" s="154">
        <v>8.5174089084538505</v>
      </c>
      <c r="E122" s="48">
        <v>18.1566499425874</v>
      </c>
      <c r="F122" s="48">
        <v>-1.1218321256797501</v>
      </c>
      <c r="G122" s="48">
        <f>tab_m6_councils[[#This Row],[Age-Standardised Rate of Mortality (ASMR)]]-tab_m6_councils[[#This Row],[Lower Confidence Interval Limit]]</f>
        <v>9.639241034133601</v>
      </c>
      <c r="H122" s="17">
        <v>3</v>
      </c>
    </row>
    <row r="123" spans="1:8" ht="16.2" customHeight="1" x14ac:dyDescent="0.3">
      <c r="A123" s="10" t="s">
        <v>2821</v>
      </c>
      <c r="B123" s="11" t="s">
        <v>2749</v>
      </c>
      <c r="C123" s="121" t="s">
        <v>2750</v>
      </c>
      <c r="D123" s="154">
        <v>31.355028164052801</v>
      </c>
      <c r="E123" s="48">
        <v>50.739584956536</v>
      </c>
      <c r="F123" s="48">
        <v>11.9704713715696</v>
      </c>
      <c r="G123" s="48">
        <f>tab_m6_councils[[#This Row],[Age-Standardised Rate of Mortality (ASMR)]]-tab_m6_councils[[#This Row],[Lower Confidence Interval Limit]]</f>
        <v>19.384556792483203</v>
      </c>
      <c r="H123" s="17">
        <v>10</v>
      </c>
    </row>
    <row r="124" spans="1:8" ht="16.2" customHeight="1" x14ac:dyDescent="0.3">
      <c r="A124" s="10" t="s">
        <v>2822</v>
      </c>
      <c r="B124" s="11" t="s">
        <v>2749</v>
      </c>
      <c r="C124" s="121" t="s">
        <v>2750</v>
      </c>
      <c r="D124" s="54">
        <v>66.102533375014701</v>
      </c>
      <c r="E124" s="50">
        <v>72.209334258572497</v>
      </c>
      <c r="F124" s="48">
        <v>59.995732491456799</v>
      </c>
      <c r="G124" s="48">
        <f>tab_m6_councils[[#This Row],[Age-Standardised Rate of Mortality (ASMR)]]-tab_m6_councils[[#This Row],[Lower Confidence Interval Limit]]</f>
        <v>6.1068008835579022</v>
      </c>
      <c r="H124" s="17">
        <v>459</v>
      </c>
    </row>
    <row r="125" spans="1:8" ht="16.2" customHeight="1" x14ac:dyDescent="0.3">
      <c r="A125" s="10" t="s">
        <v>2823</v>
      </c>
      <c r="B125" s="11" t="s">
        <v>2749</v>
      </c>
      <c r="C125" s="121" t="s">
        <v>2750</v>
      </c>
      <c r="D125" s="154">
        <v>22.353722092195</v>
      </c>
      <c r="E125" s="48">
        <v>35.091641313029498</v>
      </c>
      <c r="F125" s="48">
        <v>9.6158028713605201</v>
      </c>
      <c r="G125" s="48">
        <f>tab_m6_councils[[#This Row],[Age-Standardised Rate of Mortality (ASMR)]]-tab_m6_councils[[#This Row],[Lower Confidence Interval Limit]]</f>
        <v>12.737919220834479</v>
      </c>
      <c r="H125" s="17">
        <v>12</v>
      </c>
    </row>
    <row r="126" spans="1:8" ht="16.2" customHeight="1" x14ac:dyDescent="0.3">
      <c r="A126" s="10" t="s">
        <v>2809</v>
      </c>
      <c r="B126" s="11" t="s">
        <v>2749</v>
      </c>
      <c r="C126" s="66" t="s">
        <v>2713</v>
      </c>
      <c r="D126" s="53">
        <v>958.14436358758496</v>
      </c>
      <c r="E126" s="49">
        <v>964.784280886744</v>
      </c>
      <c r="F126" s="48">
        <v>951.50444628842695</v>
      </c>
      <c r="G126" s="48">
        <f>tab_m6_councils[[#This Row],[Age-Standardised Rate of Mortality (ASMR)]]-tab_m6_councils[[#This Row],[Lower Confidence Interval Limit]]</f>
        <v>6.6399172991580144</v>
      </c>
      <c r="H126" s="17">
        <v>74123</v>
      </c>
    </row>
    <row r="127" spans="1:8" ht="16.2" customHeight="1" x14ac:dyDescent="0.3">
      <c r="A127" s="10" t="s">
        <v>2810</v>
      </c>
      <c r="B127" s="11" t="s">
        <v>2749</v>
      </c>
      <c r="C127" s="66" t="s">
        <v>2713</v>
      </c>
      <c r="D127" s="54">
        <v>1021.10063881618</v>
      </c>
      <c r="E127" s="50">
        <v>1045.90089513318</v>
      </c>
      <c r="F127" s="48">
        <v>996.30038249918698</v>
      </c>
      <c r="G127" s="48">
        <f>tab_m6_councils[[#This Row],[Age-Standardised Rate of Mortality (ASMR)]]-tab_m6_councils[[#This Row],[Lower Confidence Interval Limit]]</f>
        <v>24.800256316993</v>
      </c>
      <c r="H127" s="17">
        <v>6070</v>
      </c>
    </row>
    <row r="128" spans="1:8" ht="16.2" customHeight="1" x14ac:dyDescent="0.3">
      <c r="A128" s="10" t="s">
        <v>2811</v>
      </c>
      <c r="B128" s="11" t="s">
        <v>2749</v>
      </c>
      <c r="C128" s="66" t="s">
        <v>2713</v>
      </c>
      <c r="D128" s="52">
        <v>856.39961152209105</v>
      </c>
      <c r="E128" s="47">
        <v>895.65656459257104</v>
      </c>
      <c r="F128" s="48">
        <v>817.14265845161106</v>
      </c>
      <c r="G128" s="48">
        <f>tab_m6_councils[[#This Row],[Age-Standardised Rate of Mortality (ASMR)]]-tab_m6_councils[[#This Row],[Lower Confidence Interval Limit]]</f>
        <v>39.256953070479994</v>
      </c>
      <c r="H128" s="17">
        <v>1683</v>
      </c>
    </row>
    <row r="129" spans="1:8" ht="16.2" customHeight="1" x14ac:dyDescent="0.3">
      <c r="A129" s="10" t="s">
        <v>2812</v>
      </c>
      <c r="B129" s="11" t="s">
        <v>2749</v>
      </c>
      <c r="C129" s="66" t="s">
        <v>2713</v>
      </c>
      <c r="D129" s="53">
        <v>915.952744213203</v>
      </c>
      <c r="E129" s="49">
        <v>951.56934544498495</v>
      </c>
      <c r="F129" s="48">
        <v>880.33614298142095</v>
      </c>
      <c r="G129" s="48">
        <f>tab_m6_councils[[#This Row],[Age-Standardised Rate of Mortality (ASMR)]]-tab_m6_councils[[#This Row],[Lower Confidence Interval Limit]]</f>
        <v>35.616601231782056</v>
      </c>
      <c r="H129" s="17">
        <v>2415</v>
      </c>
    </row>
    <row r="130" spans="1:8" ht="16.2" customHeight="1" x14ac:dyDescent="0.3">
      <c r="A130" s="10" t="s">
        <v>2813</v>
      </c>
      <c r="B130" s="11" t="s">
        <v>2749</v>
      </c>
      <c r="C130" s="66" t="s">
        <v>2713</v>
      </c>
      <c r="D130" s="53">
        <v>942.24154698169798</v>
      </c>
      <c r="E130" s="49">
        <v>966.789508560733</v>
      </c>
      <c r="F130" s="48">
        <v>917.69358540266296</v>
      </c>
      <c r="G130" s="48">
        <f>tab_m6_councils[[#This Row],[Age-Standardised Rate of Mortality (ASMR)]]-tab_m6_councils[[#This Row],[Lower Confidence Interval Limit]]</f>
        <v>24.547961579035018</v>
      </c>
      <c r="H130" s="17">
        <v>5234</v>
      </c>
    </row>
    <row r="131" spans="1:8" ht="16.2" customHeight="1" x14ac:dyDescent="0.3">
      <c r="A131" s="10" t="s">
        <v>2814</v>
      </c>
      <c r="B131" s="11" t="s">
        <v>2749</v>
      </c>
      <c r="C131" s="66" t="s">
        <v>2713</v>
      </c>
      <c r="D131" s="54">
        <v>986.102618492376</v>
      </c>
      <c r="E131" s="50">
        <v>1014.72823462375</v>
      </c>
      <c r="F131" s="48">
        <v>957.47700236100604</v>
      </c>
      <c r="G131" s="48">
        <f>tab_m6_councils[[#This Row],[Age-Standardised Rate of Mortality (ASMR)]]-tab_m6_councils[[#This Row],[Lower Confidence Interval Limit]]</f>
        <v>28.625616131369952</v>
      </c>
      <c r="H131" s="17">
        <v>4180</v>
      </c>
    </row>
    <row r="132" spans="1:8" x14ac:dyDescent="0.3">
      <c r="A132" s="10" t="s">
        <v>2815</v>
      </c>
      <c r="B132" s="11" t="s">
        <v>2749</v>
      </c>
      <c r="C132" s="73" t="s">
        <v>2713</v>
      </c>
      <c r="D132" s="54">
        <v>861.60851585498006</v>
      </c>
      <c r="E132" s="50">
        <v>881.27569927797799</v>
      </c>
      <c r="F132" s="48">
        <v>841.941332431982</v>
      </c>
      <c r="G132" s="48">
        <f>tab_m6_councils[[#This Row],[Age-Standardised Rate of Mortality (ASMR)]]-tab_m6_councils[[#This Row],[Lower Confidence Interval Limit]]</f>
        <v>19.66718342299805</v>
      </c>
      <c r="H132" s="17">
        <v>6854</v>
      </c>
    </row>
    <row r="133" spans="1:8" x14ac:dyDescent="0.3">
      <c r="A133" s="10" t="s">
        <v>2816</v>
      </c>
      <c r="B133" s="11" t="s">
        <v>2749</v>
      </c>
      <c r="C133" s="73" t="s">
        <v>2713</v>
      </c>
      <c r="D133" s="54">
        <v>1058.8256168421799</v>
      </c>
      <c r="E133" s="50">
        <v>1074.51598884328</v>
      </c>
      <c r="F133" s="48">
        <v>1043.1352448410801</v>
      </c>
      <c r="G133" s="48">
        <f>tab_m6_councils[[#This Row],[Age-Standardised Rate of Mortality (ASMR)]]-tab_m6_councils[[#This Row],[Lower Confidence Interval Limit]]</f>
        <v>15.690372001099831</v>
      </c>
      <c r="H133" s="17">
        <v>16336</v>
      </c>
    </row>
    <row r="134" spans="1:8" x14ac:dyDescent="0.3">
      <c r="A134" s="10" t="s">
        <v>2817</v>
      </c>
      <c r="B134" s="11" t="s">
        <v>2749</v>
      </c>
      <c r="C134" s="73" t="s">
        <v>2713</v>
      </c>
      <c r="D134" s="54">
        <v>850.30500430616496</v>
      </c>
      <c r="E134" s="50">
        <v>874.31473829753895</v>
      </c>
      <c r="F134" s="48">
        <v>826.29527031479097</v>
      </c>
      <c r="G134" s="48">
        <f>tab_m6_councils[[#This Row],[Age-Standardised Rate of Mortality (ASMR)]]-tab_m6_councils[[#This Row],[Lower Confidence Interval Limit]]</f>
        <v>24.009733991373992</v>
      </c>
      <c r="H134" s="17">
        <v>4512</v>
      </c>
    </row>
    <row r="135" spans="1:8" x14ac:dyDescent="0.3">
      <c r="A135" s="10" t="s">
        <v>2818</v>
      </c>
      <c r="B135" s="11" t="s">
        <v>2749</v>
      </c>
      <c r="C135" s="73" t="s">
        <v>2713</v>
      </c>
      <c r="D135" s="54">
        <v>1082.9553921808499</v>
      </c>
      <c r="E135" s="50">
        <v>1103.7800831377999</v>
      </c>
      <c r="F135" s="48">
        <v>1062.1307012238999</v>
      </c>
      <c r="G135" s="48">
        <f>tab_m6_councils[[#This Row],[Age-Standardised Rate of Mortality (ASMR)]]-tab_m6_councils[[#This Row],[Lower Confidence Interval Limit]]</f>
        <v>20.824690956950008</v>
      </c>
      <c r="H135" s="17">
        <v>9521</v>
      </c>
    </row>
    <row r="136" spans="1:8" x14ac:dyDescent="0.3">
      <c r="A136" s="10" t="s">
        <v>2819</v>
      </c>
      <c r="B136" s="11" t="s">
        <v>2749</v>
      </c>
      <c r="C136" s="73" t="s">
        <v>2713</v>
      </c>
      <c r="D136" s="54">
        <v>890.86765806276003</v>
      </c>
      <c r="E136" s="50">
        <v>907.519509710021</v>
      </c>
      <c r="F136" s="48">
        <v>874.21580641549895</v>
      </c>
      <c r="G136" s="48">
        <f>tab_m6_councils[[#This Row],[Age-Standardised Rate of Mortality (ASMR)]]-tab_m6_councils[[#This Row],[Lower Confidence Interval Limit]]</f>
        <v>16.651851647261083</v>
      </c>
      <c r="H136" s="17">
        <v>10201</v>
      </c>
    </row>
    <row r="137" spans="1:8" x14ac:dyDescent="0.3">
      <c r="A137" s="8" t="s">
        <v>2820</v>
      </c>
      <c r="B137" s="11" t="s">
        <v>2749</v>
      </c>
      <c r="C137" s="43" t="s">
        <v>2713</v>
      </c>
      <c r="D137" s="54">
        <v>788.11499041095794</v>
      </c>
      <c r="E137" s="50">
        <v>874.38721189977298</v>
      </c>
      <c r="F137" s="48">
        <v>701.84276892214405</v>
      </c>
      <c r="G137" s="48">
        <f>tab_m6_councils[[#This Row],[Age-Standardised Rate of Mortality (ASMR)]]-tab_m6_councils[[#This Row],[Lower Confidence Interval Limit]]</f>
        <v>86.272221488813898</v>
      </c>
      <c r="H137" s="17">
        <v>298</v>
      </c>
    </row>
    <row r="138" spans="1:8" x14ac:dyDescent="0.3">
      <c r="A138" s="10" t="s">
        <v>2821</v>
      </c>
      <c r="B138" s="11" t="s">
        <v>2749</v>
      </c>
      <c r="C138" s="73" t="s">
        <v>2713</v>
      </c>
      <c r="D138" s="54">
        <v>753.37819945870206</v>
      </c>
      <c r="E138" s="50">
        <v>844.33600930473904</v>
      </c>
      <c r="F138" s="48">
        <v>662.42038961266496</v>
      </c>
      <c r="G138" s="48">
        <f>tab_m6_councils[[#This Row],[Age-Standardised Rate of Mortality (ASMR)]]-tab_m6_councils[[#This Row],[Lower Confidence Interval Limit]]</f>
        <v>90.957809846037094</v>
      </c>
      <c r="H138" s="17">
        <v>241</v>
      </c>
    </row>
    <row r="139" spans="1:8" x14ac:dyDescent="0.3">
      <c r="A139" s="10" t="s">
        <v>2822</v>
      </c>
      <c r="B139" s="11" t="s">
        <v>2749</v>
      </c>
      <c r="C139" s="73" t="s">
        <v>2713</v>
      </c>
      <c r="D139" s="53">
        <v>906.39483874138602</v>
      </c>
      <c r="E139" s="49">
        <v>928.60406651533697</v>
      </c>
      <c r="F139" s="48">
        <v>884.18561096743395</v>
      </c>
      <c r="G139" s="48">
        <f>tab_m6_councils[[#This Row],[Age-Standardised Rate of Mortality (ASMR)]]-tab_m6_councils[[#This Row],[Lower Confidence Interval Limit]]</f>
        <v>22.20922777395208</v>
      </c>
      <c r="H139" s="17">
        <v>6129</v>
      </c>
    </row>
    <row r="140" spans="1:8" x14ac:dyDescent="0.3">
      <c r="A140" s="10" t="s">
        <v>2823</v>
      </c>
      <c r="B140" s="11" t="s">
        <v>2749</v>
      </c>
      <c r="C140" s="73" t="s">
        <v>2713</v>
      </c>
      <c r="D140" s="54">
        <v>864.56413805852799</v>
      </c>
      <c r="E140" s="50">
        <v>943.26770552585594</v>
      </c>
      <c r="F140" s="48">
        <v>785.86057059120003</v>
      </c>
      <c r="G140" s="48">
        <f>tab_m6_councils[[#This Row],[Age-Standardised Rate of Mortality (ASMR)]]-tab_m6_councils[[#This Row],[Lower Confidence Interval Limit]]</f>
        <v>78.703567467327957</v>
      </c>
      <c r="H140" s="17">
        <v>449</v>
      </c>
    </row>
    <row r="141" spans="1:8" x14ac:dyDescent="0.3">
      <c r="A141" s="99"/>
      <c r="B141" s="100"/>
      <c r="C141" s="153"/>
      <c r="D141" s="101"/>
      <c r="E141" s="102"/>
      <c r="F141" s="103"/>
      <c r="G141" s="48">
        <f>tab_m6_councils[[#This Row],[Age-Standardised Rate of Mortality (ASMR)]]-tab_m6_councils[[#This Row],[Lower Confidence Interval Limit]]</f>
        <v>0</v>
      </c>
      <c r="H141" s="108"/>
    </row>
    <row r="142" spans="1:8" x14ac:dyDescent="0.3">
      <c r="A142" s="99"/>
      <c r="B142" s="100"/>
      <c r="C142" s="153"/>
      <c r="D142" s="101"/>
      <c r="E142" s="102"/>
      <c r="F142" s="103"/>
      <c r="G142" s="48">
        <f>tab_m6_councils[[#This Row],[Age-Standardised Rate of Mortality (ASMR)]]-tab_m6_councils[[#This Row],[Lower Confidence Interval Limit]]</f>
        <v>0</v>
      </c>
      <c r="H142" s="108"/>
    </row>
    <row r="143" spans="1:8" x14ac:dyDescent="0.3">
      <c r="A143" s="99"/>
      <c r="B143" s="100"/>
      <c r="C143" s="153"/>
      <c r="D143" s="101"/>
      <c r="E143" s="102"/>
      <c r="F143" s="103"/>
      <c r="G143" s="48">
        <f>tab_m6_councils[[#This Row],[Age-Standardised Rate of Mortality (ASMR)]]-tab_m6_councils[[#This Row],[Lower Confidence Interval Limit]]</f>
        <v>0</v>
      </c>
      <c r="H143" s="108"/>
    </row>
    <row r="144" spans="1:8" x14ac:dyDescent="0.3">
      <c r="A144" s="99"/>
      <c r="B144" s="100"/>
      <c r="C144" s="153"/>
      <c r="D144" s="101"/>
      <c r="E144" s="102"/>
      <c r="F144" s="103"/>
      <c r="G144" s="48">
        <f>tab_m6_councils[[#This Row],[Age-Standardised Rate of Mortality (ASMR)]]-tab_m6_councils[[#This Row],[Lower Confidence Interval Limit]]</f>
        <v>0</v>
      </c>
      <c r="H144" s="108"/>
    </row>
    <row r="145" spans="1:8" x14ac:dyDescent="0.3">
      <c r="A145" s="99"/>
      <c r="B145" s="100"/>
      <c r="C145" s="153"/>
      <c r="D145" s="101"/>
      <c r="E145" s="102"/>
      <c r="F145" s="103"/>
      <c r="G145" s="48">
        <f>tab_m6_councils[[#This Row],[Age-Standardised Rate of Mortality (ASMR)]]-tab_m6_councils[[#This Row],[Lower Confidence Interval Limit]]</f>
        <v>0</v>
      </c>
      <c r="H145" s="108"/>
    </row>
    <row r="146" spans="1:8" x14ac:dyDescent="0.3">
      <c r="A146" s="99"/>
      <c r="B146" s="100"/>
      <c r="C146" s="153"/>
      <c r="D146" s="101"/>
      <c r="E146" s="102"/>
      <c r="F146" s="103"/>
      <c r="G146" s="48">
        <f>tab_m6_councils[[#This Row],[Age-Standardised Rate of Mortality (ASMR)]]-tab_m6_councils[[#This Row],[Lower Confidence Interval Limit]]</f>
        <v>0</v>
      </c>
      <c r="H146" s="108"/>
    </row>
    <row r="147" spans="1:8" x14ac:dyDescent="0.3">
      <c r="A147" s="99"/>
      <c r="B147" s="100"/>
      <c r="C147" s="153"/>
      <c r="D147" s="101"/>
      <c r="E147" s="102"/>
      <c r="F147" s="103"/>
      <c r="G147" s="48">
        <f>tab_m6_councils[[#This Row],[Age-Standardised Rate of Mortality (ASMR)]]-tab_m6_councils[[#This Row],[Lower Confidence Interval Limit]]</f>
        <v>0</v>
      </c>
      <c r="H147" s="108"/>
    </row>
    <row r="148" spans="1:8" x14ac:dyDescent="0.3">
      <c r="A148" s="99"/>
      <c r="B148" s="100"/>
      <c r="C148" s="153"/>
      <c r="D148" s="101"/>
      <c r="E148" s="102"/>
      <c r="F148" s="103"/>
      <c r="G148" s="48">
        <f>tab_m6_councils[[#This Row],[Age-Standardised Rate of Mortality (ASMR)]]-tab_m6_councils[[#This Row],[Lower Confidence Interval Limit]]</f>
        <v>0</v>
      </c>
      <c r="H148" s="108"/>
    </row>
    <row r="149" spans="1:8" x14ac:dyDescent="0.3">
      <c r="A149" s="99"/>
      <c r="B149" s="100"/>
      <c r="C149" s="153"/>
      <c r="D149" s="101"/>
      <c r="E149" s="102"/>
      <c r="F149" s="103"/>
      <c r="G149" s="48">
        <f>tab_m6_councils[[#This Row],[Age-Standardised Rate of Mortality (ASMR)]]-tab_m6_councils[[#This Row],[Lower Confidence Interval Limit]]</f>
        <v>0</v>
      </c>
      <c r="H149" s="108"/>
    </row>
    <row r="150" spans="1:8" x14ac:dyDescent="0.3">
      <c r="A150" s="99"/>
      <c r="B150" s="100"/>
      <c r="C150" s="153"/>
      <c r="D150" s="101"/>
      <c r="E150" s="102"/>
      <c r="F150" s="103"/>
      <c r="G150" s="48">
        <f>tab_m6_councils[[#This Row],[Age-Standardised Rate of Mortality (ASMR)]]-tab_m6_councils[[#This Row],[Lower Confidence Interval Limit]]</f>
        <v>0</v>
      </c>
      <c r="H150" s="108"/>
    </row>
    <row r="151" spans="1:8" x14ac:dyDescent="0.3">
      <c r="A151" s="99"/>
      <c r="B151" s="100"/>
      <c r="C151" s="153"/>
      <c r="D151" s="101"/>
      <c r="E151" s="102"/>
      <c r="F151" s="103"/>
      <c r="G151" s="48">
        <f>tab_m6_councils[[#This Row],[Age-Standardised Rate of Mortality (ASMR)]]-tab_m6_councils[[#This Row],[Lower Confidence Interval Limit]]</f>
        <v>0</v>
      </c>
      <c r="H151" s="108"/>
    </row>
    <row r="152" spans="1:8" x14ac:dyDescent="0.3">
      <c r="A152" s="99"/>
      <c r="B152" s="100"/>
      <c r="C152" s="153"/>
      <c r="D152" s="101"/>
      <c r="E152" s="102"/>
      <c r="F152" s="103"/>
      <c r="G152" s="48">
        <f>tab_m6_councils[[#This Row],[Age-Standardised Rate of Mortality (ASMR)]]-tab_m6_councils[[#This Row],[Lower Confidence Interval Limit]]</f>
        <v>0</v>
      </c>
      <c r="H152" s="108"/>
    </row>
    <row r="153" spans="1:8" x14ac:dyDescent="0.3">
      <c r="A153" s="99"/>
      <c r="B153" s="100"/>
      <c r="C153" s="153"/>
      <c r="D153" s="101"/>
      <c r="E153" s="102"/>
      <c r="F153" s="103"/>
      <c r="G153" s="48">
        <f>tab_m6_councils[[#This Row],[Age-Standardised Rate of Mortality (ASMR)]]-tab_m6_councils[[#This Row],[Lower Confidence Interval Limit]]</f>
        <v>0</v>
      </c>
      <c r="H153" s="108"/>
    </row>
    <row r="154" spans="1:8" x14ac:dyDescent="0.3">
      <c r="A154" s="99"/>
      <c r="B154" s="100"/>
      <c r="C154" s="153"/>
      <c r="D154" s="101"/>
      <c r="E154" s="102"/>
      <c r="F154" s="103"/>
      <c r="G154" s="48">
        <f>tab_m6_councils[[#This Row],[Age-Standardised Rate of Mortality (ASMR)]]-tab_m6_councils[[#This Row],[Lower Confidence Interval Limit]]</f>
        <v>0</v>
      </c>
      <c r="H154" s="108"/>
    </row>
    <row r="155" spans="1:8" x14ac:dyDescent="0.3">
      <c r="A155" s="99"/>
      <c r="B155" s="100"/>
      <c r="C155" s="153"/>
      <c r="D155" s="101"/>
      <c r="E155" s="102"/>
      <c r="F155" s="103"/>
      <c r="G155" s="48">
        <f>tab_m6_councils[[#This Row],[Age-Standardised Rate of Mortality (ASMR)]]-tab_m6_councils[[#This Row],[Lower Confidence Interval Limit]]</f>
        <v>0</v>
      </c>
      <c r="H155" s="108"/>
    </row>
    <row r="156" spans="1:8" x14ac:dyDescent="0.3">
      <c r="A156" s="99"/>
      <c r="B156" s="100"/>
      <c r="C156" s="153"/>
      <c r="D156" s="101"/>
      <c r="E156" s="102"/>
      <c r="F156" s="103"/>
      <c r="G156" s="48">
        <f>tab_m6_councils[[#This Row],[Age-Standardised Rate of Mortality (ASMR)]]-tab_m6_councils[[#This Row],[Lower Confidence Interval Limit]]</f>
        <v>0</v>
      </c>
      <c r="H156" s="108"/>
    </row>
    <row r="157" spans="1:8" x14ac:dyDescent="0.3">
      <c r="A157" s="99"/>
      <c r="B157" s="100"/>
      <c r="C157" s="153"/>
      <c r="D157" s="101"/>
      <c r="E157" s="102"/>
      <c r="F157" s="103"/>
      <c r="G157" s="48">
        <f>tab_m6_councils[[#This Row],[Age-Standardised Rate of Mortality (ASMR)]]-tab_m6_councils[[#This Row],[Lower Confidence Interval Limit]]</f>
        <v>0</v>
      </c>
      <c r="H157" s="108"/>
    </row>
    <row r="158" spans="1:8" x14ac:dyDescent="0.3">
      <c r="A158" s="99"/>
      <c r="B158" s="100"/>
      <c r="C158" s="153"/>
      <c r="D158" s="154"/>
      <c r="E158" s="48"/>
      <c r="F158" s="48"/>
      <c r="G158" s="48">
        <f>tab_m6_councils[[#This Row],[Age-Standardised Rate of Mortality (ASMR)]]-tab_m6_councils[[#This Row],[Lower Confidence Interval Limit]]</f>
        <v>0</v>
      </c>
      <c r="H158" s="108"/>
    </row>
    <row r="159" spans="1:8" x14ac:dyDescent="0.3">
      <c r="A159" s="99"/>
      <c r="B159" s="100"/>
      <c r="C159" s="153"/>
      <c r="D159" s="101"/>
      <c r="E159" s="102"/>
      <c r="F159" s="103"/>
      <c r="G159" s="48">
        <f>tab_m6_councils[[#This Row],[Age-Standardised Rate of Mortality (ASMR)]]-tab_m6_councils[[#This Row],[Lower Confidence Interval Limit]]</f>
        <v>0</v>
      </c>
      <c r="H159" s="108"/>
    </row>
    <row r="160" spans="1:8" x14ac:dyDescent="0.3">
      <c r="A160" s="99"/>
      <c r="B160" s="100"/>
      <c r="C160" s="153"/>
      <c r="D160" s="101"/>
      <c r="E160" s="102"/>
      <c r="F160" s="103"/>
      <c r="G160" s="48">
        <f>tab_m6_councils[[#This Row],[Age-Standardised Rate of Mortality (ASMR)]]-tab_m6_councils[[#This Row],[Lower Confidence Interval Limit]]</f>
        <v>0</v>
      </c>
      <c r="H160" s="108"/>
    </row>
    <row r="161" spans="1:8" x14ac:dyDescent="0.3">
      <c r="A161" s="99"/>
      <c r="B161" s="100"/>
      <c r="C161" s="153"/>
      <c r="D161" s="154"/>
      <c r="E161" s="48"/>
      <c r="F161" s="48"/>
      <c r="G161" s="48">
        <f>tab_m6_councils[[#This Row],[Age-Standardised Rate of Mortality (ASMR)]]-tab_m6_councils[[#This Row],[Lower Confidence Interval Limit]]</f>
        <v>0</v>
      </c>
      <c r="H161" s="108"/>
    </row>
    <row r="162" spans="1:8" x14ac:dyDescent="0.3">
      <c r="A162" s="99"/>
      <c r="B162" s="100"/>
      <c r="C162" s="153"/>
      <c r="D162" s="101"/>
      <c r="E162" s="102"/>
      <c r="F162" s="103"/>
      <c r="G162" s="48">
        <f>tab_m6_councils[[#This Row],[Age-Standardised Rate of Mortality (ASMR)]]-tab_m6_councils[[#This Row],[Lower Confidence Interval Limit]]</f>
        <v>0</v>
      </c>
      <c r="H162" s="108"/>
    </row>
    <row r="163" spans="1:8" x14ac:dyDescent="0.3">
      <c r="A163" s="99"/>
      <c r="B163" s="100"/>
      <c r="C163" s="153"/>
      <c r="D163" s="101"/>
      <c r="E163" s="102"/>
      <c r="F163" s="103"/>
      <c r="G163" s="48">
        <f>tab_m6_councils[[#This Row],[Age-Standardised Rate of Mortality (ASMR)]]-tab_m6_councils[[#This Row],[Lower Confidence Interval Limit]]</f>
        <v>0</v>
      </c>
      <c r="H163" s="108"/>
    </row>
    <row r="164" spans="1:8" x14ac:dyDescent="0.3">
      <c r="A164" s="99"/>
      <c r="B164" s="100"/>
      <c r="C164" s="153"/>
      <c r="D164" s="101"/>
      <c r="E164" s="102"/>
      <c r="F164" s="103"/>
      <c r="G164" s="48">
        <f>tab_m6_councils[[#This Row],[Age-Standardised Rate of Mortality (ASMR)]]-tab_m6_councils[[#This Row],[Lower Confidence Interval Limit]]</f>
        <v>0</v>
      </c>
      <c r="H164" s="108"/>
    </row>
    <row r="165" spans="1:8" x14ac:dyDescent="0.3">
      <c r="A165" s="99"/>
      <c r="B165" s="100"/>
      <c r="C165" s="153"/>
      <c r="D165" s="154"/>
      <c r="E165" s="48"/>
      <c r="F165" s="48"/>
      <c r="G165" s="48">
        <f>tab_m6_councils[[#This Row],[Age-Standardised Rate of Mortality (ASMR)]]-tab_m6_councils[[#This Row],[Lower Confidence Interval Limit]]</f>
        <v>0</v>
      </c>
      <c r="H165" s="108"/>
    </row>
    <row r="166" spans="1:8" x14ac:dyDescent="0.3">
      <c r="A166" s="99"/>
      <c r="B166" s="100"/>
      <c r="C166" s="153"/>
      <c r="D166" s="101"/>
      <c r="E166" s="102"/>
      <c r="F166" s="103"/>
      <c r="G166" s="48">
        <f>tab_m6_councils[[#This Row],[Age-Standardised Rate of Mortality (ASMR)]]-tab_m6_councils[[#This Row],[Lower Confidence Interval Limit]]</f>
        <v>0</v>
      </c>
      <c r="H166" s="108"/>
    </row>
    <row r="167" spans="1:8" x14ac:dyDescent="0.3">
      <c r="A167" s="99"/>
      <c r="B167" s="100"/>
      <c r="C167" s="153"/>
      <c r="D167" s="101"/>
      <c r="E167" s="102"/>
      <c r="F167" s="103"/>
      <c r="G167" s="48">
        <f>tab_m6_councils[[#This Row],[Age-Standardised Rate of Mortality (ASMR)]]-tab_m6_councils[[#This Row],[Lower Confidence Interval Limit]]</f>
        <v>0</v>
      </c>
      <c r="H167" s="108"/>
    </row>
    <row r="168" spans="1:8" x14ac:dyDescent="0.3">
      <c r="A168" s="99"/>
      <c r="B168" s="100"/>
      <c r="C168" s="153"/>
      <c r="D168" s="101"/>
      <c r="E168" s="102"/>
      <c r="F168" s="103"/>
      <c r="G168" s="48">
        <f>tab_m6_councils[[#This Row],[Age-Standardised Rate of Mortality (ASMR)]]-tab_m6_councils[[#This Row],[Lower Confidence Interval Limit]]</f>
        <v>0</v>
      </c>
      <c r="H168" s="108"/>
    </row>
    <row r="169" spans="1:8" x14ac:dyDescent="0.3">
      <c r="A169" s="99"/>
      <c r="B169" s="100"/>
      <c r="C169" s="153"/>
      <c r="D169" s="101"/>
      <c r="E169" s="102"/>
      <c r="F169" s="103"/>
      <c r="G169" s="48">
        <f>tab_m6_councils[[#This Row],[Age-Standardised Rate of Mortality (ASMR)]]-tab_m6_councils[[#This Row],[Lower Confidence Interval Limit]]</f>
        <v>0</v>
      </c>
      <c r="H169" s="108"/>
    </row>
    <row r="170" spans="1:8" x14ac:dyDescent="0.3">
      <c r="A170" s="99"/>
      <c r="B170" s="100"/>
      <c r="C170" s="153"/>
      <c r="D170" s="101"/>
      <c r="E170" s="102"/>
      <c r="F170" s="103"/>
      <c r="G170" s="48">
        <f>tab_m6_councils[[#This Row],[Age-Standardised Rate of Mortality (ASMR)]]-tab_m6_councils[[#This Row],[Lower Confidence Interval Limit]]</f>
        <v>0</v>
      </c>
      <c r="H170" s="108"/>
    </row>
    <row r="171" spans="1:8" x14ac:dyDescent="0.3">
      <c r="A171" s="99"/>
      <c r="B171" s="100"/>
      <c r="C171" s="153"/>
      <c r="D171" s="101"/>
      <c r="E171" s="102"/>
      <c r="F171" s="103"/>
      <c r="G171" s="48">
        <f>tab_m6_councils[[#This Row],[Age-Standardised Rate of Mortality (ASMR)]]-tab_m6_councils[[#This Row],[Lower Confidence Interval Limit]]</f>
        <v>0</v>
      </c>
      <c r="H171" s="108"/>
    </row>
    <row r="172" spans="1:8" x14ac:dyDescent="0.3">
      <c r="A172" s="99"/>
      <c r="B172" s="100"/>
      <c r="C172" s="153"/>
      <c r="D172" s="101"/>
      <c r="E172" s="102"/>
      <c r="F172" s="103"/>
      <c r="G172" s="48">
        <f>tab_m6_councils[[#This Row],[Age-Standardised Rate of Mortality (ASMR)]]-tab_m6_councils[[#This Row],[Lower Confidence Interval Limit]]</f>
        <v>0</v>
      </c>
      <c r="H172" s="108"/>
    </row>
    <row r="173" spans="1:8" x14ac:dyDescent="0.3">
      <c r="A173" s="99"/>
      <c r="B173" s="100"/>
      <c r="C173" s="153"/>
      <c r="D173" s="101"/>
      <c r="E173" s="102"/>
      <c r="F173" s="103"/>
      <c r="G173" s="48">
        <f>tab_m6_councils[[#This Row],[Age-Standardised Rate of Mortality (ASMR)]]-tab_m6_councils[[#This Row],[Lower Confidence Interval Limit]]</f>
        <v>0</v>
      </c>
      <c r="H173" s="108"/>
    </row>
    <row r="174" spans="1:8" x14ac:dyDescent="0.3">
      <c r="A174" s="99"/>
      <c r="B174" s="100"/>
      <c r="C174" s="153"/>
      <c r="D174" s="101"/>
      <c r="E174" s="102"/>
      <c r="F174" s="103"/>
      <c r="G174" s="48">
        <f>tab_m6_councils[[#This Row],[Age-Standardised Rate of Mortality (ASMR)]]-tab_m6_councils[[#This Row],[Lower Confidence Interval Limit]]</f>
        <v>0</v>
      </c>
      <c r="H174" s="108"/>
    </row>
    <row r="175" spans="1:8" x14ac:dyDescent="0.3">
      <c r="A175" s="99"/>
      <c r="B175" s="100"/>
      <c r="C175" s="153"/>
      <c r="D175" s="101"/>
      <c r="E175" s="102"/>
      <c r="F175" s="103"/>
      <c r="G175" s="48">
        <f>tab_m6_councils[[#This Row],[Age-Standardised Rate of Mortality (ASMR)]]-tab_m6_councils[[#This Row],[Lower Confidence Interval Limit]]</f>
        <v>0</v>
      </c>
      <c r="H175" s="108"/>
    </row>
    <row r="176" spans="1:8" x14ac:dyDescent="0.3">
      <c r="A176" s="99"/>
      <c r="B176" s="100"/>
      <c r="C176" s="153"/>
      <c r="D176" s="101"/>
      <c r="E176" s="102"/>
      <c r="F176" s="103"/>
      <c r="G176" s="48">
        <f>tab_m6_councils[[#This Row],[Age-Standardised Rate of Mortality (ASMR)]]-tab_m6_councils[[#This Row],[Lower Confidence Interval Limit]]</f>
        <v>0</v>
      </c>
      <c r="H176" s="108"/>
    </row>
    <row r="177" spans="1:8" x14ac:dyDescent="0.3">
      <c r="A177" s="99"/>
      <c r="B177" s="100"/>
      <c r="C177" s="153"/>
      <c r="D177" s="101"/>
      <c r="E177" s="102"/>
      <c r="F177" s="103"/>
      <c r="G177" s="48">
        <f>tab_m6_councils[[#This Row],[Age-Standardised Rate of Mortality (ASMR)]]-tab_m6_councils[[#This Row],[Lower Confidence Interval Limit]]</f>
        <v>0</v>
      </c>
      <c r="H177" s="108"/>
    </row>
    <row r="178" spans="1:8" x14ac:dyDescent="0.3">
      <c r="A178" s="99"/>
      <c r="B178" s="100"/>
      <c r="C178" s="153"/>
      <c r="D178" s="101"/>
      <c r="E178" s="102"/>
      <c r="F178" s="103"/>
      <c r="G178" s="48">
        <f>tab_m6_councils[[#This Row],[Age-Standardised Rate of Mortality (ASMR)]]-tab_m6_councils[[#This Row],[Lower Confidence Interval Limit]]</f>
        <v>0</v>
      </c>
      <c r="H178" s="108"/>
    </row>
    <row r="179" spans="1:8" x14ac:dyDescent="0.3">
      <c r="A179" s="99"/>
      <c r="B179" s="100"/>
      <c r="C179" s="153"/>
      <c r="D179" s="101"/>
      <c r="E179" s="102"/>
      <c r="F179" s="103"/>
      <c r="G179" s="48">
        <f>tab_m6_councils[[#This Row],[Age-Standardised Rate of Mortality (ASMR)]]-tab_m6_councils[[#This Row],[Lower Confidence Interval Limit]]</f>
        <v>0</v>
      </c>
      <c r="H179" s="108"/>
    </row>
    <row r="180" spans="1:8" x14ac:dyDescent="0.3">
      <c r="A180" s="99"/>
      <c r="B180" s="100"/>
      <c r="C180" s="153"/>
      <c r="D180" s="101"/>
      <c r="E180" s="102"/>
      <c r="F180" s="103"/>
      <c r="G180" s="48">
        <f>tab_m6_councils[[#This Row],[Age-Standardised Rate of Mortality (ASMR)]]-tab_m6_councils[[#This Row],[Lower Confidence Interval Limit]]</f>
        <v>0</v>
      </c>
      <c r="H180" s="108"/>
    </row>
    <row r="181" spans="1:8" x14ac:dyDescent="0.3">
      <c r="A181" s="99"/>
      <c r="B181" s="100"/>
      <c r="C181" s="153"/>
      <c r="D181" s="101"/>
      <c r="E181" s="102"/>
      <c r="F181" s="103"/>
      <c r="G181" s="48">
        <f>tab_m6_councils[[#This Row],[Age-Standardised Rate of Mortality (ASMR)]]-tab_m6_councils[[#This Row],[Lower Confidence Interval Limit]]</f>
        <v>0</v>
      </c>
      <c r="H181" s="108"/>
    </row>
    <row r="182" spans="1:8" x14ac:dyDescent="0.3">
      <c r="A182" s="99"/>
      <c r="B182" s="100"/>
      <c r="C182" s="153"/>
      <c r="D182" s="101"/>
      <c r="E182" s="102"/>
      <c r="F182" s="103"/>
      <c r="G182" s="48">
        <f>tab_m6_councils[[#This Row],[Age-Standardised Rate of Mortality (ASMR)]]-tab_m6_councils[[#This Row],[Lower Confidence Interval Limit]]</f>
        <v>0</v>
      </c>
      <c r="H182" s="108"/>
    </row>
    <row r="183" spans="1:8" x14ac:dyDescent="0.3">
      <c r="A183" s="99"/>
      <c r="B183" s="100"/>
      <c r="C183" s="153"/>
      <c r="D183" s="101"/>
      <c r="E183" s="102"/>
      <c r="F183" s="103"/>
      <c r="G183" s="48">
        <f>tab_m6_councils[[#This Row],[Age-Standardised Rate of Mortality (ASMR)]]-tab_m6_councils[[#This Row],[Lower Confidence Interval Limit]]</f>
        <v>0</v>
      </c>
      <c r="H183" s="108"/>
    </row>
    <row r="184" spans="1:8" x14ac:dyDescent="0.3">
      <c r="A184" s="99"/>
      <c r="B184" s="100"/>
      <c r="C184" s="153"/>
      <c r="D184" s="101"/>
      <c r="E184" s="102"/>
      <c r="F184" s="103"/>
      <c r="G184" s="48">
        <f>tab_m6_councils[[#This Row],[Age-Standardised Rate of Mortality (ASMR)]]-tab_m6_councils[[#This Row],[Lower Confidence Interval Limit]]</f>
        <v>0</v>
      </c>
      <c r="H184" s="108"/>
    </row>
    <row r="185" spans="1:8" x14ac:dyDescent="0.3">
      <c r="A185" s="99"/>
      <c r="B185" s="100"/>
      <c r="C185" s="153"/>
      <c r="D185" s="101"/>
      <c r="E185" s="102"/>
      <c r="F185" s="103"/>
      <c r="G185" s="48">
        <f>tab_m6_councils[[#This Row],[Age-Standardised Rate of Mortality (ASMR)]]-tab_m6_councils[[#This Row],[Lower Confidence Interval Limit]]</f>
        <v>0</v>
      </c>
      <c r="H185" s="108"/>
    </row>
    <row r="186" spans="1:8" x14ac:dyDescent="0.3">
      <c r="A186" s="99"/>
      <c r="B186" s="100"/>
      <c r="C186" s="153"/>
      <c r="D186" s="101"/>
      <c r="E186" s="102"/>
      <c r="F186" s="103"/>
      <c r="G186" s="48">
        <f>tab_m6_councils[[#This Row],[Age-Standardised Rate of Mortality (ASMR)]]-tab_m6_councils[[#This Row],[Lower Confidence Interval Limit]]</f>
        <v>0</v>
      </c>
      <c r="H186" s="108"/>
    </row>
    <row r="187" spans="1:8" x14ac:dyDescent="0.3">
      <c r="A187" s="99"/>
      <c r="B187" s="100"/>
      <c r="C187" s="153"/>
      <c r="D187" s="101"/>
      <c r="E187" s="102"/>
      <c r="F187" s="103"/>
      <c r="G187" s="48">
        <f>tab_m6_councils[[#This Row],[Age-Standardised Rate of Mortality (ASMR)]]-tab_m6_councils[[#This Row],[Lower Confidence Interval Limit]]</f>
        <v>0</v>
      </c>
      <c r="H187" s="108"/>
    </row>
    <row r="188" spans="1:8" x14ac:dyDescent="0.3">
      <c r="A188" s="99"/>
      <c r="B188" s="100"/>
      <c r="C188" s="153"/>
      <c r="D188" s="101"/>
      <c r="E188" s="102"/>
      <c r="F188" s="103"/>
      <c r="G188" s="48">
        <f>tab_m6_councils[[#This Row],[Age-Standardised Rate of Mortality (ASMR)]]-tab_m6_councils[[#This Row],[Lower Confidence Interval Limit]]</f>
        <v>0</v>
      </c>
      <c r="H188" s="108"/>
    </row>
    <row r="189" spans="1:8" x14ac:dyDescent="0.3">
      <c r="A189" s="99"/>
      <c r="B189" s="100"/>
      <c r="C189" s="153"/>
      <c r="D189" s="101"/>
      <c r="E189" s="102"/>
      <c r="F189" s="103"/>
      <c r="G189" s="48">
        <f>tab_m6_councils[[#This Row],[Age-Standardised Rate of Mortality (ASMR)]]-tab_m6_councils[[#This Row],[Lower Confidence Interval Limit]]</f>
        <v>0</v>
      </c>
      <c r="H189" s="108"/>
    </row>
    <row r="190" spans="1:8" x14ac:dyDescent="0.3">
      <c r="A190" s="99"/>
      <c r="B190" s="100"/>
      <c r="C190" s="153"/>
      <c r="D190" s="101"/>
      <c r="E190" s="102"/>
      <c r="F190" s="103"/>
      <c r="G190" s="48">
        <f>tab_m6_councils[[#This Row],[Age-Standardised Rate of Mortality (ASMR)]]-tab_m6_councils[[#This Row],[Lower Confidence Interval Limit]]</f>
        <v>0</v>
      </c>
      <c r="H190" s="108"/>
    </row>
    <row r="191" spans="1:8" x14ac:dyDescent="0.3">
      <c r="A191" s="99"/>
      <c r="B191" s="100"/>
      <c r="C191" s="153"/>
      <c r="D191" s="101"/>
      <c r="E191" s="102"/>
      <c r="F191" s="103"/>
      <c r="G191" s="48">
        <f>tab_m6_councils[[#This Row],[Age-Standardised Rate of Mortality (ASMR)]]-tab_m6_councils[[#This Row],[Lower Confidence Interval Limit]]</f>
        <v>0</v>
      </c>
      <c r="H191" s="108"/>
    </row>
    <row r="192" spans="1:8" x14ac:dyDescent="0.3">
      <c r="A192" s="99"/>
      <c r="B192" s="100"/>
      <c r="C192" s="153"/>
      <c r="D192" s="101"/>
      <c r="E192" s="102"/>
      <c r="F192" s="103"/>
      <c r="G192" s="48">
        <f>tab_m6_councils[[#This Row],[Age-Standardised Rate of Mortality (ASMR)]]-tab_m6_councils[[#This Row],[Lower Confidence Interval Limit]]</f>
        <v>0</v>
      </c>
      <c r="H192" s="108"/>
    </row>
    <row r="193" spans="1:8" x14ac:dyDescent="0.3">
      <c r="A193" s="99"/>
      <c r="B193" s="100"/>
      <c r="C193" s="153"/>
      <c r="D193" s="101"/>
      <c r="E193" s="102"/>
      <c r="F193" s="103"/>
      <c r="G193" s="48">
        <f>tab_m6_councils[[#This Row],[Age-Standardised Rate of Mortality (ASMR)]]-tab_m6_councils[[#This Row],[Lower Confidence Interval Limit]]</f>
        <v>0</v>
      </c>
      <c r="H193" s="108"/>
    </row>
    <row r="194" spans="1:8" x14ac:dyDescent="0.3">
      <c r="A194" s="99"/>
      <c r="B194" s="100"/>
      <c r="C194" s="153"/>
      <c r="D194" s="101"/>
      <c r="E194" s="102"/>
      <c r="F194" s="103"/>
      <c r="G194" s="48">
        <f>tab_m6_councils[[#This Row],[Age-Standardised Rate of Mortality (ASMR)]]-tab_m6_councils[[#This Row],[Lower Confidence Interval Limit]]</f>
        <v>0</v>
      </c>
      <c r="H194" s="108"/>
    </row>
    <row r="195" spans="1:8" x14ac:dyDescent="0.3">
      <c r="A195" s="99"/>
      <c r="B195" s="100"/>
      <c r="C195" s="153"/>
      <c r="D195" s="101"/>
      <c r="E195" s="102"/>
      <c r="F195" s="103"/>
      <c r="G195" s="48">
        <f>tab_m6_councils[[#This Row],[Age-Standardised Rate of Mortality (ASMR)]]-tab_m6_councils[[#This Row],[Lower Confidence Interval Limit]]</f>
        <v>0</v>
      </c>
      <c r="H195" s="108"/>
    </row>
    <row r="196" spans="1:8" x14ac:dyDescent="0.3">
      <c r="A196" s="99"/>
      <c r="B196" s="100"/>
      <c r="C196" s="153"/>
      <c r="D196" s="101"/>
      <c r="E196" s="102"/>
      <c r="F196" s="103"/>
      <c r="G196" s="48">
        <f>tab_m6_councils[[#This Row],[Age-Standardised Rate of Mortality (ASMR)]]-tab_m6_councils[[#This Row],[Lower Confidence Interval Limit]]</f>
        <v>0</v>
      </c>
      <c r="H196" s="108"/>
    </row>
    <row r="197" spans="1:8" x14ac:dyDescent="0.3">
      <c r="A197" s="99"/>
      <c r="B197" s="100"/>
      <c r="C197" s="153"/>
      <c r="D197" s="101"/>
      <c r="E197" s="102"/>
      <c r="F197" s="103"/>
      <c r="G197" s="48">
        <f>tab_m6_councils[[#This Row],[Age-Standardised Rate of Mortality (ASMR)]]-tab_m6_councils[[#This Row],[Lower Confidence Interval Limit]]</f>
        <v>0</v>
      </c>
      <c r="H197" s="108"/>
    </row>
    <row r="198" spans="1:8" x14ac:dyDescent="0.3">
      <c r="A198" s="99"/>
      <c r="B198" s="100"/>
      <c r="C198" s="153"/>
      <c r="D198" s="101"/>
      <c r="E198" s="102"/>
      <c r="F198" s="103"/>
      <c r="G198" s="48">
        <f>tab_m6_councils[[#This Row],[Age-Standardised Rate of Mortality (ASMR)]]-tab_m6_councils[[#This Row],[Lower Confidence Interval Limit]]</f>
        <v>0</v>
      </c>
      <c r="H198" s="108"/>
    </row>
    <row r="199" spans="1:8" x14ac:dyDescent="0.3">
      <c r="A199" s="99"/>
      <c r="B199" s="100"/>
      <c r="C199" s="153"/>
      <c r="D199" s="101"/>
      <c r="E199" s="102"/>
      <c r="F199" s="103"/>
      <c r="G199" s="48">
        <f>tab_m6_councils[[#This Row],[Age-Standardised Rate of Mortality (ASMR)]]-tab_m6_councils[[#This Row],[Lower Confidence Interval Limit]]</f>
        <v>0</v>
      </c>
      <c r="H199" s="108"/>
    </row>
    <row r="200" spans="1:8" x14ac:dyDescent="0.3">
      <c r="A200" s="99"/>
      <c r="B200" s="100"/>
      <c r="C200" s="153"/>
      <c r="D200" s="101"/>
      <c r="E200" s="102"/>
      <c r="F200" s="103"/>
      <c r="G200" s="48">
        <f>tab_m6_councils[[#This Row],[Age-Standardised Rate of Mortality (ASMR)]]-tab_m6_councils[[#This Row],[Lower Confidence Interval Limit]]</f>
        <v>0</v>
      </c>
      <c r="H200" s="108"/>
    </row>
    <row r="201" spans="1:8" x14ac:dyDescent="0.3">
      <c r="A201" s="99"/>
      <c r="B201" s="100"/>
      <c r="C201" s="153"/>
      <c r="D201" s="101"/>
      <c r="E201" s="102"/>
      <c r="F201" s="103"/>
      <c r="G201" s="48">
        <f>tab_m6_councils[[#This Row],[Age-Standardised Rate of Mortality (ASMR)]]-tab_m6_councils[[#This Row],[Lower Confidence Interval Limit]]</f>
        <v>0</v>
      </c>
      <c r="H201" s="108"/>
    </row>
    <row r="202" spans="1:8" x14ac:dyDescent="0.3">
      <c r="A202" s="99"/>
      <c r="B202" s="100"/>
      <c r="C202" s="153"/>
      <c r="D202" s="101"/>
      <c r="E202" s="102"/>
      <c r="F202" s="103"/>
      <c r="G202" s="48">
        <f>tab_m6_councils[[#This Row],[Age-Standardised Rate of Mortality (ASMR)]]-tab_m6_councils[[#This Row],[Lower Confidence Interval Limit]]</f>
        <v>0</v>
      </c>
      <c r="H202" s="108"/>
    </row>
    <row r="203" spans="1:8" x14ac:dyDescent="0.3">
      <c r="A203" s="99"/>
      <c r="B203" s="100"/>
      <c r="C203" s="153"/>
      <c r="D203" s="101"/>
      <c r="E203" s="102"/>
      <c r="F203" s="103"/>
      <c r="G203" s="48">
        <f>tab_m6_councils[[#This Row],[Age-Standardised Rate of Mortality (ASMR)]]-tab_m6_councils[[#This Row],[Lower Confidence Interval Limit]]</f>
        <v>0</v>
      </c>
      <c r="H203" s="108"/>
    </row>
    <row r="204" spans="1:8" x14ac:dyDescent="0.3">
      <c r="A204" s="99"/>
      <c r="B204" s="100"/>
      <c r="C204" s="153"/>
      <c r="D204" s="101"/>
      <c r="E204" s="102"/>
      <c r="F204" s="103"/>
      <c r="G204" s="48">
        <f>tab_m6_councils[[#This Row],[Age-Standardised Rate of Mortality (ASMR)]]-tab_m6_councils[[#This Row],[Lower Confidence Interval Limit]]</f>
        <v>0</v>
      </c>
      <c r="H204" s="108"/>
    </row>
    <row r="205" spans="1:8" x14ac:dyDescent="0.3">
      <c r="A205" s="99"/>
      <c r="B205" s="100"/>
      <c r="C205" s="153"/>
      <c r="D205" s="101"/>
      <c r="E205" s="102"/>
      <c r="F205" s="103"/>
      <c r="G205" s="48">
        <f>tab_m6_councils[[#This Row],[Age-Standardised Rate of Mortality (ASMR)]]-tab_m6_councils[[#This Row],[Lower Confidence Interval Limit]]</f>
        <v>0</v>
      </c>
      <c r="H205" s="108"/>
    </row>
    <row r="206" spans="1:8" x14ac:dyDescent="0.3">
      <c r="A206" s="99"/>
      <c r="B206" s="100"/>
      <c r="C206" s="153"/>
      <c r="D206" s="101"/>
      <c r="E206" s="102"/>
      <c r="F206" s="103"/>
      <c r="G206" s="48">
        <f>tab_m6_councils[[#This Row],[Age-Standardised Rate of Mortality (ASMR)]]-tab_m6_councils[[#This Row],[Lower Confidence Interval Limit]]</f>
        <v>0</v>
      </c>
      <c r="H206" s="108"/>
    </row>
    <row r="207" spans="1:8" x14ac:dyDescent="0.3">
      <c r="A207" s="99"/>
      <c r="B207" s="100"/>
      <c r="C207" s="153"/>
      <c r="D207" s="101"/>
      <c r="E207" s="102"/>
      <c r="F207" s="103"/>
      <c r="G207" s="48">
        <f>tab_m6_councils[[#This Row],[Age-Standardised Rate of Mortality (ASMR)]]-tab_m6_councils[[#This Row],[Lower Confidence Interval Limit]]</f>
        <v>0</v>
      </c>
      <c r="H207" s="108"/>
    </row>
    <row r="208" spans="1:8" x14ac:dyDescent="0.3">
      <c r="A208" s="99"/>
      <c r="B208" s="100"/>
      <c r="C208" s="153"/>
      <c r="D208" s="101"/>
      <c r="E208" s="102"/>
      <c r="F208" s="103"/>
      <c r="G208" s="48">
        <f>tab_m6_councils[[#This Row],[Age-Standardised Rate of Mortality (ASMR)]]-tab_m6_councils[[#This Row],[Lower Confidence Interval Limit]]</f>
        <v>0</v>
      </c>
      <c r="H208" s="108"/>
    </row>
    <row r="209" spans="1:8" x14ac:dyDescent="0.3">
      <c r="A209" s="99"/>
      <c r="B209" s="100"/>
      <c r="C209" s="153"/>
      <c r="D209" s="101"/>
      <c r="E209" s="102"/>
      <c r="F209" s="103"/>
      <c r="G209" s="48">
        <f>tab_m6_councils[[#This Row],[Age-Standardised Rate of Mortality (ASMR)]]-tab_m6_councils[[#This Row],[Lower Confidence Interval Limit]]</f>
        <v>0</v>
      </c>
      <c r="H209" s="108"/>
    </row>
    <row r="210" spans="1:8" x14ac:dyDescent="0.3">
      <c r="A210" s="99"/>
      <c r="B210" s="100"/>
      <c r="C210" s="153"/>
      <c r="D210" s="101"/>
      <c r="E210" s="102"/>
      <c r="F210" s="103"/>
      <c r="G210" s="48">
        <f>tab_m6_councils[[#This Row],[Age-Standardised Rate of Mortality (ASMR)]]-tab_m6_councils[[#This Row],[Lower Confidence Interval Limit]]</f>
        <v>0</v>
      </c>
      <c r="H210" s="108"/>
    </row>
    <row r="211" spans="1:8" x14ac:dyDescent="0.3">
      <c r="A211" s="99"/>
      <c r="B211" s="100"/>
      <c r="C211" s="153"/>
      <c r="D211" s="101"/>
      <c r="E211" s="102"/>
      <c r="F211" s="103"/>
      <c r="G211" s="48">
        <f>tab_m6_councils[[#This Row],[Age-Standardised Rate of Mortality (ASMR)]]-tab_m6_councils[[#This Row],[Lower Confidence Interval Limit]]</f>
        <v>0</v>
      </c>
      <c r="H211" s="108"/>
    </row>
    <row r="212" spans="1:8" x14ac:dyDescent="0.3">
      <c r="A212" s="99"/>
      <c r="B212" s="100"/>
      <c r="C212" s="153"/>
      <c r="D212" s="101"/>
      <c r="E212" s="102"/>
      <c r="F212" s="103"/>
      <c r="G212" s="48">
        <f>tab_m6_councils[[#This Row],[Age-Standardised Rate of Mortality (ASMR)]]-tab_m6_councils[[#This Row],[Lower Confidence Interval Limit]]</f>
        <v>0</v>
      </c>
      <c r="H212" s="108"/>
    </row>
    <row r="213" spans="1:8" x14ac:dyDescent="0.3">
      <c r="A213" s="99"/>
      <c r="B213" s="100"/>
      <c r="C213" s="153"/>
      <c r="D213" s="101"/>
      <c r="E213" s="102"/>
      <c r="F213" s="103"/>
      <c r="G213" s="48">
        <f>tab_m6_councils[[#This Row],[Age-Standardised Rate of Mortality (ASMR)]]-tab_m6_councils[[#This Row],[Lower Confidence Interval Limit]]</f>
        <v>0</v>
      </c>
      <c r="H213" s="108"/>
    </row>
    <row r="214" spans="1:8" x14ac:dyDescent="0.3">
      <c r="A214" s="99"/>
      <c r="B214" s="100"/>
      <c r="C214" s="153"/>
      <c r="D214" s="101"/>
      <c r="E214" s="102"/>
      <c r="F214" s="103"/>
      <c r="G214" s="48">
        <f>tab_m6_councils[[#This Row],[Age-Standardised Rate of Mortality (ASMR)]]-tab_m6_councils[[#This Row],[Lower Confidence Interval Limit]]</f>
        <v>0</v>
      </c>
      <c r="H214" s="108"/>
    </row>
    <row r="215" spans="1:8" x14ac:dyDescent="0.3">
      <c r="A215" s="99"/>
      <c r="B215" s="100"/>
      <c r="C215" s="153"/>
      <c r="D215" s="101"/>
      <c r="E215" s="102"/>
      <c r="F215" s="103"/>
      <c r="G215" s="48">
        <f>tab_m6_councils[[#This Row],[Age-Standardised Rate of Mortality (ASMR)]]-tab_m6_councils[[#This Row],[Lower Confidence Interval Limit]]</f>
        <v>0</v>
      </c>
      <c r="H215" s="108"/>
    </row>
    <row r="216" spans="1:8" x14ac:dyDescent="0.3">
      <c r="A216" s="99"/>
      <c r="B216" s="100"/>
      <c r="C216" s="153"/>
      <c r="D216" s="101"/>
      <c r="E216" s="102"/>
      <c r="F216" s="103"/>
      <c r="G216" s="48">
        <f>tab_m6_councils[[#This Row],[Age-Standardised Rate of Mortality (ASMR)]]-tab_m6_councils[[#This Row],[Lower Confidence Interval Limit]]</f>
        <v>0</v>
      </c>
      <c r="H216" s="108"/>
    </row>
    <row r="217" spans="1:8" x14ac:dyDescent="0.3">
      <c r="A217" s="99"/>
      <c r="B217" s="100"/>
      <c r="C217" s="153"/>
      <c r="D217" s="101"/>
      <c r="E217" s="102"/>
      <c r="F217" s="103"/>
      <c r="G217" s="48">
        <f>tab_m6_councils[[#This Row],[Age-Standardised Rate of Mortality (ASMR)]]-tab_m6_councils[[#This Row],[Lower Confidence Interval Limit]]</f>
        <v>0</v>
      </c>
      <c r="H217" s="108"/>
    </row>
    <row r="218" spans="1:8" x14ac:dyDescent="0.3">
      <c r="A218" s="99"/>
      <c r="B218" s="100"/>
      <c r="C218" s="153"/>
      <c r="D218" s="101"/>
      <c r="E218" s="102"/>
      <c r="F218" s="103"/>
      <c r="G218" s="48">
        <f>tab_m6_councils[[#This Row],[Age-Standardised Rate of Mortality (ASMR)]]-tab_m6_councils[[#This Row],[Lower Confidence Interval Limit]]</f>
        <v>0</v>
      </c>
      <c r="H218" s="108"/>
    </row>
    <row r="219" spans="1:8" x14ac:dyDescent="0.3">
      <c r="A219" s="99"/>
      <c r="B219" s="100"/>
      <c r="C219" s="153"/>
      <c r="D219" s="101"/>
      <c r="E219" s="102"/>
      <c r="F219" s="103"/>
      <c r="G219" s="48">
        <f>tab_m6_councils[[#This Row],[Age-Standardised Rate of Mortality (ASMR)]]-tab_m6_councils[[#This Row],[Lower Confidence Interval Limit]]</f>
        <v>0</v>
      </c>
      <c r="H219" s="108"/>
    </row>
    <row r="220" spans="1:8" x14ac:dyDescent="0.3">
      <c r="A220" s="99"/>
      <c r="B220" s="100"/>
      <c r="C220" s="153"/>
      <c r="D220" s="101"/>
      <c r="E220" s="102"/>
      <c r="F220" s="103"/>
      <c r="G220" s="48">
        <f>tab_m6_councils[[#This Row],[Age-Standardised Rate of Mortality (ASMR)]]-tab_m6_councils[[#This Row],[Lower Confidence Interval Limit]]</f>
        <v>0</v>
      </c>
      <c r="H220" s="108"/>
    </row>
    <row r="221" spans="1:8" x14ac:dyDescent="0.3">
      <c r="A221" s="99"/>
      <c r="B221" s="100"/>
      <c r="C221" s="153"/>
      <c r="D221" s="101"/>
      <c r="E221" s="102"/>
      <c r="F221" s="103"/>
      <c r="G221" s="48">
        <f>tab_m6_councils[[#This Row],[Age-Standardised Rate of Mortality (ASMR)]]-tab_m6_councils[[#This Row],[Lower Confidence Interval Limit]]</f>
        <v>0</v>
      </c>
      <c r="H221" s="108"/>
    </row>
    <row r="222" spans="1:8" x14ac:dyDescent="0.3">
      <c r="A222" s="99"/>
      <c r="B222" s="100"/>
      <c r="C222" s="153"/>
      <c r="D222" s="101"/>
      <c r="E222" s="102"/>
      <c r="F222" s="103"/>
      <c r="G222" s="48">
        <f>tab_m6_councils[[#This Row],[Age-Standardised Rate of Mortality (ASMR)]]-tab_m6_councils[[#This Row],[Lower Confidence Interval Limit]]</f>
        <v>0</v>
      </c>
      <c r="H222" s="108"/>
    </row>
    <row r="223" spans="1:8" x14ac:dyDescent="0.3">
      <c r="A223" s="99"/>
      <c r="B223" s="100"/>
      <c r="C223" s="153"/>
      <c r="D223" s="101"/>
      <c r="E223" s="102"/>
      <c r="F223" s="103"/>
      <c r="G223" s="48">
        <f>tab_m6_councils[[#This Row],[Age-Standardised Rate of Mortality (ASMR)]]-tab_m6_councils[[#This Row],[Lower Confidence Interval Limit]]</f>
        <v>0</v>
      </c>
      <c r="H223" s="108"/>
    </row>
    <row r="224" spans="1:8" x14ac:dyDescent="0.3">
      <c r="A224" s="99"/>
      <c r="B224" s="100"/>
      <c r="C224" s="153"/>
      <c r="D224" s="101"/>
      <c r="E224" s="102"/>
      <c r="F224" s="103"/>
      <c r="G224" s="48">
        <f>tab_m6_councils[[#This Row],[Age-Standardised Rate of Mortality (ASMR)]]-tab_m6_councils[[#This Row],[Lower Confidence Interval Limit]]</f>
        <v>0</v>
      </c>
      <c r="H224" s="108"/>
    </row>
    <row r="225" spans="1:8" x14ac:dyDescent="0.3">
      <c r="A225" s="99"/>
      <c r="B225" s="100"/>
      <c r="C225" s="153"/>
      <c r="D225" s="101"/>
      <c r="E225" s="102"/>
      <c r="F225" s="103"/>
      <c r="G225" s="48">
        <f>tab_m6_councils[[#This Row],[Age-Standardised Rate of Mortality (ASMR)]]-tab_m6_councils[[#This Row],[Lower Confidence Interval Limit]]</f>
        <v>0</v>
      </c>
      <c r="H225" s="108"/>
    </row>
    <row r="226" spans="1:8" x14ac:dyDescent="0.3">
      <c r="A226" s="99"/>
      <c r="B226" s="100"/>
      <c r="C226" s="153"/>
      <c r="D226" s="101"/>
      <c r="E226" s="102"/>
      <c r="F226" s="103"/>
      <c r="G226" s="48">
        <f>tab_m6_councils[[#This Row],[Age-Standardised Rate of Mortality (ASMR)]]-tab_m6_councils[[#This Row],[Lower Confidence Interval Limit]]</f>
        <v>0</v>
      </c>
      <c r="H226" s="108"/>
    </row>
    <row r="227" spans="1:8" x14ac:dyDescent="0.3">
      <c r="A227" s="99"/>
      <c r="B227" s="100"/>
      <c r="C227" s="153"/>
      <c r="D227" s="154"/>
      <c r="E227" s="48"/>
      <c r="F227" s="48"/>
      <c r="G227" s="48">
        <f>tab_m6_councils[[#This Row],[Age-Standardised Rate of Mortality (ASMR)]]-tab_m6_councils[[#This Row],[Lower Confidence Interval Limit]]</f>
        <v>0</v>
      </c>
      <c r="H227" s="108"/>
    </row>
    <row r="228" spans="1:8" x14ac:dyDescent="0.3">
      <c r="A228" s="99"/>
      <c r="B228" s="100"/>
      <c r="C228" s="153"/>
      <c r="D228" s="101"/>
      <c r="E228" s="102"/>
      <c r="F228" s="103"/>
      <c r="G228" s="48">
        <f>tab_m6_councils[[#This Row],[Age-Standardised Rate of Mortality (ASMR)]]-tab_m6_councils[[#This Row],[Lower Confidence Interval Limit]]</f>
        <v>0</v>
      </c>
      <c r="H228" s="108"/>
    </row>
    <row r="229" spans="1:8" x14ac:dyDescent="0.3">
      <c r="A229" s="99"/>
      <c r="B229" s="100"/>
      <c r="C229" s="153"/>
      <c r="D229" s="101"/>
      <c r="E229" s="102"/>
      <c r="F229" s="103"/>
      <c r="G229" s="48">
        <f>tab_m6_councils[[#This Row],[Age-Standardised Rate of Mortality (ASMR)]]-tab_m6_councils[[#This Row],[Lower Confidence Interval Limit]]</f>
        <v>0</v>
      </c>
      <c r="H229" s="108"/>
    </row>
    <row r="230" spans="1:8" x14ac:dyDescent="0.3">
      <c r="A230" s="99"/>
      <c r="B230" s="100"/>
      <c r="C230" s="153"/>
      <c r="D230" s="101"/>
      <c r="E230" s="102"/>
      <c r="F230" s="103"/>
      <c r="G230" s="48">
        <f>tab_m6_councils[[#This Row],[Age-Standardised Rate of Mortality (ASMR)]]-tab_m6_councils[[#This Row],[Lower Confidence Interval Limit]]</f>
        <v>0</v>
      </c>
      <c r="H230" s="108"/>
    </row>
    <row r="231" spans="1:8" x14ac:dyDescent="0.3">
      <c r="A231" s="99"/>
      <c r="B231" s="100"/>
      <c r="C231" s="153"/>
      <c r="D231" s="101"/>
      <c r="E231" s="102"/>
      <c r="F231" s="103"/>
      <c r="G231" s="48">
        <f>tab_m6_councils[[#This Row],[Age-Standardised Rate of Mortality (ASMR)]]-tab_m6_councils[[#This Row],[Lower Confidence Interval Limit]]</f>
        <v>0</v>
      </c>
      <c r="H231" s="108"/>
    </row>
    <row r="232" spans="1:8" x14ac:dyDescent="0.3">
      <c r="A232" s="99"/>
      <c r="B232" s="100"/>
      <c r="C232" s="153"/>
      <c r="D232" s="101"/>
      <c r="E232" s="102"/>
      <c r="F232" s="103"/>
      <c r="G232" s="48">
        <f>tab_m6_councils[[#This Row],[Age-Standardised Rate of Mortality (ASMR)]]-tab_m6_councils[[#This Row],[Lower Confidence Interval Limit]]</f>
        <v>0</v>
      </c>
      <c r="H232" s="108"/>
    </row>
    <row r="233" spans="1:8" x14ac:dyDescent="0.3">
      <c r="A233" s="99"/>
      <c r="B233" s="100"/>
      <c r="C233" s="153"/>
      <c r="D233" s="101"/>
      <c r="E233" s="102"/>
      <c r="F233" s="103"/>
      <c r="G233" s="48">
        <f>tab_m6_councils[[#This Row],[Age-Standardised Rate of Mortality (ASMR)]]-tab_m6_councils[[#This Row],[Lower Confidence Interval Limit]]</f>
        <v>0</v>
      </c>
      <c r="H233" s="108"/>
    </row>
    <row r="234" spans="1:8" x14ac:dyDescent="0.3">
      <c r="A234" s="99"/>
      <c r="B234" s="100"/>
      <c r="C234" s="153"/>
      <c r="D234" s="101"/>
      <c r="E234" s="102"/>
      <c r="F234" s="103"/>
      <c r="G234" s="48">
        <f>tab_m6_councils[[#This Row],[Age-Standardised Rate of Mortality (ASMR)]]-tab_m6_councils[[#This Row],[Lower Confidence Interval Limit]]</f>
        <v>0</v>
      </c>
      <c r="H234" s="108"/>
    </row>
    <row r="235" spans="1:8" x14ac:dyDescent="0.3">
      <c r="A235" s="99"/>
      <c r="B235" s="100"/>
      <c r="C235" s="153"/>
      <c r="D235" s="101"/>
      <c r="E235" s="102"/>
      <c r="F235" s="103"/>
      <c r="G235" s="48">
        <f>tab_m6_councils[[#This Row],[Age-Standardised Rate of Mortality (ASMR)]]-tab_m6_councils[[#This Row],[Lower Confidence Interval Limit]]</f>
        <v>0</v>
      </c>
      <c r="H235" s="108"/>
    </row>
    <row r="236" spans="1:8" x14ac:dyDescent="0.3">
      <c r="A236" s="99"/>
      <c r="B236" s="100"/>
      <c r="C236" s="153"/>
      <c r="D236" s="101"/>
      <c r="E236" s="102"/>
      <c r="F236" s="103"/>
      <c r="G236" s="48">
        <f>tab_m6_councils[[#This Row],[Age-Standardised Rate of Mortality (ASMR)]]-tab_m6_councils[[#This Row],[Lower Confidence Interval Limit]]</f>
        <v>0</v>
      </c>
      <c r="H236" s="108"/>
    </row>
    <row r="237" spans="1:8" x14ac:dyDescent="0.3">
      <c r="A237" s="99"/>
      <c r="B237" s="100"/>
      <c r="C237" s="153"/>
      <c r="D237" s="101"/>
      <c r="E237" s="102"/>
      <c r="F237" s="103"/>
      <c r="G237" s="48">
        <f>tab_m6_councils[[#This Row],[Age-Standardised Rate of Mortality (ASMR)]]-tab_m6_councils[[#This Row],[Lower Confidence Interval Limit]]</f>
        <v>0</v>
      </c>
      <c r="H237" s="108"/>
    </row>
    <row r="238" spans="1:8" x14ac:dyDescent="0.3">
      <c r="A238" s="99"/>
      <c r="B238" s="100"/>
      <c r="C238" s="153"/>
      <c r="D238" s="101"/>
      <c r="E238" s="102"/>
      <c r="F238" s="103"/>
      <c r="G238" s="48">
        <f>tab_m6_councils[[#This Row],[Age-Standardised Rate of Mortality (ASMR)]]-tab_m6_councils[[#This Row],[Lower Confidence Interval Limit]]</f>
        <v>0</v>
      </c>
      <c r="H238" s="108"/>
    </row>
    <row r="239" spans="1:8" x14ac:dyDescent="0.3">
      <c r="A239" s="99"/>
      <c r="B239" s="100"/>
      <c r="C239" s="153"/>
      <c r="D239" s="101"/>
      <c r="E239" s="102"/>
      <c r="F239" s="103"/>
      <c r="G239" s="48">
        <f>tab_m6_councils[[#This Row],[Age-Standardised Rate of Mortality (ASMR)]]-tab_m6_councils[[#This Row],[Lower Confidence Interval Limit]]</f>
        <v>0</v>
      </c>
      <c r="H239" s="108"/>
    </row>
    <row r="240" spans="1:8" x14ac:dyDescent="0.3">
      <c r="A240" s="99"/>
      <c r="B240" s="100"/>
      <c r="C240" s="153"/>
      <c r="D240" s="101"/>
      <c r="E240" s="102"/>
      <c r="F240" s="103"/>
      <c r="G240" s="48">
        <f>tab_m6_councils[[#This Row],[Age-Standardised Rate of Mortality (ASMR)]]-tab_m6_councils[[#This Row],[Lower Confidence Interval Limit]]</f>
        <v>0</v>
      </c>
      <c r="H240" s="108"/>
    </row>
    <row r="241" spans="1:8" x14ac:dyDescent="0.3">
      <c r="A241" s="99"/>
      <c r="B241" s="100"/>
      <c r="C241" s="153"/>
      <c r="D241" s="101"/>
      <c r="E241" s="102"/>
      <c r="F241" s="103"/>
      <c r="G241" s="48">
        <f>tab_m6_councils[[#This Row],[Age-Standardised Rate of Mortality (ASMR)]]-tab_m6_councils[[#This Row],[Lower Confidence Interval Limit]]</f>
        <v>0</v>
      </c>
      <c r="H241" s="108"/>
    </row>
    <row r="242" spans="1:8" x14ac:dyDescent="0.3">
      <c r="A242" s="99"/>
      <c r="B242" s="100"/>
      <c r="C242" s="153"/>
      <c r="D242" s="101"/>
      <c r="E242" s="102"/>
      <c r="F242" s="103"/>
      <c r="G242" s="48">
        <f>tab_m6_councils[[#This Row],[Age-Standardised Rate of Mortality (ASMR)]]-tab_m6_councils[[#This Row],[Lower Confidence Interval Limit]]</f>
        <v>0</v>
      </c>
      <c r="H242" s="108"/>
    </row>
    <row r="243" spans="1:8" x14ac:dyDescent="0.3">
      <c r="A243" s="99"/>
      <c r="B243" s="100"/>
      <c r="C243" s="153"/>
      <c r="D243" s="101"/>
      <c r="E243" s="102"/>
      <c r="F243" s="103"/>
      <c r="G243" s="48">
        <f>tab_m6_councils[[#This Row],[Age-Standardised Rate of Mortality (ASMR)]]-tab_m6_councils[[#This Row],[Lower Confidence Interval Limit]]</f>
        <v>0</v>
      </c>
      <c r="H243" s="108"/>
    </row>
    <row r="244" spans="1:8" x14ac:dyDescent="0.3">
      <c r="A244" s="99"/>
      <c r="B244" s="100"/>
      <c r="C244" s="153"/>
      <c r="D244" s="101"/>
      <c r="E244" s="102"/>
      <c r="F244" s="103"/>
      <c r="G244" s="48">
        <f>tab_m6_councils[[#This Row],[Age-Standardised Rate of Mortality (ASMR)]]-tab_m6_councils[[#This Row],[Lower Confidence Interval Limit]]</f>
        <v>0</v>
      </c>
      <c r="H244" s="108"/>
    </row>
    <row r="245" spans="1:8" x14ac:dyDescent="0.3">
      <c r="A245" s="99"/>
      <c r="B245" s="100"/>
      <c r="C245" s="153"/>
      <c r="D245" s="101"/>
      <c r="E245" s="102"/>
      <c r="F245" s="103"/>
      <c r="G245" s="48">
        <f>tab_m6_councils[[#This Row],[Age-Standardised Rate of Mortality (ASMR)]]-tab_m6_councils[[#This Row],[Lower Confidence Interval Limit]]</f>
        <v>0</v>
      </c>
      <c r="H245" s="108"/>
    </row>
    <row r="246" spans="1:8" x14ac:dyDescent="0.3">
      <c r="A246" s="99"/>
      <c r="B246" s="100"/>
      <c r="C246" s="153"/>
      <c r="D246" s="101"/>
      <c r="E246" s="102"/>
      <c r="F246" s="103"/>
      <c r="G246" s="48">
        <f>tab_m6_councils[[#This Row],[Age-Standardised Rate of Mortality (ASMR)]]-tab_m6_councils[[#This Row],[Lower Confidence Interval Limit]]</f>
        <v>0</v>
      </c>
      <c r="H246" s="108"/>
    </row>
    <row r="247" spans="1:8" x14ac:dyDescent="0.3">
      <c r="A247" s="99"/>
      <c r="B247" s="100"/>
      <c r="C247" s="153"/>
      <c r="D247" s="101"/>
      <c r="E247" s="102"/>
      <c r="F247" s="103"/>
      <c r="G247" s="48">
        <f>tab_m6_councils[[#This Row],[Age-Standardised Rate of Mortality (ASMR)]]-tab_m6_councils[[#This Row],[Lower Confidence Interval Limit]]</f>
        <v>0</v>
      </c>
      <c r="H247" s="108"/>
    </row>
    <row r="248" spans="1:8" x14ac:dyDescent="0.3">
      <c r="A248" s="99"/>
      <c r="B248" s="100"/>
      <c r="C248" s="153"/>
      <c r="D248" s="101"/>
      <c r="E248" s="102"/>
      <c r="F248" s="103"/>
      <c r="G248" s="48">
        <f>tab_m6_councils[[#This Row],[Age-Standardised Rate of Mortality (ASMR)]]-tab_m6_councils[[#This Row],[Lower Confidence Interval Limit]]</f>
        <v>0</v>
      </c>
      <c r="H248" s="108"/>
    </row>
    <row r="249" spans="1:8" x14ac:dyDescent="0.3">
      <c r="A249" s="99"/>
      <c r="B249" s="100"/>
      <c r="C249" s="153"/>
      <c r="D249" s="101"/>
      <c r="E249" s="102"/>
      <c r="F249" s="103"/>
      <c r="G249" s="48">
        <f>tab_m6_councils[[#This Row],[Age-Standardised Rate of Mortality (ASMR)]]-tab_m6_councils[[#This Row],[Lower Confidence Interval Limit]]</f>
        <v>0</v>
      </c>
      <c r="H249" s="108"/>
    </row>
    <row r="250" spans="1:8" x14ac:dyDescent="0.3">
      <c r="A250" s="99"/>
      <c r="B250" s="100"/>
      <c r="C250" s="153"/>
      <c r="D250" s="101"/>
      <c r="E250" s="102"/>
      <c r="F250" s="103"/>
      <c r="G250" s="48">
        <f>tab_m6_councils[[#This Row],[Age-Standardised Rate of Mortality (ASMR)]]-tab_m6_councils[[#This Row],[Lower Confidence Interval Limit]]</f>
        <v>0</v>
      </c>
      <c r="H250" s="108"/>
    </row>
    <row r="251" spans="1:8" x14ac:dyDescent="0.3">
      <c r="A251" s="99"/>
      <c r="B251" s="100"/>
      <c r="C251" s="153"/>
      <c r="D251" s="101"/>
      <c r="E251" s="102"/>
      <c r="F251" s="103"/>
      <c r="G251" s="48">
        <f>tab_m6_councils[[#This Row],[Age-Standardised Rate of Mortality (ASMR)]]-tab_m6_councils[[#This Row],[Lower Confidence Interval Limit]]</f>
        <v>0</v>
      </c>
      <c r="H251" s="108"/>
    </row>
    <row r="252" spans="1:8" x14ac:dyDescent="0.3">
      <c r="A252" s="99"/>
      <c r="B252" s="100"/>
      <c r="C252" s="153"/>
      <c r="D252" s="101"/>
      <c r="E252" s="102"/>
      <c r="F252" s="103"/>
      <c r="G252" s="48">
        <f>tab_m6_councils[[#This Row],[Age-Standardised Rate of Mortality (ASMR)]]-tab_m6_councils[[#This Row],[Lower Confidence Interval Limit]]</f>
        <v>0</v>
      </c>
      <c r="H252" s="108"/>
    </row>
    <row r="253" spans="1:8" x14ac:dyDescent="0.3">
      <c r="A253" s="99"/>
      <c r="B253" s="100"/>
      <c r="C253" s="153"/>
      <c r="D253" s="101"/>
      <c r="E253" s="102"/>
      <c r="F253" s="103"/>
      <c r="G253" s="48">
        <f>tab_m6_councils[[#This Row],[Age-Standardised Rate of Mortality (ASMR)]]-tab_m6_councils[[#This Row],[Lower Confidence Interval Limit]]</f>
        <v>0</v>
      </c>
      <c r="H253" s="108"/>
    </row>
    <row r="254" spans="1:8" x14ac:dyDescent="0.3">
      <c r="A254" s="99"/>
      <c r="B254" s="100"/>
      <c r="C254" s="153"/>
      <c r="D254" s="101"/>
      <c r="E254" s="102"/>
      <c r="F254" s="103"/>
      <c r="G254" s="48">
        <f>tab_m6_councils[[#This Row],[Age-Standardised Rate of Mortality (ASMR)]]-tab_m6_councils[[#This Row],[Lower Confidence Interval Limit]]</f>
        <v>0</v>
      </c>
      <c r="H254" s="108"/>
    </row>
    <row r="255" spans="1:8" x14ac:dyDescent="0.3">
      <c r="A255" s="99"/>
      <c r="B255" s="100"/>
      <c r="C255" s="153"/>
      <c r="D255" s="101"/>
      <c r="E255" s="102"/>
      <c r="F255" s="103"/>
      <c r="G255" s="48">
        <f>tab_m6_councils[[#This Row],[Age-Standardised Rate of Mortality (ASMR)]]-tab_m6_councils[[#This Row],[Lower Confidence Interval Limit]]</f>
        <v>0</v>
      </c>
      <c r="H255" s="108"/>
    </row>
    <row r="256" spans="1:8" x14ac:dyDescent="0.3">
      <c r="A256" s="99"/>
      <c r="B256" s="100"/>
      <c r="C256" s="153"/>
      <c r="D256" s="101"/>
      <c r="E256" s="102"/>
      <c r="F256" s="103"/>
      <c r="G256" s="48">
        <f>tab_m6_councils[[#This Row],[Age-Standardised Rate of Mortality (ASMR)]]-tab_m6_councils[[#This Row],[Lower Confidence Interval Limit]]</f>
        <v>0</v>
      </c>
      <c r="H256" s="108"/>
    </row>
    <row r="257" spans="1:8" x14ac:dyDescent="0.3">
      <c r="A257" s="99"/>
      <c r="B257" s="100"/>
      <c r="C257" s="153"/>
      <c r="D257" s="101"/>
      <c r="E257" s="102"/>
      <c r="F257" s="103"/>
      <c r="G257" s="48">
        <f>tab_m6_councils[[#This Row],[Age-Standardised Rate of Mortality (ASMR)]]-tab_m6_councils[[#This Row],[Lower Confidence Interval Limit]]</f>
        <v>0</v>
      </c>
      <c r="H257" s="108"/>
    </row>
    <row r="258" spans="1:8" x14ac:dyDescent="0.3">
      <c r="A258" s="99"/>
      <c r="B258" s="100"/>
      <c r="C258" s="153"/>
      <c r="D258" s="101"/>
      <c r="E258" s="102"/>
      <c r="F258" s="103"/>
      <c r="G258" s="48">
        <f>tab_m6_councils[[#This Row],[Age-Standardised Rate of Mortality (ASMR)]]-tab_m6_councils[[#This Row],[Lower Confidence Interval Limit]]</f>
        <v>0</v>
      </c>
      <c r="H258" s="108"/>
    </row>
    <row r="259" spans="1:8" x14ac:dyDescent="0.3">
      <c r="A259" s="99"/>
      <c r="B259" s="100"/>
      <c r="C259" s="153"/>
      <c r="D259" s="101"/>
      <c r="E259" s="102"/>
      <c r="F259" s="103"/>
      <c r="G259" s="48">
        <f>tab_m6_councils[[#This Row],[Age-Standardised Rate of Mortality (ASMR)]]-tab_m6_councils[[#This Row],[Lower Confidence Interval Limit]]</f>
        <v>0</v>
      </c>
      <c r="H259" s="108"/>
    </row>
    <row r="260" spans="1:8" x14ac:dyDescent="0.3">
      <c r="A260" s="99"/>
      <c r="B260" s="100"/>
      <c r="C260" s="153"/>
      <c r="D260" s="154"/>
      <c r="E260" s="48"/>
      <c r="F260" s="48"/>
      <c r="G260" s="48">
        <f>tab_m6_councils[[#This Row],[Age-Standardised Rate of Mortality (ASMR)]]-tab_m6_councils[[#This Row],[Lower Confidence Interval Limit]]</f>
        <v>0</v>
      </c>
      <c r="H260" s="108"/>
    </row>
    <row r="261" spans="1:8" x14ac:dyDescent="0.3">
      <c r="A261" s="99"/>
      <c r="B261" s="100"/>
      <c r="C261" s="153"/>
      <c r="D261" s="101"/>
      <c r="E261" s="102"/>
      <c r="F261" s="103"/>
      <c r="G261" s="48">
        <f>tab_m6_councils[[#This Row],[Age-Standardised Rate of Mortality (ASMR)]]-tab_m6_councils[[#This Row],[Lower Confidence Interval Limit]]</f>
        <v>0</v>
      </c>
      <c r="H261" s="108"/>
    </row>
    <row r="262" spans="1:8" x14ac:dyDescent="0.3">
      <c r="A262" s="99"/>
      <c r="B262" s="100"/>
      <c r="C262" s="153"/>
      <c r="D262" s="101"/>
      <c r="E262" s="102"/>
      <c r="F262" s="103"/>
      <c r="G262" s="48">
        <f>tab_m6_councils[[#This Row],[Age-Standardised Rate of Mortality (ASMR)]]-tab_m6_councils[[#This Row],[Lower Confidence Interval Limit]]</f>
        <v>0</v>
      </c>
      <c r="H262" s="108"/>
    </row>
    <row r="263" spans="1:8" x14ac:dyDescent="0.3">
      <c r="A263" s="99"/>
      <c r="B263" s="100"/>
      <c r="C263" s="153"/>
      <c r="D263" s="101"/>
      <c r="E263" s="102"/>
      <c r="F263" s="103"/>
      <c r="G263" s="48">
        <f>tab_m6_councils[[#This Row],[Age-Standardised Rate of Mortality (ASMR)]]-tab_m6_councils[[#This Row],[Lower Confidence Interval Limit]]</f>
        <v>0</v>
      </c>
      <c r="H263" s="108"/>
    </row>
    <row r="264" spans="1:8" x14ac:dyDescent="0.3">
      <c r="A264" s="99"/>
      <c r="B264" s="100"/>
      <c r="C264" s="153"/>
      <c r="D264" s="101"/>
      <c r="E264" s="102"/>
      <c r="F264" s="103"/>
      <c r="G264" s="48">
        <f>tab_m6_councils[[#This Row],[Age-Standardised Rate of Mortality (ASMR)]]-tab_m6_councils[[#This Row],[Lower Confidence Interval Limit]]</f>
        <v>0</v>
      </c>
      <c r="H264" s="108"/>
    </row>
    <row r="265" spans="1:8" x14ac:dyDescent="0.3">
      <c r="A265" s="99"/>
      <c r="B265" s="100"/>
      <c r="C265" s="153"/>
      <c r="D265" s="101"/>
      <c r="E265" s="102"/>
      <c r="F265" s="103"/>
      <c r="G265" s="48">
        <f>tab_m6_councils[[#This Row],[Age-Standardised Rate of Mortality (ASMR)]]-tab_m6_councils[[#This Row],[Lower Confidence Interval Limit]]</f>
        <v>0</v>
      </c>
      <c r="H265" s="108"/>
    </row>
    <row r="266" spans="1:8" x14ac:dyDescent="0.3">
      <c r="A266" s="99"/>
      <c r="B266" s="100"/>
      <c r="C266" s="153"/>
      <c r="D266" s="101"/>
      <c r="E266" s="102"/>
      <c r="F266" s="103"/>
      <c r="G266" s="48">
        <f>tab_m6_councils[[#This Row],[Age-Standardised Rate of Mortality (ASMR)]]-tab_m6_councils[[#This Row],[Lower Confidence Interval Limit]]</f>
        <v>0</v>
      </c>
      <c r="H266" s="108"/>
    </row>
    <row r="267" spans="1:8" x14ac:dyDescent="0.3">
      <c r="A267" s="99"/>
      <c r="B267" s="100"/>
      <c r="C267" s="153"/>
      <c r="D267" s="101"/>
      <c r="E267" s="102"/>
      <c r="F267" s="103"/>
      <c r="G267" s="48">
        <f>tab_m6_councils[[#This Row],[Age-Standardised Rate of Mortality (ASMR)]]-tab_m6_councils[[#This Row],[Lower Confidence Interval Limit]]</f>
        <v>0</v>
      </c>
      <c r="H267" s="108"/>
    </row>
    <row r="268" spans="1:8" x14ac:dyDescent="0.3">
      <c r="A268" s="99"/>
      <c r="B268" s="100"/>
      <c r="C268" s="153"/>
      <c r="D268" s="101"/>
      <c r="E268" s="102"/>
      <c r="F268" s="103"/>
      <c r="G268" s="48">
        <f>tab_m6_councils[[#This Row],[Age-Standardised Rate of Mortality (ASMR)]]-tab_m6_councils[[#This Row],[Lower Confidence Interval Limit]]</f>
        <v>0</v>
      </c>
      <c r="H268" s="108"/>
    </row>
    <row r="269" spans="1:8" x14ac:dyDescent="0.3">
      <c r="A269" s="99"/>
      <c r="B269" s="100"/>
      <c r="C269" s="153"/>
      <c r="D269" s="101"/>
      <c r="E269" s="102"/>
      <c r="F269" s="103"/>
      <c r="G269" s="48">
        <f>tab_m6_councils[[#This Row],[Age-Standardised Rate of Mortality (ASMR)]]-tab_m6_councils[[#This Row],[Lower Confidence Interval Limit]]</f>
        <v>0</v>
      </c>
      <c r="H269" s="108"/>
    </row>
    <row r="270" spans="1:8" x14ac:dyDescent="0.3">
      <c r="A270" s="99"/>
      <c r="B270" s="100"/>
      <c r="C270" s="153"/>
      <c r="D270" s="101"/>
      <c r="E270" s="102"/>
      <c r="F270" s="103"/>
      <c r="G270" s="48">
        <f>tab_m6_councils[[#This Row],[Age-Standardised Rate of Mortality (ASMR)]]-tab_m6_councils[[#This Row],[Lower Confidence Interval Limit]]</f>
        <v>0</v>
      </c>
      <c r="H270" s="108"/>
    </row>
    <row r="271" spans="1:8" x14ac:dyDescent="0.3">
      <c r="A271" s="99"/>
      <c r="B271" s="100"/>
      <c r="C271" s="153"/>
      <c r="D271" s="101"/>
      <c r="E271" s="102"/>
      <c r="F271" s="103"/>
      <c r="G271" s="48">
        <f>tab_m6_councils[[#This Row],[Age-Standardised Rate of Mortality (ASMR)]]-tab_m6_councils[[#This Row],[Lower Confidence Interval Limit]]</f>
        <v>0</v>
      </c>
      <c r="H271" s="108"/>
    </row>
    <row r="272" spans="1:8" x14ac:dyDescent="0.3">
      <c r="A272" s="99"/>
      <c r="B272" s="100"/>
      <c r="C272" s="153"/>
      <c r="D272" s="101"/>
      <c r="E272" s="102"/>
      <c r="F272" s="103"/>
      <c r="G272" s="48">
        <f>tab_m6_councils[[#This Row],[Age-Standardised Rate of Mortality (ASMR)]]-tab_m6_councils[[#This Row],[Lower Confidence Interval Limit]]</f>
        <v>0</v>
      </c>
      <c r="H272" s="108"/>
    </row>
    <row r="273" spans="1:8" x14ac:dyDescent="0.3">
      <c r="A273" s="99"/>
      <c r="B273" s="100"/>
      <c r="C273" s="153"/>
      <c r="D273" s="101"/>
      <c r="E273" s="102"/>
      <c r="F273" s="103"/>
      <c r="G273" s="48">
        <f>tab_m6_councils[[#This Row],[Age-Standardised Rate of Mortality (ASMR)]]-tab_m6_councils[[#This Row],[Lower Confidence Interval Limit]]</f>
        <v>0</v>
      </c>
      <c r="H273" s="108"/>
    </row>
    <row r="274" spans="1:8" x14ac:dyDescent="0.3">
      <c r="A274" s="99"/>
      <c r="B274" s="100"/>
      <c r="C274" s="153"/>
      <c r="D274" s="101"/>
      <c r="E274" s="102"/>
      <c r="F274" s="103"/>
      <c r="G274" s="48">
        <f>tab_m6_councils[[#This Row],[Age-Standardised Rate of Mortality (ASMR)]]-tab_m6_councils[[#This Row],[Lower Confidence Interval Limit]]</f>
        <v>0</v>
      </c>
      <c r="H274" s="108"/>
    </row>
    <row r="275" spans="1:8" x14ac:dyDescent="0.3">
      <c r="A275" s="99"/>
      <c r="B275" s="100"/>
      <c r="C275" s="153"/>
      <c r="D275" s="101"/>
      <c r="E275" s="102"/>
      <c r="F275" s="103"/>
      <c r="G275" s="48">
        <f>tab_m6_councils[[#This Row],[Age-Standardised Rate of Mortality (ASMR)]]-tab_m6_councils[[#This Row],[Lower Confidence Interval Limit]]</f>
        <v>0</v>
      </c>
      <c r="H275" s="108"/>
    </row>
    <row r="276" spans="1:8" x14ac:dyDescent="0.3">
      <c r="A276" s="99"/>
      <c r="B276" s="100"/>
      <c r="C276" s="153"/>
      <c r="D276" s="101"/>
      <c r="E276" s="102"/>
      <c r="F276" s="103"/>
      <c r="G276" s="48">
        <f>tab_m6_councils[[#This Row],[Age-Standardised Rate of Mortality (ASMR)]]-tab_m6_councils[[#This Row],[Lower Confidence Interval Limit]]</f>
        <v>0</v>
      </c>
      <c r="H276" s="108"/>
    </row>
    <row r="277" spans="1:8" x14ac:dyDescent="0.3">
      <c r="A277" s="99"/>
      <c r="B277" s="100"/>
      <c r="C277" s="153"/>
      <c r="D277" s="101"/>
      <c r="E277" s="102"/>
      <c r="F277" s="103"/>
      <c r="G277" s="48">
        <f>tab_m6_councils[[#This Row],[Age-Standardised Rate of Mortality (ASMR)]]-tab_m6_councils[[#This Row],[Lower Confidence Interval Limit]]</f>
        <v>0</v>
      </c>
      <c r="H277" s="108"/>
    </row>
    <row r="278" spans="1:8" x14ac:dyDescent="0.3">
      <c r="A278" s="99"/>
      <c r="B278" s="100"/>
      <c r="C278" s="153"/>
      <c r="D278" s="101"/>
      <c r="E278" s="102"/>
      <c r="F278" s="103"/>
      <c r="G278" s="48">
        <f>tab_m6_councils[[#This Row],[Age-Standardised Rate of Mortality (ASMR)]]-tab_m6_councils[[#This Row],[Lower Confidence Interval Limit]]</f>
        <v>0</v>
      </c>
      <c r="H278" s="108"/>
    </row>
    <row r="279" spans="1:8" x14ac:dyDescent="0.3">
      <c r="A279" s="99"/>
      <c r="B279" s="100"/>
      <c r="C279" s="153"/>
      <c r="D279" s="101"/>
      <c r="E279" s="102"/>
      <c r="F279" s="103"/>
      <c r="G279" s="48">
        <f>tab_m6_councils[[#This Row],[Age-Standardised Rate of Mortality (ASMR)]]-tab_m6_councils[[#This Row],[Lower Confidence Interval Limit]]</f>
        <v>0</v>
      </c>
      <c r="H279" s="108"/>
    </row>
    <row r="280" spans="1:8" x14ac:dyDescent="0.3">
      <c r="A280" s="99"/>
      <c r="B280" s="100"/>
      <c r="C280" s="153"/>
      <c r="D280" s="101"/>
      <c r="E280" s="102"/>
      <c r="F280" s="103"/>
      <c r="G280" s="48">
        <f>tab_m6_councils[[#This Row],[Age-Standardised Rate of Mortality (ASMR)]]-tab_m6_councils[[#This Row],[Lower Confidence Interval Limit]]</f>
        <v>0</v>
      </c>
      <c r="H280" s="108"/>
    </row>
    <row r="281" spans="1:8" x14ac:dyDescent="0.3">
      <c r="A281" s="99"/>
      <c r="B281" s="100"/>
      <c r="C281" s="153"/>
      <c r="D281" s="101"/>
      <c r="E281" s="102"/>
      <c r="F281" s="103"/>
      <c r="G281" s="48">
        <f>tab_m6_councils[[#This Row],[Age-Standardised Rate of Mortality (ASMR)]]-tab_m6_councils[[#This Row],[Lower Confidence Interval Limit]]</f>
        <v>0</v>
      </c>
      <c r="H281" s="108"/>
    </row>
    <row r="282" spans="1:8" x14ac:dyDescent="0.3">
      <c r="A282" s="99"/>
      <c r="B282" s="100"/>
      <c r="C282" s="153"/>
      <c r="D282" s="101"/>
      <c r="E282" s="102"/>
      <c r="F282" s="103"/>
      <c r="G282" s="48">
        <f>tab_m6_councils[[#This Row],[Age-Standardised Rate of Mortality (ASMR)]]-tab_m6_councils[[#This Row],[Lower Confidence Interval Limit]]</f>
        <v>0</v>
      </c>
      <c r="H282" s="108"/>
    </row>
    <row r="283" spans="1:8" x14ac:dyDescent="0.3">
      <c r="A283" s="99"/>
      <c r="B283" s="100"/>
      <c r="C283" s="153"/>
      <c r="D283" s="101"/>
      <c r="E283" s="102"/>
      <c r="F283" s="103"/>
      <c r="G283" s="48">
        <f>tab_m6_councils[[#This Row],[Age-Standardised Rate of Mortality (ASMR)]]-tab_m6_councils[[#This Row],[Lower Confidence Interval Limit]]</f>
        <v>0</v>
      </c>
      <c r="H283" s="108"/>
    </row>
    <row r="284" spans="1:8" x14ac:dyDescent="0.3">
      <c r="A284" s="99"/>
      <c r="B284" s="100"/>
      <c r="C284" s="153"/>
      <c r="D284" s="101"/>
      <c r="E284" s="102"/>
      <c r="F284" s="103"/>
      <c r="G284" s="48">
        <f>tab_m6_councils[[#This Row],[Age-Standardised Rate of Mortality (ASMR)]]-tab_m6_councils[[#This Row],[Lower Confidence Interval Limit]]</f>
        <v>0</v>
      </c>
      <c r="H284" s="108"/>
    </row>
    <row r="285" spans="1:8" x14ac:dyDescent="0.3">
      <c r="A285" s="99"/>
      <c r="B285" s="100"/>
      <c r="C285" s="153"/>
      <c r="D285" s="101"/>
      <c r="E285" s="102"/>
      <c r="F285" s="103"/>
      <c r="G285" s="48">
        <f>tab_m6_councils[[#This Row],[Age-Standardised Rate of Mortality (ASMR)]]-tab_m6_councils[[#This Row],[Lower Confidence Interval Limit]]</f>
        <v>0</v>
      </c>
      <c r="H285" s="108"/>
    </row>
    <row r="286" spans="1:8" x14ac:dyDescent="0.3">
      <c r="A286" s="99"/>
      <c r="B286" s="100"/>
      <c r="C286" s="153"/>
      <c r="D286" s="101"/>
      <c r="E286" s="102"/>
      <c r="F286" s="103"/>
      <c r="G286" s="48">
        <f>tab_m6_councils[[#This Row],[Age-Standardised Rate of Mortality (ASMR)]]-tab_m6_councils[[#This Row],[Lower Confidence Interval Limit]]</f>
        <v>0</v>
      </c>
      <c r="H286" s="108"/>
    </row>
    <row r="287" spans="1:8" x14ac:dyDescent="0.3">
      <c r="A287" s="99"/>
      <c r="B287" s="100"/>
      <c r="C287" s="153"/>
      <c r="D287" s="101"/>
      <c r="E287" s="102"/>
      <c r="F287" s="103"/>
      <c r="G287" s="48">
        <f>tab_m6_councils[[#This Row],[Age-Standardised Rate of Mortality (ASMR)]]-tab_m6_councils[[#This Row],[Lower Confidence Interval Limit]]</f>
        <v>0</v>
      </c>
      <c r="H287" s="108"/>
    </row>
    <row r="288" spans="1:8" x14ac:dyDescent="0.3">
      <c r="A288" s="99"/>
      <c r="B288" s="100"/>
      <c r="C288" s="153"/>
      <c r="D288" s="101"/>
      <c r="E288" s="102"/>
      <c r="F288" s="103"/>
      <c r="G288" s="48">
        <f>tab_m6_councils[[#This Row],[Age-Standardised Rate of Mortality (ASMR)]]-tab_m6_councils[[#This Row],[Lower Confidence Interval Limit]]</f>
        <v>0</v>
      </c>
      <c r="H288" s="108"/>
    </row>
    <row r="289" spans="1:8" x14ac:dyDescent="0.3">
      <c r="A289" s="99"/>
      <c r="B289" s="100"/>
      <c r="C289" s="153"/>
      <c r="D289" s="101"/>
      <c r="E289" s="102"/>
      <c r="F289" s="103"/>
      <c r="G289" s="48">
        <f>tab_m6_councils[[#This Row],[Age-Standardised Rate of Mortality (ASMR)]]-tab_m6_councils[[#This Row],[Lower Confidence Interval Limit]]</f>
        <v>0</v>
      </c>
      <c r="H289" s="108"/>
    </row>
    <row r="290" spans="1:8" x14ac:dyDescent="0.3">
      <c r="A290" s="99"/>
      <c r="B290" s="100"/>
      <c r="C290" s="153"/>
      <c r="D290" s="101"/>
      <c r="E290" s="102"/>
      <c r="F290" s="103"/>
      <c r="G290" s="48">
        <f>tab_m6_councils[[#This Row],[Age-Standardised Rate of Mortality (ASMR)]]-tab_m6_councils[[#This Row],[Lower Confidence Interval Limit]]</f>
        <v>0</v>
      </c>
      <c r="H290" s="108"/>
    </row>
    <row r="291" spans="1:8" x14ac:dyDescent="0.3">
      <c r="A291" s="99"/>
      <c r="B291" s="100"/>
      <c r="C291" s="153"/>
      <c r="D291" s="101"/>
      <c r="E291" s="102"/>
      <c r="F291" s="103"/>
      <c r="G291" s="48">
        <f>tab_m6_councils[[#This Row],[Age-Standardised Rate of Mortality (ASMR)]]-tab_m6_councils[[#This Row],[Lower Confidence Interval Limit]]</f>
        <v>0</v>
      </c>
      <c r="H291" s="108"/>
    </row>
    <row r="292" spans="1:8" x14ac:dyDescent="0.3">
      <c r="A292" s="99"/>
      <c r="B292" s="100"/>
      <c r="C292" s="153"/>
      <c r="D292" s="101"/>
      <c r="E292" s="102"/>
      <c r="F292" s="103"/>
      <c r="G292" s="48">
        <f>tab_m6_councils[[#This Row],[Age-Standardised Rate of Mortality (ASMR)]]-tab_m6_councils[[#This Row],[Lower Confidence Interval Limit]]</f>
        <v>0</v>
      </c>
      <c r="H292" s="108"/>
    </row>
    <row r="293" spans="1:8" x14ac:dyDescent="0.3">
      <c r="A293" s="99"/>
      <c r="B293" s="100"/>
      <c r="C293" s="153"/>
      <c r="D293" s="101"/>
      <c r="E293" s="102"/>
      <c r="F293" s="103"/>
      <c r="G293" s="48">
        <f>tab_m6_councils[[#This Row],[Age-Standardised Rate of Mortality (ASMR)]]-tab_m6_councils[[#This Row],[Lower Confidence Interval Limit]]</f>
        <v>0</v>
      </c>
      <c r="H293" s="108"/>
    </row>
    <row r="294" spans="1:8" x14ac:dyDescent="0.3">
      <c r="A294" s="99"/>
      <c r="B294" s="100"/>
      <c r="C294" s="153"/>
      <c r="D294" s="101"/>
      <c r="E294" s="102"/>
      <c r="F294" s="103"/>
      <c r="G294" s="48">
        <f>tab_m6_councils[[#This Row],[Age-Standardised Rate of Mortality (ASMR)]]-tab_m6_councils[[#This Row],[Lower Confidence Interval Limit]]</f>
        <v>0</v>
      </c>
      <c r="H294" s="108"/>
    </row>
    <row r="295" spans="1:8" x14ac:dyDescent="0.3">
      <c r="A295" s="99"/>
      <c r="B295" s="100"/>
      <c r="C295" s="153"/>
      <c r="D295" s="101"/>
      <c r="E295" s="102"/>
      <c r="F295" s="103"/>
      <c r="G295" s="48">
        <f>tab_m6_councils[[#This Row],[Age-Standardised Rate of Mortality (ASMR)]]-tab_m6_councils[[#This Row],[Lower Confidence Interval Limit]]</f>
        <v>0</v>
      </c>
      <c r="H295" s="108"/>
    </row>
    <row r="296" spans="1:8" x14ac:dyDescent="0.3">
      <c r="A296" s="99"/>
      <c r="B296" s="100"/>
      <c r="C296" s="153"/>
      <c r="D296" s="101"/>
      <c r="E296" s="102"/>
      <c r="F296" s="103"/>
      <c r="G296" s="48">
        <f>tab_m6_councils[[#This Row],[Age-Standardised Rate of Mortality (ASMR)]]-tab_m6_councils[[#This Row],[Lower Confidence Interval Limit]]</f>
        <v>0</v>
      </c>
      <c r="H296" s="108"/>
    </row>
    <row r="297" spans="1:8" x14ac:dyDescent="0.3">
      <c r="A297" s="99"/>
      <c r="B297" s="100"/>
      <c r="C297" s="153"/>
      <c r="D297" s="101"/>
      <c r="E297" s="102"/>
      <c r="F297" s="103"/>
      <c r="G297" s="48">
        <f>tab_m6_councils[[#This Row],[Age-Standardised Rate of Mortality (ASMR)]]-tab_m6_councils[[#This Row],[Lower Confidence Interval Limit]]</f>
        <v>0</v>
      </c>
      <c r="H297" s="108"/>
    </row>
    <row r="298" spans="1:8" x14ac:dyDescent="0.3">
      <c r="A298" s="99"/>
      <c r="B298" s="100"/>
      <c r="C298" s="153"/>
      <c r="D298" s="101"/>
      <c r="E298" s="102"/>
      <c r="F298" s="103"/>
      <c r="G298" s="48">
        <f>tab_m6_councils[[#This Row],[Age-Standardised Rate of Mortality (ASMR)]]-tab_m6_councils[[#This Row],[Lower Confidence Interval Limit]]</f>
        <v>0</v>
      </c>
      <c r="H298" s="108"/>
    </row>
    <row r="299" spans="1:8" x14ac:dyDescent="0.3">
      <c r="A299" s="99"/>
      <c r="B299" s="100"/>
      <c r="C299" s="153"/>
      <c r="D299" s="101"/>
      <c r="E299" s="102"/>
      <c r="F299" s="103"/>
      <c r="G299" s="48">
        <f>tab_m6_councils[[#This Row],[Age-Standardised Rate of Mortality (ASMR)]]-tab_m6_councils[[#This Row],[Lower Confidence Interval Limit]]</f>
        <v>0</v>
      </c>
      <c r="H299" s="108"/>
    </row>
    <row r="300" spans="1:8" x14ac:dyDescent="0.3">
      <c r="A300" s="99"/>
      <c r="B300" s="100"/>
      <c r="C300" s="153"/>
      <c r="D300" s="101"/>
      <c r="E300" s="102"/>
      <c r="F300" s="103"/>
      <c r="G300" s="48">
        <f>tab_m6_councils[[#This Row],[Age-Standardised Rate of Mortality (ASMR)]]-tab_m6_councils[[#This Row],[Lower Confidence Interval Limit]]</f>
        <v>0</v>
      </c>
      <c r="H300" s="108"/>
    </row>
    <row r="301" spans="1:8" x14ac:dyDescent="0.3">
      <c r="A301" s="99"/>
      <c r="B301" s="100"/>
      <c r="C301" s="153"/>
      <c r="D301" s="101"/>
      <c r="E301" s="102"/>
      <c r="F301" s="103"/>
      <c r="G301" s="48">
        <f>tab_m6_councils[[#This Row],[Age-Standardised Rate of Mortality (ASMR)]]-tab_m6_councils[[#This Row],[Lower Confidence Interval Limit]]</f>
        <v>0</v>
      </c>
      <c r="H301" s="108"/>
    </row>
    <row r="302" spans="1:8" x14ac:dyDescent="0.3">
      <c r="A302" s="99"/>
      <c r="B302" s="100"/>
      <c r="C302" s="153"/>
      <c r="D302" s="101"/>
      <c r="E302" s="102"/>
      <c r="F302" s="103"/>
      <c r="G302" s="48">
        <f>tab_m6_councils[[#This Row],[Age-Standardised Rate of Mortality (ASMR)]]-tab_m6_councils[[#This Row],[Lower Confidence Interval Limit]]</f>
        <v>0</v>
      </c>
      <c r="H302" s="108"/>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A39156941</value>
    </field>
    <field name="Objective-Title">
      <value order="0">Monthly COVID19 deaths - June 2022 - tables and figures</value>
    </field>
    <field name="Objective-Description">
      <value order="0"/>
    </field>
    <field name="Objective-CreationStamp">
      <value order="0">2022-07-08T07:36:18Z</value>
    </field>
    <field name="Objective-IsApproved">
      <value order="0">false</value>
    </field>
    <field name="Objective-IsPublished">
      <value order="0">false</value>
    </field>
    <field name="Objective-DatePublished">
      <value order="0"/>
    </field>
    <field name="Objective-ModificationStamp">
      <value order="0">2022-07-12T09:41:52Z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vA58010962</value>
    </field>
    <field name="Objective-Version">
      <value order="0">4.1</value>
    </field>
    <field name="Objective-VersionNumber">
      <value order="0">8</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8</vt:i4>
      </vt:variant>
    </vt:vector>
  </HeadingPairs>
  <TitlesOfParts>
    <vt:vector size="23" baseType="lpstr">
      <vt:lpstr>Cover sheet</vt:lpstr>
      <vt:lpstr>Contents</vt:lpstr>
      <vt:lpstr>Notes</vt:lpstr>
      <vt:lpstr>M1</vt:lpstr>
      <vt:lpstr>M2</vt:lpstr>
      <vt:lpstr>M3</vt:lpstr>
      <vt:lpstr>M4</vt:lpstr>
      <vt:lpstr>M5</vt:lpstr>
      <vt:lpstr>M6</vt:lpstr>
      <vt:lpstr>M7</vt:lpstr>
      <vt:lpstr>M8</vt:lpstr>
      <vt:lpstr>M9</vt:lpstr>
      <vt:lpstr>M10</vt:lpstr>
      <vt:lpstr>M11</vt:lpstr>
      <vt:lpstr>M12</vt:lpstr>
      <vt:lpstr>Figure3</vt:lpstr>
      <vt:lpstr>Figure4</vt:lpstr>
      <vt:lpstr>Figure5</vt:lpstr>
      <vt:lpstr>Figure6</vt:lpstr>
      <vt:lpstr>Figure7</vt:lpstr>
      <vt:lpstr>Figure8</vt:lpstr>
      <vt:lpstr>Figure9</vt:lpstr>
      <vt:lpstr>Figure10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2022-07-13T11:29:21Z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A39156941</vt:lpwstr>
  </property>
  <property fmtid="{D5CDD505-2E9C-101B-9397-08002B2CF9AE}" pid="4" name="Objective-Title">
    <vt:lpwstr>Monthly COVID19 deaths - June 2022 - tables and figures</vt:lpwstr>
  </property>
  <property fmtid="{D5CDD505-2E9C-101B-9397-08002B2CF9AE}" pid="5" name="Objective-Description">
    <vt:lpwstr/>
  </property>
  <property fmtid="{D5CDD505-2E9C-101B-9397-08002B2CF9AE}" pid="6" name="Objective-CreationStamp">
    <vt:filetime>2022-07-08T07:36:18Z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2022-07-12T09:41:52Z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vA58010962</vt:lpwstr>
  </property>
  <property fmtid="{D5CDD505-2E9C-101B-9397-08002B2CF9AE}" pid="16" name="Objective-Version">
    <vt:lpwstr>4.1</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