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Current work\Publications\4. To archive\Pop Proj\Charts\"/>
    </mc:Choice>
  </mc:AlternateContent>
  <bookViews>
    <workbookView xWindow="0" yWindow="0" windowWidth="26970" windowHeight="19905" tabRatio="925"/>
  </bookViews>
  <sheets>
    <sheet name="Contents" sheetId="17" r:id="rId1"/>
    <sheet name="Contents Text" sheetId="146" state="hidden" r:id="rId2"/>
    <sheet name="Metadata" sheetId="107" r:id="rId3"/>
    <sheet name="Metadata Text" sheetId="147" state="hidden" r:id="rId4"/>
    <sheet name="Fig 1" sheetId="79" r:id="rId5"/>
    <sheet name="Fig 1 data" sheetId="35" r:id="rId6"/>
    <sheet name="Fig 2" sheetId="186" r:id="rId7"/>
    <sheet name="Fig 2 data" sheetId="36" r:id="rId8"/>
    <sheet name="Fig 3" sheetId="176" r:id="rId9"/>
    <sheet name="Fig 3 data" sheetId="177" r:id="rId10"/>
    <sheet name="Fig 4" sheetId="178" r:id="rId11"/>
    <sheet name="Fig 4 data" sheetId="179" r:id="rId12"/>
    <sheet name="Fig 5" sheetId="180" r:id="rId13"/>
    <sheet name="Fig 5 data" sheetId="181" r:id="rId14"/>
    <sheet name="Fig 6" sheetId="155" r:id="rId15"/>
    <sheet name="Fig 6 data" sheetId="40" r:id="rId16"/>
    <sheet name="Fig 7" sheetId="159" r:id="rId17"/>
    <sheet name="Fig 7 data" sheetId="98" r:id="rId18"/>
    <sheet name="Fig 8" sheetId="182" r:id="rId19"/>
    <sheet name="Fig 8 data" sheetId="183" r:id="rId20"/>
    <sheet name="Fig 9" sheetId="184" r:id="rId21"/>
    <sheet name="Fig 9 data" sheetId="185" r:id="rId22"/>
    <sheet name="Fig 10" sheetId="163" r:id="rId23"/>
    <sheet name="Fig 10 data" sheetId="38" r:id="rId24"/>
    <sheet name="Fig 11" sheetId="157" r:id="rId25"/>
    <sheet name="Fig 11 data" sheetId="116" r:id="rId26"/>
    <sheet name="Fig 12" sheetId="158" r:id="rId27"/>
    <sheet name="Fig 12 data" sheetId="110" r:id="rId28"/>
    <sheet name="Fig 13" sheetId="167" r:id="rId29"/>
    <sheet name="Fig 13 data" sheetId="106" r:id="rId30"/>
  </sheets>
  <definedNames>
    <definedName name="agestruct_ca_Scot_y1" localSheetId="6">#REF!</definedName>
    <definedName name="agestruct_ca_Scot_y1">#REF!</definedName>
    <definedName name="agestruct_ca_Scot_y25" localSheetId="6">#REF!</definedName>
    <definedName name="agestruct_ca_Scot_y25">#REF!</definedName>
    <definedName name="agestruct_hb_Scot_y1" localSheetId="6">#REF!</definedName>
    <definedName name="agestruct_hb_Scot_y1">#REF!</definedName>
    <definedName name="agestruct_hb_Scot_y25" localSheetId="6">#REF!</definedName>
    <definedName name="agestruct_hb_Scot_y25">#REF!</definedName>
    <definedName name="CONTENTS">'Contents Text'!$B$4:$B$22</definedName>
    <definedName name="METADATA">'Metadata Text'!$B$2:$B$7</definedName>
    <definedName name="mig_prev5yr" localSheetId="6">#REF!</definedName>
    <definedName name="mig_prev5yr">#REF!</definedName>
    <definedName name="npest">'Fig 12 data'!$A$5:$C$22</definedName>
    <definedName name="pc_agestruct_np_2" localSheetId="6">#REF!</definedName>
    <definedName name="pc_agestruct_np_2">#REF!</definedName>
    <definedName name="pc_agestruct_sdp_2" localSheetId="6">#REF!</definedName>
    <definedName name="pc_agestruct_sdp_2">#REF!</definedName>
    <definedName name="pctot_children_ca_Scot">'Fig 6 data'!$A$6:$C$39</definedName>
    <definedName name="pctot_children_ca_Scotonly">'Fig 6 data'!$A$4:$C$5</definedName>
    <definedName name="pctot_children_hb_Scot" localSheetId="6">#REF!</definedName>
    <definedName name="pctot_children_hb_Scot">#REF!</definedName>
    <definedName name="pctot_children_hb_Scotonly" localSheetId="6">#REF!</definedName>
    <definedName name="pctot_children_hb_Scotonly">#REF!</definedName>
    <definedName name="pctot_pens_ca_Scot">'Fig 6 data'!$I$6:$K$39</definedName>
    <definedName name="pctot_pens_ca_Scotonly">'Fig 6 data'!$I$4:$K$5</definedName>
    <definedName name="pctot_pens_hb_Scot" localSheetId="6">#REF!</definedName>
    <definedName name="pctot_pens_hb_Scot">#REF!</definedName>
    <definedName name="pctot_pens_hb_Scotonly" localSheetId="6">#REF!</definedName>
    <definedName name="pctot_pens_hb_Scotonly">#REF!</definedName>
    <definedName name="pctot_plus75_ca_Scot">'Fig 7 data'!$A$5:$C$38</definedName>
    <definedName name="pctot_plus75_ca_Scotonly">'Fig 7 data'!$A$3:$C$4</definedName>
    <definedName name="pctot_plus75_hb_Scot" localSheetId="6">#REF!</definedName>
    <definedName name="pctot_plus75_hb_Scot">#REF!</definedName>
    <definedName name="pctot_plus75_hb_Scotonly" localSheetId="6">#REF!</definedName>
    <definedName name="pctot_plus75_hb_Scotonly">#REF!</definedName>
    <definedName name="pctot_totpop_ca_Scot">'Fig 2 data'!$A$6:$C$39</definedName>
    <definedName name="pctot_totpop_ca_Scotonly">'Fig 2 data'!$A$3:$C$4</definedName>
    <definedName name="pctot_totpop_hb_Scot">'Fig 10 data'!$A$6:$C$21</definedName>
    <definedName name="pctot_totpop_hb_Scotonly">'Fig 10 data'!$A$3:$C$4</definedName>
    <definedName name="pctot_work_ca_Scot">'Fig 6 data'!$E$6:$G$39</definedName>
    <definedName name="pctot_work_ca_Scotonly">'Fig 6 data'!$E$4:$G$5</definedName>
    <definedName name="pctot_work_hb_Scot" localSheetId="6">#REF!</definedName>
    <definedName name="pctot_work_hb_Scot">#REF!</definedName>
    <definedName name="pctot_work_hb_Scotonly" localSheetId="6">#REF!</definedName>
    <definedName name="pctot_work_hb_Scotonly">#REF!</definedName>
    <definedName name="sdpest">'Fig 11 data'!$A$6:$E$23</definedName>
    <definedName name="TEXT">'Metadata Text'!$B$9:$B$17</definedName>
    <definedName name="totpop_ca_compproj_pc" localSheetId="6">#REF!</definedName>
    <definedName name="totpop_ca_compproj_pc">#REF!</definedName>
    <definedName name="totpop_ca_compproj_pc_Scotonly" localSheetId="6">#REF!</definedName>
    <definedName name="totpop_ca_compproj_pc_Scotonly">#REF!</definedName>
    <definedName name="totpop_hb_compproj_pc" localSheetId="6">#REF!</definedName>
    <definedName name="totpop_hb_compproj_pc">#REF!</definedName>
    <definedName name="totpop_hb_compproj_pc_Scotonly" localSheetId="6">#REF!</definedName>
    <definedName name="totpop_hb_compproj_pc_Scotonly">#REF!</definedName>
    <definedName name="totpop_np_compproj_pc1" localSheetId="6">#REF!</definedName>
    <definedName name="totpop_np_compproj_pc1">#REF!</definedName>
    <definedName name="totpop_np_PPHMLM_1" localSheetId="6">#REF!</definedName>
    <definedName name="totpop_np_PPHMLM_1">#REF!</definedName>
    <definedName name="totpop_np_PPHMLM_2" localSheetId="6">#REF!</definedName>
    <definedName name="totpop_np_PPHMLM_2">#REF!</definedName>
    <definedName name="totpop_np_t">'Fig 12 data'!$A$24:$C$34</definedName>
    <definedName name="totpop_prev50yr">'Fig 1 data'!$A$4:$B$24</definedName>
    <definedName name="totpop_Scot_allvars">'Fig 13 data'!$A$5:$I$15</definedName>
    <definedName name="totpop_Scot_t1">'Fig 1 data'!$A$27:$B$38</definedName>
    <definedName name="totpop_sdp_compproj_pc1" localSheetId="6">#REF!</definedName>
    <definedName name="totpop_sdp_compproj_pc1">#REF!</definedName>
    <definedName name="totpop_sdp_PPHMLM_1" localSheetId="6">#REF!</definedName>
    <definedName name="totpop_sdp_PPHMLM_1">#REF!</definedName>
    <definedName name="totpop_sdp_PPHMLM_2" localSheetId="6">#REF!</definedName>
    <definedName name="totpop_sdp_PPHMLM_2">#REF!</definedName>
    <definedName name="totpop_sdp_PPHMLM_3" localSheetId="6">#REF!</definedName>
    <definedName name="totpop_sdp_PPHMLM_3">#REF!</definedName>
    <definedName name="totpop_sdp_PPHMLM_4" localSheetId="6">#REF!</definedName>
    <definedName name="totpop_sdp_PPHMLM_4">#REF!</definedName>
    <definedName name="totpop_sdp_t">'Fig 11 data'!$A$25:$E$36</definedName>
  </definedNames>
  <calcPr calcId="162913"/>
</workbook>
</file>

<file path=xl/calcChain.xml><?xml version="1.0" encoding="utf-8"?>
<calcChain xmlns="http://schemas.openxmlformats.org/spreadsheetml/2006/main">
  <c r="A40" i="186" l="1"/>
  <c r="A1" i="116" l="1"/>
  <c r="A45" i="157"/>
  <c r="A47" i="155"/>
  <c r="A41" i="36"/>
  <c r="A1" i="36" l="1"/>
  <c r="A1" i="110" l="1"/>
  <c r="F8" i="181" l="1"/>
  <c r="F13" i="181" l="1"/>
  <c r="F14" i="181"/>
  <c r="F15" i="181"/>
  <c r="F16" i="181"/>
  <c r="F17" i="181"/>
  <c r="F18" i="181"/>
  <c r="F19" i="181"/>
  <c r="F20" i="181"/>
  <c r="F21" i="181"/>
  <c r="F22" i="181"/>
  <c r="F23" i="181"/>
  <c r="F24" i="181"/>
  <c r="F25" i="181"/>
  <c r="F26" i="181"/>
  <c r="F27" i="181"/>
  <c r="F28" i="181"/>
  <c r="F29" i="181"/>
  <c r="F30" i="181"/>
  <c r="F31" i="181"/>
  <c r="F32" i="181"/>
  <c r="F33" i="181"/>
  <c r="F34" i="181"/>
  <c r="F35" i="181"/>
  <c r="F36" i="181"/>
  <c r="F37" i="181"/>
  <c r="F38" i="181"/>
  <c r="F39" i="181"/>
  <c r="F40" i="181"/>
  <c r="F41" i="181"/>
  <c r="F42" i="181"/>
  <c r="F43" i="181"/>
  <c r="F12" i="181"/>
  <c r="A1" i="183" l="1"/>
  <c r="A1" i="177"/>
  <c r="A1" i="181"/>
  <c r="A1" i="179"/>
  <c r="A1" i="185" l="1"/>
  <c r="A1" i="38"/>
  <c r="A43" i="184"/>
  <c r="A42" i="185"/>
  <c r="A1" i="106" l="1"/>
  <c r="B7" i="17" l="1"/>
  <c r="A21" i="106" l="1"/>
  <c r="A1" i="167"/>
  <c r="A41" i="167"/>
  <c r="A40" i="98"/>
  <c r="A1" i="98"/>
  <c r="A42" i="159"/>
  <c r="A47" i="40"/>
  <c r="A42" i="40"/>
  <c r="A1" i="40"/>
  <c r="A1" i="155" s="1"/>
  <c r="A40" i="110"/>
  <c r="A37" i="110"/>
  <c r="A1" i="158"/>
  <c r="A28" i="158"/>
  <c r="A26" i="158"/>
  <c r="A43" i="116"/>
  <c r="A40" i="116"/>
  <c r="A48" i="157"/>
  <c r="A23" i="38"/>
  <c r="A45" i="163"/>
  <c r="A46" i="35"/>
  <c r="A42" i="35"/>
  <c r="B19" i="147"/>
  <c r="B18" i="147"/>
  <c r="A18" i="107"/>
  <c r="A13" i="107"/>
  <c r="B5" i="107"/>
  <c r="B4" i="107"/>
  <c r="B3" i="107"/>
  <c r="A23" i="17"/>
  <c r="B19" i="17"/>
  <c r="B18" i="17"/>
  <c r="B17" i="17"/>
  <c r="B16" i="17"/>
  <c r="B15" i="17"/>
  <c r="B14" i="17"/>
  <c r="B13" i="17"/>
  <c r="B12" i="17"/>
  <c r="B11" i="17"/>
  <c r="B10" i="17"/>
  <c r="B9" i="17"/>
  <c r="B8" i="17"/>
  <c r="B6" i="17"/>
  <c r="A1" i="17"/>
</calcChain>
</file>

<file path=xl/sharedStrings.xml><?xml version="1.0" encoding="utf-8"?>
<sst xmlns="http://schemas.openxmlformats.org/spreadsheetml/2006/main" count="1032" uniqueCount="257">
  <si>
    <t>Figures</t>
  </si>
  <si>
    <t>Contents</t>
  </si>
  <si>
    <t>Inverclyde</t>
  </si>
  <si>
    <t>East Dunbartonshire</t>
  </si>
  <si>
    <t>Shetland Islands</t>
  </si>
  <si>
    <t>Aberdeen City</t>
  </si>
  <si>
    <t>Dundee City</t>
  </si>
  <si>
    <t>West Dunbartonshire</t>
  </si>
  <si>
    <t>Renfrewshire</t>
  </si>
  <si>
    <t>East Ayrshire</t>
  </si>
  <si>
    <t>Midlothian</t>
  </si>
  <si>
    <t>North Ayrshire</t>
  </si>
  <si>
    <t>Moray</t>
  </si>
  <si>
    <t>Glasgow City</t>
  </si>
  <si>
    <t>South Ayrshire</t>
  </si>
  <si>
    <t>East Renfrewshire</t>
  </si>
  <si>
    <t>North Lanarkshire</t>
  </si>
  <si>
    <t>Angus</t>
  </si>
  <si>
    <t>Falkirk</t>
  </si>
  <si>
    <t>Clackmannanshire</t>
  </si>
  <si>
    <t>South Lanarkshire</t>
  </si>
  <si>
    <t>Highland</t>
  </si>
  <si>
    <t>Stirling</t>
  </si>
  <si>
    <t>Fife</t>
  </si>
  <si>
    <t>Orkney Islands</t>
  </si>
  <si>
    <t>Scottish Borders</t>
  </si>
  <si>
    <t>Aberdeenshire</t>
  </si>
  <si>
    <t>East Lothian</t>
  </si>
  <si>
    <t>West Lothian</t>
  </si>
  <si>
    <t>Working age</t>
  </si>
  <si>
    <t>Area</t>
  </si>
  <si>
    <t xml:space="preserve">Back to contents page </t>
  </si>
  <si>
    <t>Year</t>
  </si>
  <si>
    <t>Population</t>
  </si>
  <si>
    <t>Figure 12</t>
  </si>
  <si>
    <t>Principal</t>
  </si>
  <si>
    <t>High fertility</t>
  </si>
  <si>
    <t>Low fertility</t>
  </si>
  <si>
    <t>High life expectancy</t>
  </si>
  <si>
    <t>Low migration</t>
  </si>
  <si>
    <t>Low life expectancy</t>
  </si>
  <si>
    <t>High migration</t>
  </si>
  <si>
    <t>Metadata</t>
  </si>
  <si>
    <t>Metadata associated with the projected population data in these figures</t>
  </si>
  <si>
    <t>General Details</t>
  </si>
  <si>
    <t>Dataset Title:</t>
  </si>
  <si>
    <t>Time Period of Dataset:</t>
  </si>
  <si>
    <t>Geographic Coverage:</t>
  </si>
  <si>
    <t>Supplier:</t>
  </si>
  <si>
    <t>National Records of Scotland (NRS)</t>
  </si>
  <si>
    <t>Department:</t>
  </si>
  <si>
    <t>Methodology:</t>
  </si>
  <si>
    <t>For more information on how the population projections are created please refer to the Methodology Guide within the Sub-National Population Projections section of the NRS website.</t>
  </si>
  <si>
    <t>Demography, Population and Migration Statistics Branch</t>
  </si>
  <si>
    <t>Note</t>
  </si>
  <si>
    <t>Figure 13</t>
  </si>
  <si>
    <t>SESplan</t>
  </si>
  <si>
    <t>TAYplan</t>
  </si>
  <si>
    <t>`</t>
  </si>
  <si>
    <t>Clydeplan</t>
  </si>
  <si>
    <t>Cairngorms National Park</t>
  </si>
  <si>
    <t>Figure 6</t>
  </si>
  <si>
    <t>text</t>
  </si>
  <si>
    <t>Commentary:</t>
  </si>
  <si>
    <t>Title</t>
  </si>
  <si>
    <t>For more information on how the population estimates are produced for the base year and previous years in Figure 3 please refer to the Mid-Year Population Estimates for Scotland: Methodology Guide within the Mid-Year Population Estimates section of the NRS website.</t>
  </si>
  <si>
    <t>Charts for all administrative areas are available in the results section for this publication on the National Records of Scotland website.</t>
  </si>
  <si>
    <t>Percentage change</t>
  </si>
  <si>
    <t>Important notes</t>
  </si>
  <si>
    <t>Base year</t>
  </si>
  <si>
    <t>End year</t>
  </si>
  <si>
    <t>Note on Fig. 3 data</t>
  </si>
  <si>
    <t>Health boards</t>
  </si>
  <si>
    <t>Pension act detail</t>
  </si>
  <si>
    <t xml:space="preserve">The figures are in millions, and are populations at 30th June. </t>
  </si>
  <si>
    <t>Note on Fig A1</t>
  </si>
  <si>
    <t>Scotland</t>
  </si>
  <si>
    <t>Label Figure A1</t>
  </si>
  <si>
    <t>Pensionable age and over</t>
  </si>
  <si>
    <t>Base year +1</t>
  </si>
  <si>
    <t>Figure 8</t>
  </si>
  <si>
    <t>Figure 9</t>
  </si>
  <si>
    <t>Western Isles</t>
  </si>
  <si>
    <t>Forth Valley</t>
  </si>
  <si>
    <t>Lothian</t>
  </si>
  <si>
    <t>Shetland</t>
  </si>
  <si>
    <t>Lanarkshire</t>
  </si>
  <si>
    <t>Tayside</t>
  </si>
  <si>
    <t>Borders</t>
  </si>
  <si>
    <t>Grampian</t>
  </si>
  <si>
    <t>Orkney</t>
  </si>
  <si>
    <t>Figure 10</t>
  </si>
  <si>
    <t>Figure 11</t>
  </si>
  <si>
    <t>Scale does not start at zero.</t>
  </si>
  <si>
    <t>Na h-Eileanan Siar</t>
  </si>
  <si>
    <t>Children (aged 0 to 15)</t>
  </si>
  <si>
    <t>Figures are projected populations at 30 June and are in millions.</t>
  </si>
  <si>
    <t>April 2014 Health Board areas.</t>
  </si>
  <si>
    <t>Argyll and Bute</t>
  </si>
  <si>
    <t>Dumfries and Galloway</t>
  </si>
  <si>
    <t>Perth and Kinross</t>
  </si>
  <si>
    <t>City of Edinburgh</t>
  </si>
  <si>
    <t>Ayrshire and Arran</t>
  </si>
  <si>
    <t>Greater Glasgow and Clyde</t>
  </si>
  <si>
    <t>Aberdeen City and Shire</t>
  </si>
  <si>
    <t>Loch Lomond and The Trossachs Na</t>
  </si>
  <si>
    <t>HM</t>
  </si>
  <si>
    <t>HE</t>
  </si>
  <si>
    <t>HF</t>
  </si>
  <si>
    <t>LM</t>
  </si>
  <si>
    <t>LE</t>
  </si>
  <si>
    <t>LF</t>
  </si>
  <si>
    <t>These charts have two y axes - both need to be updated to the same range - THE SAME ON ALL GRAPHS. The green text axes should be selected and hidden by turning the text white (this exists to provide spacing for the label at the base year)</t>
  </si>
  <si>
    <t>You may have to bring the bottom right graph to the front (option on right click) to grab the left y axis, and then send it to the back so that it does not interfere with labels from the chart to its left</t>
  </si>
  <si>
    <t>The format codes +##,##0"%";-##,##0"%";0"%" and +##,##0.0"%";-##,##0.0"%";0.0"%" are used to obtain + and - signs on the label formatting and a % sign, with no decimal places or 1 dp respectively</t>
  </si>
  <si>
    <t>Figure 7</t>
  </si>
  <si>
    <t>Actual population: mid-year estimates</t>
  </si>
  <si>
    <t>Projected population</t>
  </si>
  <si>
    <t>SDP area: population estimates</t>
  </si>
  <si>
    <t>National Park: population estimates</t>
  </si>
  <si>
    <t>Previous projection</t>
  </si>
  <si>
    <t>Scotland, council areas, NHS Board areas (April 2014 boundaries), Strategic Development Plan areas and National Park areas</t>
  </si>
  <si>
    <t>ZOM</t>
  </si>
  <si>
    <t>Zero outwith Scotland migration</t>
  </si>
  <si>
    <t>S12000013</t>
  </si>
  <si>
    <t>S12000018</t>
  </si>
  <si>
    <t>S12000035</t>
  </si>
  <si>
    <t>S12000021</t>
  </si>
  <si>
    <t>S12000039</t>
  </si>
  <si>
    <t>S12000006</t>
  </si>
  <si>
    <t>S12000008</t>
  </si>
  <si>
    <t>S12000005</t>
  </si>
  <si>
    <t>S12000028</t>
  </si>
  <si>
    <t>S12000027</t>
  </si>
  <si>
    <t>S12000038</t>
  </si>
  <si>
    <t>S12000023</t>
  </si>
  <si>
    <t>S12000026</t>
  </si>
  <si>
    <t>S12000017</t>
  </si>
  <si>
    <t>S12000041</t>
  </si>
  <si>
    <t>S12000029</t>
  </si>
  <si>
    <t>S12000020</t>
  </si>
  <si>
    <t>S12000045</t>
  </si>
  <si>
    <t>S12000042</t>
  </si>
  <si>
    <t>S12000014</t>
  </si>
  <si>
    <t>S12000040</t>
  </si>
  <si>
    <t>S12000030</t>
  </si>
  <si>
    <t>S12000011</t>
  </si>
  <si>
    <t>S12000033</t>
  </si>
  <si>
    <t>S12000010</t>
  </si>
  <si>
    <t>S12000034</t>
  </si>
  <si>
    <t>S12000036</t>
  </si>
  <si>
    <t>S12000019</t>
  </si>
  <si>
    <t>S08000028</t>
  </si>
  <si>
    <t>S08000017</t>
  </si>
  <si>
    <t>S08000015</t>
  </si>
  <si>
    <t>S08000026</t>
  </si>
  <si>
    <t>S08000022</t>
  </si>
  <si>
    <t>S08000025</t>
  </si>
  <si>
    <t>S08000016</t>
  </si>
  <si>
    <t>S08000019</t>
  </si>
  <si>
    <t>S08000020</t>
  </si>
  <si>
    <t>S08000024</t>
  </si>
  <si>
    <t>Code</t>
  </si>
  <si>
    <t>S92000003</t>
  </si>
  <si>
    <t>Change note size to match copyright after graph is copied into publication</t>
  </si>
  <si>
    <t>Notes</t>
  </si>
  <si>
    <t>Change note font size to match copyright after graphs have been copied into publication</t>
  </si>
  <si>
    <t>Population Projections for Scottish Areas (2018-based)</t>
  </si>
  <si>
    <t>Projected percentage change in population by age structure, council area, 2018 to 2028</t>
  </si>
  <si>
    <t>Projected percentage change in population aged 75 and over, by council area, 2018 to 2028</t>
  </si>
  <si>
    <t>Variant population projections, Scotland, 2018 to 2028</t>
  </si>
  <si>
    <t>These figures are published in the Population Projections for Scottish areas (2018-based) publication.</t>
  </si>
  <si>
    <t>© Crown Copyright 2020</t>
  </si>
  <si>
    <t>2018-based Sub-National Population Projections Scotland, Figures</t>
  </si>
  <si>
    <t>Mid-2018 to mid-2028</t>
  </si>
  <si>
    <t>Commentary and the assumptions used for the projections can be found within the Population Projections Scotland (2018-based) publication, also available within the Sub-National Population Projections section of the NRS website.</t>
  </si>
  <si>
    <t>Figures up to and including 2018 are mid-year population estimates (actual). Figures after this date are 2018-based mid-year projections (projected).</t>
  </si>
  <si>
    <t>to rise to 68 years between 2044 and 2046. However, a Pension Age Review published in March 2017 by the UK Government recommends bringing the rise to 68 forward to between 2037 and 2039. However, this recommendation has not yet been passed into legislation, so the figures presented here do not include this change. More information is available in the Pension Age Review final report on the UK Government website.</t>
  </si>
  <si>
    <t>Figures are per 1,000 population in 2018</t>
  </si>
  <si>
    <t>Net migration (2013 to 2018) per 1,000 population in 2018</t>
  </si>
  <si>
    <t>2018</t>
  </si>
  <si>
    <t>2028</t>
  </si>
  <si>
    <t>S12000047</t>
  </si>
  <si>
    <t>S12000050</t>
  </si>
  <si>
    <t>S12000048</t>
  </si>
  <si>
    <t>S12000049</t>
  </si>
  <si>
    <t>area</t>
  </si>
  <si>
    <t>2016-based</t>
  </si>
  <si>
    <t>2018-based</t>
  </si>
  <si>
    <t>Figure 1</t>
  </si>
  <si>
    <t>Figure 2</t>
  </si>
  <si>
    <t>Figure 3</t>
  </si>
  <si>
    <t>Figure 4</t>
  </si>
  <si>
    <t>Figure 5</t>
  </si>
  <si>
    <t>Components of projected population change for council areas, 2018 to 2028</t>
  </si>
  <si>
    <t>Components of projected population change due to migration for council areas, 2018 to 2028</t>
  </si>
  <si>
    <t>Percentage difference between projected 2028 population using 2016-based and 2018-based projections by council area</t>
  </si>
  <si>
    <t>Estimated and projected population of Strategic Development Plan areas, 2002 to 2028</t>
  </si>
  <si>
    <t>Estimated and projected population of National Park areas, 2002 to 2028</t>
  </si>
  <si>
    <t>Projected percentage change in population, by NHS Board, 2018 to 2028</t>
  </si>
  <si>
    <r>
      <t>Estimated</t>
    </r>
    <r>
      <rPr>
        <sz val="10"/>
        <rFont val="Arial"/>
        <family val="2"/>
      </rPr>
      <t xml:space="preserve"> and projected</t>
    </r>
    <r>
      <rPr>
        <sz val="10"/>
        <rFont val="Arial"/>
        <family val="2"/>
      </rPr>
      <t xml:space="preserve"> male and female life expectancy at birth for council areas, 2016-2018 and 2027-2028 </t>
    </r>
  </si>
  <si>
    <t>2027-28</t>
  </si>
  <si>
    <t>Council areas</t>
  </si>
  <si>
    <t>Males</t>
  </si>
  <si>
    <t>Females</t>
  </si>
  <si>
    <t>2016-18</t>
  </si>
  <si>
    <t>Natural change</t>
  </si>
  <si>
    <t>Net Migration</t>
  </si>
  <si>
    <t>Net migration</t>
  </si>
  <si>
    <t>Overseas</t>
  </si>
  <si>
    <t>Rest of UK</t>
  </si>
  <si>
    <t>Natural change 2018-2028</t>
  </si>
  <si>
    <t>Net migration 2018-2028</t>
  </si>
  <si>
    <t>Other Change</t>
  </si>
  <si>
    <t>Total Change</t>
  </si>
  <si>
    <t>Percentage Change</t>
  </si>
  <si>
    <t xml:space="preserve">Internal </t>
  </si>
  <si>
    <t>NA</t>
  </si>
  <si>
    <t>Variants</t>
  </si>
  <si>
    <t>P</t>
  </si>
  <si>
    <t>High Migration</t>
  </si>
  <si>
    <t>High Fertility</t>
  </si>
  <si>
    <t>High Life Expectancy</t>
  </si>
  <si>
    <t>Low Life Expectancy</t>
  </si>
  <si>
    <t>Low Migration</t>
  </si>
  <si>
    <t>Low Fertility</t>
  </si>
  <si>
    <t>Zero Outwith Migration</t>
  </si>
  <si>
    <t>S08000029</t>
  </si>
  <si>
    <t>S08000030</t>
  </si>
  <si>
    <t>S08000031</t>
  </si>
  <si>
    <t>S08000032</t>
  </si>
  <si>
    <t>Estimated population of Scotland, actual and projected (2018-based), 1998 to 2028</t>
  </si>
  <si>
    <t>Figure 2: Projected percentage change and number of people in population, by council area, mid-2018 to mid-2028</t>
  </si>
  <si>
    <t>Projected percentage change and number of people in population, by council area, 2018 to 2028</t>
  </si>
  <si>
    <t>Figure 3: Projected percentage change in population, by council area, mid-2018 to mid-2028 (Map)</t>
  </si>
  <si>
    <t xml:space="preserve">1  Some council areas are projected to have other small changes. These changes occur in special populations (such as armed forces or prisoners) or are due to small rounding adjustments to constrain to Scotland’s total population in the National Population Projections. </t>
  </si>
  <si>
    <t>The figures for working and pensionable age take into account the changes in the stage pension age as set out in the 2014 Pensions Act. Between 2019 and 2020, the pension age will rise from 63 to 65 years for both men and women. A further rise in pension age to 67 years will take place between 2026 and 2028</t>
  </si>
  <si>
    <t>Population decline</t>
  </si>
  <si>
    <t>Population growth below the Scottish average</t>
  </si>
  <si>
    <t>Population growth above the Scottish average</t>
  </si>
  <si>
    <t>Population Change</t>
  </si>
  <si>
    <t>Projected percentage change in population by council area, 2018 to 2028 (Map)</t>
  </si>
  <si>
    <t>back to contents</t>
  </si>
  <si>
    <r>
      <rPr>
        <sz val="8"/>
        <rFont val="Calibri"/>
        <family val="2"/>
      </rPr>
      <t>©</t>
    </r>
    <r>
      <rPr>
        <sz val="8"/>
        <rFont val="Arial"/>
        <family val="2"/>
      </rPr>
      <t xml:space="preserve"> Crown Copyright 2020</t>
    </r>
  </si>
  <si>
    <t>The figures for working and pensionable age take into account the changes in the stage pension age as set out in the 2014 Pensions Act. Between 2019 and 2020, the pension age will rise from 63 to 65 years for both men and women. A further rise in pension age to 67 years will take place between 2026 and 2028.</t>
  </si>
  <si>
    <t>Footnotes</t>
  </si>
  <si>
    <t>1) Estimated life expectancy for each area is a 3 year average covering the period 2016-2018</t>
  </si>
  <si>
    <t>2) Projected life expectancy is calculated for a single year from mid-2027 to mid-2028</t>
  </si>
  <si>
    <t>Figure 11: Estimated and projected population of Strategic Development Plan  areas, 2002 to 2028</t>
  </si>
  <si>
    <r>
      <t>Figure 4: Components</t>
    </r>
    <r>
      <rPr>
        <b/>
        <vertAlign val="superscript"/>
        <sz val="12"/>
        <color rgb="FF000000"/>
        <rFont val="Arial"/>
        <family val="2"/>
      </rPr>
      <t>1</t>
    </r>
    <r>
      <rPr>
        <b/>
        <sz val="12"/>
        <color rgb="FF000000"/>
        <rFont val="Arial"/>
        <family val="2"/>
      </rPr>
      <t xml:space="preserve"> of projected population change for council areas, 2018 to 2028</t>
    </r>
  </si>
  <si>
    <t>Footnote:</t>
  </si>
  <si>
    <t>Figure 5: Components of projected population change due to migration for council areas, 2018 to 2028</t>
  </si>
  <si>
    <r>
      <t>Figure 8: Estimated</t>
    </r>
    <r>
      <rPr>
        <b/>
        <vertAlign val="superscript"/>
        <sz val="12"/>
        <color rgb="FF000000"/>
        <rFont val="Arial"/>
        <family val="2"/>
      </rPr>
      <t>1</t>
    </r>
    <r>
      <rPr>
        <b/>
        <sz val="12"/>
        <color rgb="FF000000"/>
        <rFont val="Arial"/>
        <family val="2"/>
      </rPr>
      <t xml:space="preserve"> and projected</t>
    </r>
    <r>
      <rPr>
        <b/>
        <vertAlign val="superscript"/>
        <sz val="12"/>
        <color rgb="FF000000"/>
        <rFont val="Arial"/>
        <family val="2"/>
      </rPr>
      <t>2</t>
    </r>
    <r>
      <rPr>
        <b/>
        <sz val="12"/>
        <color rgb="FF000000"/>
        <rFont val="Arial"/>
        <family val="2"/>
      </rPr>
      <t xml:space="preserve"> male and female life expectancy at birth for council areas, 2016-18 and 2027-28</t>
    </r>
  </si>
  <si>
    <t>Figure 9: Percentage difference between projected 2028 population using 2016-based and 2018-based projection by council area</t>
  </si>
  <si>
    <r>
      <t>Figure 10: Projected percentage change in population, by NHS Board, 2018 to 2028</t>
    </r>
    <r>
      <rPr>
        <sz val="12"/>
        <color rgb="FF000000"/>
        <rFont val="Arial"/>
        <family val="2"/>
      </rPr>
      <t xml:space="preserve"> </t>
    </r>
  </si>
  <si>
    <t>Figure 7: Projected percentage change in population aged 75 and over by council area, 2018 to 2028</t>
  </si>
  <si>
    <t>Figure 1: Estimated population of Scotland, actual and projected (2018-based), 1998 to 2028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</si>
</sst>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 #,##0.00_-;_-* &quot;-&quot;??_-;_-@_-"/>
    <numFmt numFmtId="164" formatCode="0.0"/>
    <numFmt numFmtId="165" formatCode="#,##0.0"/>
    <numFmt numFmtId="166" formatCode="0.000"/>
    <numFmt numFmtId="167" formatCode="##\ ##0"/>
    <numFmt numFmtId="168" formatCode="#,##0.000"/>
    <numFmt numFmtId="169" formatCode="0_)"/>
  </numFmts>
  <fonts count="70"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name val="Arial"/>
      <family val="2"/>
    </font>
    <font>
      <sz val="10"/>
      <name val="Arial"/>
      <family val="2"/>
    </font>
    <font>
      <b/>
      <sz val="12"/>
      <name val="Arial"/>
      <family val="2"/>
    </font>
    <font>
      <sz val="12"/>
      <name val="Arial"/>
      <family val="2"/>
    </font>
    <font>
      <sz val="8"/>
      <name val="Arial"/>
      <family val="2"/>
    </font>
    <font>
      <u/>
      <sz val="10"/>
      <color indexed="12"/>
      <name val="Arial"/>
      <family val="2"/>
    </font>
    <font>
      <sz val="12"/>
      <name val="Arial"/>
      <family val="2"/>
    </font>
    <font>
      <sz val="10"/>
      <name val="Arial"/>
      <family val="2"/>
    </font>
    <font>
      <sz val="10"/>
      <name val="Arial"/>
      <family val="2"/>
    </font>
    <font>
      <u/>
      <sz val="10"/>
      <color indexed="12"/>
      <name val="Arial"/>
      <family val="2"/>
    </font>
    <font>
      <b/>
      <sz val="10"/>
      <name val="Arial"/>
      <family val="2"/>
    </font>
    <font>
      <sz val="8"/>
      <name val="Arial"/>
      <family val="2"/>
    </font>
    <font>
      <b/>
      <sz val="8"/>
      <name val="Arial"/>
      <family val="2"/>
    </font>
    <font>
      <sz val="10"/>
      <color rgb="FFFF0000"/>
      <name val="Arial"/>
      <family val="2"/>
    </font>
    <font>
      <b/>
      <sz val="10"/>
      <color rgb="FFFF0000"/>
      <name val="Arial"/>
      <family val="2"/>
    </font>
    <font>
      <u/>
      <sz val="10"/>
      <color indexed="12"/>
      <name val="MS Sans Serif"/>
      <family val="2"/>
    </font>
    <font>
      <b/>
      <u/>
      <sz val="10"/>
      <color indexed="12"/>
      <name val="Arial"/>
      <family val="2"/>
    </font>
    <font>
      <sz val="10"/>
      <color theme="0"/>
      <name val="Arial"/>
      <family val="2"/>
    </font>
    <font>
      <sz val="10"/>
      <color rgb="FF000000"/>
      <name val="Arial"/>
      <family val="2"/>
    </font>
    <font>
      <sz val="8"/>
      <color rgb="FF000000"/>
      <name val="Arial"/>
      <family val="2"/>
    </font>
    <font>
      <b/>
      <sz val="12"/>
      <color theme="0"/>
      <name val="Arial"/>
      <family val="2"/>
    </font>
    <font>
      <u/>
      <sz val="10"/>
      <color theme="0"/>
      <name val="Arial"/>
      <family val="2"/>
    </font>
    <font>
      <sz val="12"/>
      <color theme="0"/>
      <name val="Arial"/>
      <family val="2"/>
    </font>
    <font>
      <b/>
      <sz val="10"/>
      <color theme="0"/>
      <name val="Arial"/>
      <family val="2"/>
    </font>
    <font>
      <sz val="8"/>
      <color rgb="FFFF0000"/>
      <name val="Arial"/>
      <family val="2"/>
    </font>
    <font>
      <sz val="10"/>
      <color indexed="8"/>
      <name val="Arial"/>
      <family val="2"/>
    </font>
    <font>
      <sz val="11"/>
      <name val="Arial"/>
      <family val="2"/>
    </font>
    <font>
      <b/>
      <sz val="10"/>
      <color theme="5"/>
      <name val="Arial"/>
      <family val="2"/>
    </font>
    <font>
      <b/>
      <sz val="12"/>
      <color rgb="FFFF0000"/>
      <name val="Arial"/>
      <family val="2"/>
    </font>
    <font>
      <u/>
      <sz val="8"/>
      <color indexed="12"/>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8.25"/>
      <name val="Arial"/>
      <family val="2"/>
    </font>
    <font>
      <sz val="10"/>
      <name val="Courier"/>
      <family val="3"/>
    </font>
    <font>
      <b/>
      <sz val="10"/>
      <color theme="1"/>
      <name val="Arial"/>
      <family val="2"/>
    </font>
    <font>
      <u/>
      <sz val="11"/>
      <color theme="10"/>
      <name val="Calibri"/>
      <family val="2"/>
      <scheme val="minor"/>
    </font>
    <font>
      <b/>
      <sz val="10"/>
      <color rgb="FF4B4B4B"/>
      <name val="Arial"/>
      <family val="2"/>
    </font>
    <font>
      <b/>
      <sz val="8"/>
      <color rgb="FF1C625B"/>
      <name val="Arial"/>
      <family val="2"/>
    </font>
    <font>
      <b/>
      <sz val="8"/>
      <color rgb="FF4B4B4B"/>
      <name val="Arial"/>
      <family val="2"/>
    </font>
    <font>
      <b/>
      <sz val="8"/>
      <color theme="1"/>
      <name val="Arial"/>
      <family val="2"/>
    </font>
    <font>
      <vertAlign val="superscript"/>
      <sz val="12"/>
      <color rgb="FF000000"/>
      <name val="Arial"/>
      <family val="2"/>
    </font>
    <font>
      <sz val="8"/>
      <name val="Calibri"/>
      <family val="2"/>
    </font>
    <font>
      <vertAlign val="superscript"/>
      <sz val="8"/>
      <name val="Arial"/>
      <family val="2"/>
    </font>
    <font>
      <sz val="8"/>
      <color theme="1"/>
      <name val="Arial"/>
      <family val="2"/>
    </font>
    <font>
      <b/>
      <sz val="12"/>
      <color rgb="FF000000"/>
      <name val="Arial"/>
      <family val="2"/>
    </font>
    <font>
      <b/>
      <vertAlign val="superscript"/>
      <sz val="12"/>
      <color rgb="FF000000"/>
      <name val="Arial"/>
      <family val="2"/>
    </font>
    <font>
      <sz val="12"/>
      <color rgb="FF000000"/>
      <name val="Arial"/>
      <family val="2"/>
    </font>
  </fonts>
  <fills count="34">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7">
    <border>
      <left/>
      <right/>
      <top/>
      <bottom/>
      <diagonal/>
    </border>
    <border>
      <left style="thin">
        <color indexed="64"/>
      </left>
      <right/>
      <top/>
      <bottom/>
      <diagonal/>
    </border>
    <border>
      <left/>
      <right/>
      <top/>
      <bottom style="thin">
        <color indexed="64"/>
      </bottom>
      <diagonal/>
    </border>
    <border>
      <left/>
      <right style="hair">
        <color indexed="64"/>
      </right>
      <top/>
      <bottom/>
      <diagonal/>
    </border>
    <border>
      <left/>
      <right style="hair">
        <color indexed="64"/>
      </right>
      <top/>
      <bottom style="thin">
        <color indexed="64"/>
      </bottom>
      <diagonal/>
    </border>
    <border>
      <left/>
      <right style="medium">
        <color indexed="64"/>
      </right>
      <top/>
      <bottom/>
      <diagonal/>
    </border>
    <border>
      <left/>
      <right/>
      <top style="thin">
        <color indexed="64"/>
      </top>
      <bottom/>
      <diagonal/>
    </border>
    <border>
      <left/>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theme="1" tint="0.499984740745262"/>
      </left>
      <right/>
      <top/>
      <bottom/>
      <diagonal/>
    </border>
  </borders>
  <cellStyleXfs count="58">
    <xf numFmtId="0" fontId="0" fillId="0" borderId="0"/>
    <xf numFmtId="0" fontId="13" fillId="0" borderId="0" applyNumberFormat="0" applyFill="0" applyBorder="0" applyAlignment="0" applyProtection="0">
      <alignment vertical="top"/>
      <protection locked="0"/>
    </xf>
    <xf numFmtId="0" fontId="9" fillId="0" borderId="0"/>
    <xf numFmtId="0" fontId="12" fillId="0" borderId="0"/>
    <xf numFmtId="3" fontId="9" fillId="0" borderId="0"/>
    <xf numFmtId="0" fontId="7" fillId="0" borderId="0"/>
    <xf numFmtId="0" fontId="23" fillId="0" borderId="0" applyNumberFormat="0" applyFill="0" applyBorder="0" applyAlignment="0" applyProtection="0"/>
    <xf numFmtId="0" fontId="7" fillId="0" borderId="0"/>
    <xf numFmtId="0" fontId="38" fillId="0" borderId="0" applyNumberFormat="0" applyFill="0" applyBorder="0" applyAlignment="0" applyProtection="0"/>
    <xf numFmtId="0" fontId="39" fillId="0" borderId="10" applyNumberFormat="0" applyFill="0" applyAlignment="0" applyProtection="0"/>
    <xf numFmtId="0" fontId="40" fillId="0" borderId="11" applyNumberFormat="0" applyFill="0" applyAlignment="0" applyProtection="0"/>
    <xf numFmtId="0" fontId="41" fillId="0" borderId="12" applyNumberFormat="0" applyFill="0" applyAlignment="0" applyProtection="0"/>
    <xf numFmtId="0" fontId="41" fillId="0" borderId="0" applyNumberFormat="0" applyFill="0" applyBorder="0" applyAlignment="0" applyProtection="0"/>
    <xf numFmtId="0" fontId="42" fillId="3" borderId="0" applyNumberFormat="0" applyBorder="0" applyAlignment="0" applyProtection="0"/>
    <xf numFmtId="0" fontId="43" fillId="4" borderId="0" applyNumberFormat="0" applyBorder="0" applyAlignment="0" applyProtection="0"/>
    <xf numFmtId="0" fontId="44" fillId="5" borderId="0" applyNumberFormat="0" applyBorder="0" applyAlignment="0" applyProtection="0"/>
    <xf numFmtId="0" fontId="45" fillId="6" borderId="13" applyNumberFormat="0" applyAlignment="0" applyProtection="0"/>
    <xf numFmtId="0" fontId="46" fillId="7" borderId="14" applyNumberFormat="0" applyAlignment="0" applyProtection="0"/>
    <xf numFmtId="0" fontId="47" fillId="7" borderId="13" applyNumberFormat="0" applyAlignment="0" applyProtection="0"/>
    <xf numFmtId="0" fontId="48" fillId="0" borderId="15" applyNumberFormat="0" applyFill="0" applyAlignment="0" applyProtection="0"/>
    <xf numFmtId="0" fontId="49" fillId="8" borderId="16" applyNumberFormat="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0" borderId="18" applyNumberFormat="0" applyFill="0" applyAlignment="0" applyProtection="0"/>
    <xf numFmtId="0" fontId="53"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53" fillId="25" borderId="0" applyNumberFormat="0" applyBorder="0" applyAlignment="0" applyProtection="0"/>
    <xf numFmtId="0" fontId="53"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53" fillId="33" borderId="0" applyNumberFormat="0" applyBorder="0" applyAlignment="0" applyProtection="0"/>
    <xf numFmtId="0" fontId="55" fillId="0" borderId="0"/>
    <xf numFmtId="169" fontId="56" fillId="0" borderId="0"/>
    <xf numFmtId="0" fontId="2" fillId="0" borderId="0"/>
    <xf numFmtId="0" fontId="1" fillId="0" borderId="0"/>
    <xf numFmtId="0" fontId="1" fillId="9" borderId="17" applyNumberFormat="0" applyFont="0" applyAlignment="0" applyProtection="0"/>
    <xf numFmtId="0" fontId="58" fillId="0" borderId="0" applyNumberFormat="0" applyFill="0" applyBorder="0" applyAlignment="0" applyProtection="0"/>
    <xf numFmtId="43" fontId="1" fillId="0" borderId="0" applyFont="0" applyFill="0" applyBorder="0" applyAlignment="0" applyProtection="0"/>
    <xf numFmtId="0" fontId="2" fillId="0" borderId="0"/>
    <xf numFmtId="3" fontId="2" fillId="0" borderId="0"/>
    <xf numFmtId="0" fontId="2" fillId="0" borderId="0"/>
  </cellStyleXfs>
  <cellXfs count="389">
    <xf numFmtId="0" fontId="0" fillId="0" borderId="0" xfId="0"/>
    <xf numFmtId="0" fontId="10" fillId="2" borderId="0" xfId="0" applyFont="1" applyFill="1" applyAlignment="1">
      <alignment horizontal="left"/>
    </xf>
    <xf numFmtId="0" fontId="10" fillId="2" borderId="0" xfId="0" applyFont="1" applyFill="1" applyAlignment="1"/>
    <xf numFmtId="0" fontId="11" fillId="2" borderId="0" xfId="0" applyFont="1" applyFill="1"/>
    <xf numFmtId="0" fontId="17" fillId="2" borderId="0" xfId="1" applyFont="1" applyFill="1" applyAlignment="1" applyProtection="1"/>
    <xf numFmtId="0" fontId="15" fillId="2" borderId="0" xfId="0" applyFont="1" applyFill="1"/>
    <xf numFmtId="0" fontId="18" fillId="2" borderId="0" xfId="0" applyFont="1" applyFill="1"/>
    <xf numFmtId="0" fontId="14" fillId="2" borderId="0" xfId="0" applyFont="1" applyFill="1"/>
    <xf numFmtId="0" fontId="20" fillId="2" borderId="0" xfId="0" applyFont="1" applyFill="1"/>
    <xf numFmtId="0" fontId="15" fillId="2" borderId="0" xfId="0" applyFont="1" applyFill="1" applyBorder="1"/>
    <xf numFmtId="3" fontId="15" fillId="2" borderId="0" xfId="0" applyNumberFormat="1" applyFont="1" applyFill="1"/>
    <xf numFmtId="0" fontId="15" fillId="2" borderId="0" xfId="0" applyFont="1" applyFill="1" applyBorder="1" applyAlignment="1">
      <alignment horizontal="left"/>
    </xf>
    <xf numFmtId="0" fontId="20" fillId="2" borderId="0" xfId="0" applyFont="1" applyFill="1" applyBorder="1" applyAlignment="1">
      <alignment horizontal="left"/>
    </xf>
    <xf numFmtId="0" fontId="13" fillId="2" borderId="0" xfId="1" applyFont="1" applyFill="1" applyAlignment="1" applyProtection="1"/>
    <xf numFmtId="0" fontId="9" fillId="2" borderId="0" xfId="0" applyFont="1" applyFill="1"/>
    <xf numFmtId="0" fontId="12" fillId="2" borderId="0" xfId="0" applyFont="1" applyFill="1" applyAlignment="1">
      <alignment vertical="top"/>
    </xf>
    <xf numFmtId="0" fontId="0" fillId="2" borderId="0" xfId="0" applyFill="1"/>
    <xf numFmtId="0" fontId="0" fillId="2" borderId="0" xfId="0" applyFill="1" applyAlignment="1"/>
    <xf numFmtId="0" fontId="13" fillId="2" borderId="0" xfId="1" applyFill="1" applyAlignment="1" applyProtection="1"/>
    <xf numFmtId="0" fontId="15" fillId="2" borderId="0" xfId="0" applyFont="1" applyFill="1" applyAlignment="1">
      <alignment vertical="center"/>
    </xf>
    <xf numFmtId="0" fontId="7" fillId="2" borderId="0" xfId="0" applyFont="1" applyFill="1" applyAlignment="1">
      <alignment vertical="center"/>
    </xf>
    <xf numFmtId="0" fontId="10" fillId="2" borderId="0" xfId="0" applyFont="1" applyFill="1"/>
    <xf numFmtId="0" fontId="19" fillId="2" borderId="0" xfId="0" applyFont="1" applyFill="1"/>
    <xf numFmtId="0" fontId="7" fillId="2" borderId="0" xfId="5" applyFill="1"/>
    <xf numFmtId="0" fontId="10" fillId="2" borderId="0" xfId="5" applyFont="1" applyFill="1"/>
    <xf numFmtId="0" fontId="13" fillId="2" borderId="0" xfId="6" applyFont="1" applyFill="1"/>
    <xf numFmtId="0" fontId="8" fillId="2" borderId="0" xfId="5" applyFont="1" applyFill="1"/>
    <xf numFmtId="0" fontId="24" fillId="2" borderId="0" xfId="6" applyFont="1" applyFill="1"/>
    <xf numFmtId="3" fontId="7" fillId="2" borderId="0" xfId="5" applyNumberFormat="1" applyFill="1"/>
    <xf numFmtId="3" fontId="7" fillId="2" borderId="0" xfId="5" applyNumberFormat="1" applyFill="1" applyBorder="1"/>
    <xf numFmtId="0" fontId="7" fillId="2" borderId="5" xfId="5" applyFill="1" applyBorder="1"/>
    <xf numFmtId="0" fontId="18" fillId="2" borderId="0" xfId="0" applyFont="1" applyFill="1" applyAlignment="1">
      <alignment vertical="center"/>
    </xf>
    <xf numFmtId="0" fontId="11" fillId="2" borderId="0" xfId="0" applyFont="1" applyFill="1" applyAlignment="1">
      <alignment vertical="center"/>
    </xf>
    <xf numFmtId="0" fontId="0" fillId="2" borderId="0" xfId="0" applyFill="1" applyAlignment="1">
      <alignment vertical="center"/>
    </xf>
    <xf numFmtId="0" fontId="13" fillId="2" borderId="0" xfId="1" applyFont="1" applyFill="1" applyAlignment="1" applyProtection="1">
      <alignment wrapText="1"/>
    </xf>
    <xf numFmtId="0" fontId="6" fillId="2" borderId="0" xfId="0" applyFont="1" applyFill="1" applyAlignment="1">
      <alignment horizontal="right"/>
    </xf>
    <xf numFmtId="0" fontId="6" fillId="2" borderId="0" xfId="0" applyFont="1" applyFill="1" applyAlignment="1">
      <alignment vertical="center"/>
    </xf>
    <xf numFmtId="0" fontId="13" fillId="2" borderId="0" xfId="1" applyFont="1" applyFill="1" applyAlignment="1" applyProtection="1">
      <alignment horizontal="left" vertical="center"/>
    </xf>
    <xf numFmtId="0" fontId="12" fillId="2" borderId="0" xfId="0" applyFont="1" applyFill="1" applyAlignment="1"/>
    <xf numFmtId="0" fontId="11" fillId="2" borderId="0" xfId="0" applyFont="1" applyFill="1" applyAlignment="1"/>
    <xf numFmtId="0" fontId="7" fillId="2" borderId="0" xfId="0" applyFont="1" applyFill="1" applyAlignment="1"/>
    <xf numFmtId="0" fontId="15" fillId="2" borderId="0" xfId="0" applyFont="1" applyFill="1" applyAlignment="1"/>
    <xf numFmtId="0" fontId="9" fillId="2" borderId="0" xfId="0" applyFont="1" applyFill="1" applyAlignment="1"/>
    <xf numFmtId="0" fontId="21" fillId="2" borderId="0" xfId="0" applyFont="1" applyFill="1" applyAlignment="1">
      <alignment wrapText="1"/>
    </xf>
    <xf numFmtId="0" fontId="18" fillId="2" borderId="0" xfId="0" applyFont="1" applyFill="1" applyAlignment="1"/>
    <xf numFmtId="0" fontId="21" fillId="2" borderId="0" xfId="0" applyFont="1" applyFill="1" applyAlignment="1"/>
    <xf numFmtId="0" fontId="5" fillId="2" borderId="0" xfId="0" applyFont="1" applyFill="1" applyAlignment="1">
      <alignment vertical="center"/>
    </xf>
    <xf numFmtId="0" fontId="5" fillId="2" borderId="0" xfId="0" applyFont="1" applyFill="1" applyAlignment="1"/>
    <xf numFmtId="0" fontId="5" fillId="2" borderId="0" xfId="1" applyFont="1" applyFill="1" applyAlignment="1" applyProtection="1">
      <alignment horizontal="left" vertical="center"/>
    </xf>
    <xf numFmtId="0" fontId="6" fillId="2" borderId="0" xfId="0" applyFont="1" applyFill="1" applyAlignment="1"/>
    <xf numFmtId="0" fontId="5" fillId="2" borderId="0" xfId="0" applyFont="1" applyFill="1"/>
    <xf numFmtId="3" fontId="21" fillId="2" borderId="0" xfId="0" quotePrefix="1" applyNumberFormat="1" applyFont="1" applyFill="1" applyBorder="1"/>
    <xf numFmtId="0" fontId="20" fillId="2" borderId="0" xfId="0" applyFont="1" applyFill="1" applyBorder="1"/>
    <xf numFmtId="0" fontId="20" fillId="2" borderId="0" xfId="5" applyFont="1" applyFill="1"/>
    <xf numFmtId="0" fontId="28" fillId="2" borderId="0" xfId="0" applyFont="1" applyFill="1" applyAlignment="1"/>
    <xf numFmtId="0" fontId="25" fillId="2" borderId="0" xfId="0" applyFont="1" applyFill="1" applyAlignment="1"/>
    <xf numFmtId="0" fontId="29" fillId="2" borderId="0" xfId="1" applyFont="1" applyFill="1" applyAlignment="1" applyProtection="1"/>
    <xf numFmtId="0" fontId="12" fillId="2" borderId="0" xfId="0" applyFont="1" applyFill="1" applyAlignment="1">
      <alignment wrapText="1"/>
    </xf>
    <xf numFmtId="0" fontId="30" fillId="2" borderId="0" xfId="0" applyFont="1" applyFill="1" applyAlignment="1">
      <alignment vertical="center"/>
    </xf>
    <xf numFmtId="0" fontId="9" fillId="2" borderId="0" xfId="0" quotePrefix="1" applyFont="1" applyFill="1" applyAlignment="1"/>
    <xf numFmtId="0" fontId="31" fillId="2" borderId="0" xfId="0" applyFont="1" applyFill="1" applyAlignment="1"/>
    <xf numFmtId="0" fontId="13" fillId="2" borderId="0" xfId="1" applyFont="1" applyFill="1" applyAlignment="1" applyProtection="1">
      <alignment horizontal="right" vertical="center" wrapText="1"/>
    </xf>
    <xf numFmtId="0" fontId="0" fillId="2" borderId="0" xfId="0" applyFill="1" applyAlignment="1">
      <alignment wrapText="1"/>
    </xf>
    <xf numFmtId="0" fontId="32" fillId="2" borderId="0" xfId="0" applyFont="1" applyFill="1" applyAlignment="1"/>
    <xf numFmtId="0" fontId="12" fillId="2" borderId="0" xfId="0" applyFont="1" applyFill="1" applyAlignment="1">
      <alignment horizontal="right"/>
    </xf>
    <xf numFmtId="49" fontId="12" fillId="2" borderId="0" xfId="0" applyNumberFormat="1" applyFont="1" applyFill="1" applyAlignment="1"/>
    <xf numFmtId="0" fontId="18" fillId="2" borderId="0" xfId="0" applyFont="1" applyFill="1" applyAlignment="1">
      <alignment horizontal="left" vertical="center" wrapText="1"/>
    </xf>
    <xf numFmtId="0" fontId="8" fillId="2" borderId="2" xfId="0" applyFont="1" applyFill="1" applyBorder="1" applyAlignment="1">
      <alignment horizontal="right" vertical="center"/>
    </xf>
    <xf numFmtId="0" fontId="18" fillId="2" borderId="0" xfId="0" applyFont="1" applyFill="1" applyAlignment="1">
      <alignment horizontal="center" vertical="center"/>
    </xf>
    <xf numFmtId="0" fontId="18" fillId="2" borderId="0" xfId="0" applyFont="1" applyFill="1" applyAlignment="1">
      <alignment horizontal="right" vertical="center"/>
    </xf>
    <xf numFmtId="0" fontId="9" fillId="2" borderId="0" xfId="0" applyFont="1" applyFill="1" applyAlignment="1">
      <alignment vertical="center"/>
    </xf>
    <xf numFmtId="166" fontId="9" fillId="2" borderId="0" xfId="0" applyNumberFormat="1" applyFont="1" applyFill="1"/>
    <xf numFmtId="167" fontId="9" fillId="2" borderId="0" xfId="0" applyNumberFormat="1" applyFont="1" applyFill="1" applyProtection="1">
      <protection locked="0"/>
    </xf>
    <xf numFmtId="0" fontId="9" fillId="2" borderId="0" xfId="0" applyFont="1" applyFill="1" applyAlignment="1">
      <alignment horizontal="right"/>
    </xf>
    <xf numFmtId="164" fontId="5" fillId="2" borderId="0" xfId="0" applyNumberFormat="1" applyFont="1" applyFill="1"/>
    <xf numFmtId="0" fontId="8" fillId="2" borderId="2" xfId="0" applyFont="1" applyFill="1" applyBorder="1" applyAlignment="1">
      <alignment vertical="center"/>
    </xf>
    <xf numFmtId="0" fontId="5" fillId="2" borderId="0" xfId="0" applyFont="1" applyFill="1" applyBorder="1" applyAlignment="1">
      <alignment horizontal="left"/>
    </xf>
    <xf numFmtId="0" fontId="15" fillId="2" borderId="2" xfId="0" applyFont="1" applyFill="1" applyBorder="1" applyAlignment="1">
      <alignment horizontal="left"/>
    </xf>
    <xf numFmtId="0" fontId="18" fillId="2" borderId="2" xfId="0" applyFont="1" applyFill="1" applyBorder="1" applyAlignment="1">
      <alignment vertical="center"/>
    </xf>
    <xf numFmtId="0" fontId="15" fillId="2" borderId="2" xfId="0" applyFont="1" applyFill="1" applyBorder="1"/>
    <xf numFmtId="0" fontId="15" fillId="2" borderId="1" xfId="0" applyFont="1" applyFill="1" applyBorder="1" applyAlignment="1">
      <alignment horizontal="left"/>
    </xf>
    <xf numFmtId="0" fontId="22" fillId="2" borderId="0" xfId="0" applyFont="1" applyFill="1"/>
    <xf numFmtId="164" fontId="5" fillId="2" borderId="0" xfId="0" applyNumberFormat="1" applyFont="1" applyFill="1" applyBorder="1"/>
    <xf numFmtId="164" fontId="5" fillId="2" borderId="2" xfId="0" applyNumberFormat="1" applyFont="1" applyFill="1" applyBorder="1"/>
    <xf numFmtId="0" fontId="5" fillId="2" borderId="1" xfId="0" applyFont="1" applyFill="1" applyBorder="1" applyAlignment="1">
      <alignment horizontal="left"/>
    </xf>
    <xf numFmtId="0" fontId="27" fillId="0" borderId="0" xfId="0" applyFont="1" applyAlignment="1">
      <alignment horizontal="left" readingOrder="1"/>
    </xf>
    <xf numFmtId="0" fontId="5" fillId="2" borderId="0" xfId="5" applyFont="1" applyFill="1"/>
    <xf numFmtId="0" fontId="12" fillId="2" borderId="0" xfId="0" applyFont="1" applyFill="1" applyAlignment="1">
      <alignment horizontal="left" vertical="center"/>
    </xf>
    <xf numFmtId="0" fontId="8" fillId="2" borderId="2" xfId="0" applyFont="1" applyFill="1" applyBorder="1" applyAlignment="1" applyProtection="1">
      <alignment vertical="center"/>
      <protection locked="0"/>
    </xf>
    <xf numFmtId="0" fontId="8" fillId="2" borderId="2" xfId="0" applyFont="1" applyFill="1" applyBorder="1" applyAlignment="1" applyProtection="1">
      <alignment horizontal="right"/>
      <protection locked="0"/>
    </xf>
    <xf numFmtId="3" fontId="33" fillId="2" borderId="0" xfId="0" applyNumberFormat="1" applyFont="1" applyFill="1" applyBorder="1" applyProtection="1">
      <protection locked="0"/>
    </xf>
    <xf numFmtId="0" fontId="8" fillId="2" borderId="0" xfId="0" applyFont="1" applyFill="1"/>
    <xf numFmtId="164" fontId="8" fillId="2" borderId="2" xfId="0" applyNumberFormat="1" applyFont="1" applyFill="1" applyBorder="1" applyAlignment="1">
      <alignment horizontal="right" vertical="center"/>
    </xf>
    <xf numFmtId="167" fontId="8" fillId="2" borderId="0" xfId="0" applyNumberFormat="1" applyFont="1" applyFill="1" applyAlignment="1" applyProtection="1">
      <alignment vertical="center"/>
      <protection locked="0"/>
    </xf>
    <xf numFmtId="166" fontId="8" fillId="2" borderId="0" xfId="0" applyNumberFormat="1" applyFont="1" applyFill="1" applyAlignment="1">
      <alignment vertical="center"/>
    </xf>
    <xf numFmtId="0" fontId="8" fillId="2" borderId="0" xfId="0" applyFont="1" applyFill="1" applyAlignment="1">
      <alignment vertical="center"/>
    </xf>
    <xf numFmtId="0" fontId="8" fillId="2" borderId="7" xfId="0" applyFont="1" applyFill="1" applyBorder="1" applyAlignment="1">
      <alignment horizontal="right" vertical="center"/>
    </xf>
    <xf numFmtId="168" fontId="8" fillId="2" borderId="7" xfId="0" applyNumberFormat="1" applyFont="1" applyFill="1" applyBorder="1" applyAlignment="1">
      <alignment horizontal="right" vertical="center"/>
    </xf>
    <xf numFmtId="0" fontId="0" fillId="2" borderId="0" xfId="0" applyFill="1" applyAlignment="1">
      <alignment wrapText="1"/>
    </xf>
    <xf numFmtId="0" fontId="6" fillId="2" borderId="0" xfId="0" applyNumberFormat="1" applyFont="1" applyFill="1" applyAlignment="1">
      <alignment horizontal="right"/>
    </xf>
    <xf numFmtId="0" fontId="8" fillId="2" borderId="9" xfId="1" applyFont="1" applyFill="1" applyBorder="1" applyAlignment="1" applyProtection="1">
      <alignment vertical="center"/>
    </xf>
    <xf numFmtId="0" fontId="15" fillId="2" borderId="2" xfId="0" applyFont="1" applyFill="1" applyBorder="1" applyAlignment="1"/>
    <xf numFmtId="164" fontId="5" fillId="2" borderId="0" xfId="0" applyNumberFormat="1" applyFont="1" applyFill="1" applyAlignment="1"/>
    <xf numFmtId="164" fontId="5" fillId="2" borderId="2" xfId="0" applyNumberFormat="1" applyFont="1" applyFill="1" applyBorder="1" applyAlignment="1"/>
    <xf numFmtId="0" fontId="8" fillId="2" borderId="0" xfId="5" applyFont="1" applyFill="1" applyAlignment="1">
      <alignment vertical="center" wrapText="1"/>
    </xf>
    <xf numFmtId="0" fontId="22" fillId="2" borderId="0" xfId="5" applyFont="1" applyFill="1" applyAlignment="1">
      <alignment vertical="center"/>
    </xf>
    <xf numFmtId="3" fontId="8" fillId="2" borderId="9" xfId="3" applyNumberFormat="1" applyFont="1" applyFill="1" applyBorder="1" applyAlignment="1" applyProtection="1">
      <alignment vertical="center"/>
      <protection locked="0"/>
    </xf>
    <xf numFmtId="4" fontId="6" fillId="2" borderId="0" xfId="0" applyNumberFormat="1" applyFont="1" applyFill="1" applyAlignment="1">
      <alignment horizontal="right"/>
    </xf>
    <xf numFmtId="4" fontId="6" fillId="2" borderId="0" xfId="0" applyNumberFormat="1" applyFont="1" applyFill="1" applyProtection="1">
      <protection locked="0"/>
    </xf>
    <xf numFmtId="2" fontId="5" fillId="2" borderId="0" xfId="5" applyNumberFormat="1" applyFont="1" applyFill="1"/>
    <xf numFmtId="2" fontId="5" fillId="2" borderId="2" xfId="5" applyNumberFormat="1" applyFont="1" applyFill="1" applyBorder="1"/>
    <xf numFmtId="0" fontId="34" fillId="2" borderId="0" xfId="5" applyFont="1" applyFill="1"/>
    <xf numFmtId="0" fontId="34" fillId="2" borderId="0" xfId="0" applyFont="1" applyFill="1"/>
    <xf numFmtId="0" fontId="35" fillId="2" borderId="0" xfId="0" applyFont="1" applyFill="1"/>
    <xf numFmtId="2" fontId="5" fillId="2" borderId="0" xfId="5" applyNumberFormat="1" applyFont="1" applyFill="1" applyBorder="1"/>
    <xf numFmtId="0" fontId="22" fillId="2" borderId="0" xfId="0" applyNumberFormat="1" applyFont="1" applyFill="1" applyBorder="1"/>
    <xf numFmtId="0" fontId="0" fillId="2" borderId="0" xfId="0" applyFill="1" applyAlignment="1">
      <alignment vertical="top" wrapText="1"/>
    </xf>
    <xf numFmtId="0" fontId="36" fillId="2" borderId="0" xfId="0" applyFont="1" applyFill="1"/>
    <xf numFmtId="0" fontId="3" fillId="2" borderId="0" xfId="0" applyFont="1" applyFill="1" applyAlignment="1">
      <alignment vertical="center"/>
    </xf>
    <xf numFmtId="0" fontId="4" fillId="2" borderId="0" xfId="0" applyFont="1" applyFill="1" applyAlignment="1"/>
    <xf numFmtId="0" fontId="37" fillId="2" borderId="0" xfId="1" applyFont="1" applyFill="1" applyAlignment="1" applyProtection="1">
      <alignment horizontal="left"/>
    </xf>
    <xf numFmtId="0" fontId="20" fillId="2" borderId="0" xfId="0" applyFont="1" applyFill="1" applyAlignment="1"/>
    <xf numFmtId="0" fontId="2" fillId="2" borderId="0" xfId="5" applyFont="1" applyFill="1"/>
    <xf numFmtId="0" fontId="12" fillId="2" borderId="0" xfId="5" applyFont="1" applyFill="1"/>
    <xf numFmtId="4" fontId="5" fillId="2" borderId="0" xfId="0" quotePrefix="1" applyNumberFormat="1" applyFont="1" applyFill="1"/>
    <xf numFmtId="4" fontId="5" fillId="2" borderId="2" xfId="0" quotePrefix="1" applyNumberFormat="1" applyFont="1" applyFill="1" applyBorder="1"/>
    <xf numFmtId="0" fontId="26" fillId="2" borderId="0" xfId="0" applyFont="1" applyFill="1" applyAlignment="1">
      <alignment horizontal="left" vertical="center" readingOrder="1"/>
    </xf>
    <xf numFmtId="164" fontId="5" fillId="2" borderId="0" xfId="0" applyNumberFormat="1" applyFont="1" applyFill="1" applyBorder="1" applyAlignment="1"/>
    <xf numFmtId="164" fontId="5" fillId="2" borderId="6" xfId="0" applyNumberFormat="1" applyFont="1" applyFill="1" applyBorder="1" applyAlignment="1"/>
    <xf numFmtId="164" fontId="5" fillId="2" borderId="6" xfId="0" applyNumberFormat="1" applyFont="1" applyFill="1" applyBorder="1"/>
    <xf numFmtId="4" fontId="5" fillId="2" borderId="0" xfId="0" quotePrefix="1" applyNumberFormat="1" applyFont="1" applyFill="1" applyBorder="1"/>
    <xf numFmtId="0" fontId="12" fillId="2" borderId="0" xfId="0" applyFont="1" applyFill="1" applyBorder="1"/>
    <xf numFmtId="10" fontId="15" fillId="2" borderId="0" xfId="0" applyNumberFormat="1" applyFont="1" applyFill="1"/>
    <xf numFmtId="0" fontId="2" fillId="2" borderId="0" xfId="0" applyFont="1" applyFill="1" applyAlignment="1"/>
    <xf numFmtId="164" fontId="5" fillId="2" borderId="2" xfId="5" applyNumberFormat="1" applyFont="1" applyFill="1" applyBorder="1"/>
    <xf numFmtId="164" fontId="5" fillId="2" borderId="0" xfId="5" applyNumberFormat="1" applyFont="1" applyFill="1"/>
    <xf numFmtId="49" fontId="12" fillId="2" borderId="0" xfId="0" applyNumberFormat="1" applyFont="1" applyFill="1" applyAlignment="1">
      <alignment horizontal="left" vertical="top"/>
    </xf>
    <xf numFmtId="0" fontId="0" fillId="2" borderId="0" xfId="0" applyFill="1" applyAlignment="1">
      <alignment wrapText="1"/>
    </xf>
    <xf numFmtId="3" fontId="2" fillId="2" borderId="0" xfId="0" applyNumberFormat="1" applyFont="1" applyFill="1"/>
    <xf numFmtId="0" fontId="2" fillId="2" borderId="0" xfId="0" applyFont="1" applyFill="1"/>
    <xf numFmtId="0" fontId="2" fillId="2" borderId="8" xfId="1" applyFont="1" applyFill="1" applyBorder="1" applyAlignment="1" applyProtection="1">
      <alignment vertical="center"/>
    </xf>
    <xf numFmtId="0" fontId="2" fillId="2" borderId="8" xfId="0" applyFont="1" applyFill="1" applyBorder="1" applyAlignment="1">
      <alignment horizontal="right" vertical="center"/>
    </xf>
    <xf numFmtId="0" fontId="2" fillId="2" borderId="8" xfId="0" applyFont="1" applyFill="1" applyBorder="1" applyAlignment="1">
      <alignment horizontal="right"/>
    </xf>
    <xf numFmtId="0" fontId="2" fillId="2" borderId="8" xfId="1" applyFont="1" applyFill="1" applyBorder="1" applyAlignment="1" applyProtection="1"/>
    <xf numFmtId="164" fontId="8" fillId="2" borderId="9" xfId="0" applyNumberFormat="1" applyFont="1" applyFill="1" applyBorder="1" applyAlignment="1">
      <alignment vertical="center"/>
    </xf>
    <xf numFmtId="0" fontId="2" fillId="2" borderId="0" xfId="0" applyFont="1" applyFill="1" applyAlignment="1">
      <alignment vertical="center"/>
    </xf>
    <xf numFmtId="0" fontId="36" fillId="2" borderId="0" xfId="0" applyNumberFormat="1" applyFont="1" applyFill="1" applyBorder="1"/>
    <xf numFmtId="3" fontId="8" fillId="2" borderId="9" xfId="0" applyNumberFormat="1" applyFont="1" applyFill="1" applyBorder="1" applyAlignment="1" applyProtection="1">
      <alignment vertical="center"/>
      <protection locked="0"/>
    </xf>
    <xf numFmtId="164" fontId="8" fillId="2" borderId="9" xfId="0" applyNumberFormat="1" applyFont="1" applyFill="1" applyBorder="1" applyAlignment="1" applyProtection="1">
      <alignment vertical="center"/>
      <protection locked="0"/>
    </xf>
    <xf numFmtId="0" fontId="2" fillId="2" borderId="8" xfId="0" applyFont="1" applyFill="1" applyBorder="1" applyAlignment="1" applyProtection="1">
      <alignment horizontal="right" vertical="center"/>
      <protection locked="0"/>
    </xf>
    <xf numFmtId="0" fontId="2" fillId="2" borderId="8" xfId="0" applyFont="1" applyFill="1" applyBorder="1" applyAlignment="1" applyProtection="1">
      <alignment vertical="center"/>
      <protection locked="0"/>
    </xf>
    <xf numFmtId="0" fontId="5" fillId="2" borderId="3" xfId="5" applyFont="1" applyFill="1" applyBorder="1"/>
    <xf numFmtId="0" fontId="5" fillId="2" borderId="3" xfId="5" applyNumberFormat="1" applyFont="1" applyFill="1" applyBorder="1"/>
    <xf numFmtId="0" fontId="5" fillId="2" borderId="4" xfId="5" applyNumberFormat="1" applyFont="1" applyFill="1" applyBorder="1"/>
    <xf numFmtId="0" fontId="13" fillId="2" borderId="0" xfId="1" applyFill="1" applyAlignment="1" applyProtection="1"/>
    <xf numFmtId="0" fontId="13" fillId="2" borderId="0" xfId="1" applyFont="1" applyFill="1" applyAlignment="1" applyProtection="1">
      <alignment horizontal="left"/>
    </xf>
    <xf numFmtId="0" fontId="13" fillId="2" borderId="0" xfId="1" applyFill="1" applyAlignment="1" applyProtection="1"/>
    <xf numFmtId="0" fontId="12" fillId="2" borderId="0" xfId="0" applyFont="1" applyFill="1"/>
    <xf numFmtId="0" fontId="12" fillId="2" borderId="0" xfId="0" applyFont="1" applyFill="1"/>
    <xf numFmtId="0" fontId="2" fillId="0" borderId="0" xfId="0" applyFont="1"/>
    <xf numFmtId="3" fontId="2" fillId="2" borderId="0" xfId="3" applyNumberFormat="1" applyFont="1" applyFill="1" applyProtection="1">
      <protection locked="0"/>
    </xf>
    <xf numFmtId="3" fontId="2" fillId="2" borderId="0" xfId="0" applyNumberFormat="1" applyFont="1" applyFill="1" applyBorder="1" applyProtection="1">
      <protection locked="0"/>
    </xf>
    <xf numFmtId="164" fontId="2" fillId="2" borderId="0" xfId="0" applyNumberFormat="1" applyFont="1" applyFill="1" applyProtection="1">
      <protection locked="0"/>
    </xf>
    <xf numFmtId="164" fontId="2" fillId="2" borderId="0" xfId="0" applyNumberFormat="1" applyFont="1" applyFill="1"/>
    <xf numFmtId="164" fontId="2" fillId="2" borderId="0" xfId="0" applyNumberFormat="1" applyFont="1" applyFill="1" applyBorder="1" applyProtection="1">
      <protection locked="0"/>
    </xf>
    <xf numFmtId="3" fontId="2" fillId="2" borderId="2" xfId="3" applyNumberFormat="1" applyFont="1" applyFill="1" applyBorder="1" applyProtection="1">
      <protection locked="0"/>
    </xf>
    <xf numFmtId="3" fontId="2" fillId="2" borderId="2" xfId="0" applyNumberFormat="1" applyFont="1" applyFill="1" applyBorder="1" applyProtection="1">
      <protection locked="0"/>
    </xf>
    <xf numFmtId="164" fontId="2" fillId="2" borderId="2" xfId="0" applyNumberFormat="1" applyFont="1" applyFill="1" applyBorder="1" applyProtection="1">
      <protection locked="0"/>
    </xf>
    <xf numFmtId="0" fontId="12" fillId="2" borderId="0" xfId="0" applyFont="1" applyFill="1"/>
    <xf numFmtId="164" fontId="2" fillId="2" borderId="19" xfId="7" applyNumberFormat="1" applyFont="1" applyFill="1" applyBorder="1" applyAlignment="1">
      <alignment vertical="center"/>
    </xf>
    <xf numFmtId="164" fontId="2" fillId="2" borderId="20" xfId="7" applyNumberFormat="1" applyFont="1" applyFill="1" applyBorder="1" applyAlignment="1">
      <alignment vertical="center"/>
    </xf>
    <xf numFmtId="0" fontId="54" fillId="2" borderId="0" xfId="0" applyFont="1" applyFill="1"/>
    <xf numFmtId="164" fontId="8" fillId="2" borderId="22" xfId="7" applyNumberFormat="1" applyFont="1" applyFill="1" applyBorder="1" applyAlignment="1">
      <alignment vertical="center"/>
    </xf>
    <xf numFmtId="164" fontId="8" fillId="2" borderId="23" xfId="7" applyNumberFormat="1" applyFont="1" applyFill="1" applyBorder="1" applyAlignment="1">
      <alignment horizontal="left" vertical="center"/>
    </xf>
    <xf numFmtId="164" fontId="8" fillId="2" borderId="23" xfId="48" applyNumberFormat="1" applyFont="1" applyFill="1" applyBorder="1" applyAlignment="1">
      <alignment horizontal="right" vertical="center"/>
    </xf>
    <xf numFmtId="164" fontId="8" fillId="2" borderId="1" xfId="7" applyNumberFormat="1" applyFont="1" applyFill="1" applyBorder="1" applyAlignment="1"/>
    <xf numFmtId="164" fontId="8" fillId="2" borderId="24" xfId="7" applyNumberFormat="1" applyFont="1" applyFill="1" applyBorder="1" applyAlignment="1">
      <alignment horizontal="left"/>
    </xf>
    <xf numFmtId="164" fontId="8" fillId="2" borderId="24" xfId="7" applyNumberFormat="1" applyFont="1" applyFill="1" applyBorder="1"/>
    <xf numFmtId="164" fontId="2" fillId="2" borderId="0" xfId="7" applyNumberFormat="1" applyFont="1" applyFill="1" applyBorder="1"/>
    <xf numFmtId="164" fontId="2" fillId="2" borderId="24" xfId="7" applyNumberFormat="1" applyFont="1" applyFill="1" applyBorder="1"/>
    <xf numFmtId="164" fontId="2" fillId="2" borderId="1" xfId="7" applyNumberFormat="1" applyFont="1" applyFill="1" applyBorder="1" applyAlignment="1"/>
    <xf numFmtId="164" fontId="2" fillId="2" borderId="24" xfId="7" applyNumberFormat="1" applyFont="1" applyFill="1" applyBorder="1" applyAlignment="1">
      <alignment horizontal="left"/>
    </xf>
    <xf numFmtId="164" fontId="54" fillId="2" borderId="1" xfId="0" applyNumberFormat="1" applyFont="1" applyFill="1" applyBorder="1"/>
    <xf numFmtId="164" fontId="54" fillId="2" borderId="24" xfId="0" applyNumberFormat="1" applyFont="1" applyFill="1" applyBorder="1"/>
    <xf numFmtId="164" fontId="2" fillId="2" borderId="1" xfId="7" quotePrefix="1" applyNumberFormat="1" applyFont="1" applyFill="1" applyBorder="1" applyAlignment="1">
      <alignment horizontal="left"/>
    </xf>
    <xf numFmtId="164" fontId="2" fillId="2" borderId="24" xfId="7" quotePrefix="1" applyNumberFormat="1" applyFont="1" applyFill="1" applyBorder="1" applyAlignment="1">
      <alignment horizontal="left"/>
    </xf>
    <xf numFmtId="0" fontId="2" fillId="2" borderId="1" xfId="50" applyNumberFormat="1" applyFont="1" applyFill="1" applyBorder="1" applyAlignment="1"/>
    <xf numFmtId="0" fontId="54" fillId="2" borderId="0" xfId="0" applyFont="1" applyFill="1" applyBorder="1"/>
    <xf numFmtId="164" fontId="54" fillId="2" borderId="22" xfId="0" applyNumberFormat="1" applyFont="1" applyFill="1" applyBorder="1"/>
    <xf numFmtId="164" fontId="54" fillId="2" borderId="23" xfId="0" applyNumberFormat="1" applyFont="1" applyFill="1" applyBorder="1"/>
    <xf numFmtId="0" fontId="2" fillId="2" borderId="0" xfId="50" applyNumberFormat="1" applyFont="1" applyFill="1" applyBorder="1" applyAlignment="1"/>
    <xf numFmtId="164" fontId="8" fillId="2" borderId="20" xfId="49" applyNumberFormat="1" applyFont="1" applyFill="1" applyBorder="1" applyAlignment="1" applyProtection="1">
      <alignment horizontal="right"/>
      <protection locked="0"/>
    </xf>
    <xf numFmtId="164" fontId="2" fillId="2" borderId="22" xfId="7" applyNumberFormat="1" applyFont="1" applyFill="1" applyBorder="1" applyAlignment="1"/>
    <xf numFmtId="164" fontId="2" fillId="2" borderId="23" xfId="7" applyNumberFormat="1" applyFont="1" applyFill="1" applyBorder="1" applyAlignment="1">
      <alignment horizontal="left"/>
    </xf>
    <xf numFmtId="164" fontId="8" fillId="2" borderId="0" xfId="7" applyNumberFormat="1" applyFont="1" applyFill="1" applyBorder="1" applyAlignment="1">
      <alignment horizontal="left"/>
    </xf>
    <xf numFmtId="0" fontId="54" fillId="2" borderId="1" xfId="0" applyFont="1" applyFill="1" applyBorder="1"/>
    <xf numFmtId="164" fontId="8" fillId="2" borderId="24" xfId="49" applyNumberFormat="1" applyFont="1" applyFill="1" applyBorder="1" applyAlignment="1" applyProtection="1">
      <alignment horizontal="right"/>
      <protection locked="0"/>
    </xf>
    <xf numFmtId="164" fontId="8" fillId="2" borderId="2" xfId="7" applyNumberFormat="1" applyFont="1" applyFill="1" applyBorder="1" applyAlignment="1">
      <alignment horizontal="right" vertical="center"/>
    </xf>
    <xf numFmtId="0" fontId="57" fillId="2" borderId="25" xfId="0" applyFont="1" applyFill="1" applyBorder="1" applyAlignment="1">
      <alignment horizontal="right"/>
    </xf>
    <xf numFmtId="2" fontId="57" fillId="2" borderId="19" xfId="51" applyNumberFormat="1" applyFont="1" applyFill="1" applyBorder="1"/>
    <xf numFmtId="164" fontId="2" fillId="2" borderId="2" xfId="7" applyNumberFormat="1" applyFont="1" applyFill="1" applyBorder="1" applyAlignment="1">
      <alignment horizontal="right"/>
    </xf>
    <xf numFmtId="164" fontId="0" fillId="0" borderId="1" xfId="0" applyNumberFormat="1" applyBorder="1"/>
    <xf numFmtId="2" fontId="57" fillId="2" borderId="26" xfId="51" applyNumberFormat="1" applyFont="1" applyFill="1" applyBorder="1"/>
    <xf numFmtId="164" fontId="2" fillId="2" borderId="0" xfId="7" quotePrefix="1" applyNumberFormat="1" applyFont="1" applyFill="1" applyBorder="1" applyAlignment="1">
      <alignment horizontal="right"/>
    </xf>
    <xf numFmtId="165" fontId="8" fillId="2" borderId="24" xfId="50" applyNumberFormat="1" applyFont="1" applyFill="1" applyBorder="1" applyAlignment="1">
      <alignment horizontal="right"/>
    </xf>
    <xf numFmtId="164" fontId="2" fillId="2" borderId="0" xfId="7" applyNumberFormat="1" applyFont="1" applyFill="1" applyBorder="1" applyAlignment="1">
      <alignment horizontal="right"/>
    </xf>
    <xf numFmtId="165" fontId="2" fillId="2" borderId="24" xfId="50" applyNumberFormat="1" applyFont="1" applyFill="1" applyBorder="1"/>
    <xf numFmtId="165" fontId="2" fillId="2" borderId="0" xfId="50" applyNumberFormat="1" applyFont="1" applyFill="1" applyBorder="1"/>
    <xf numFmtId="165" fontId="2" fillId="2" borderId="23" xfId="50" applyNumberFormat="1" applyFont="1" applyFill="1" applyBorder="1"/>
    <xf numFmtId="165" fontId="10" fillId="2" borderId="0" xfId="0" applyNumberFormat="1" applyFont="1" applyFill="1" applyAlignment="1"/>
    <xf numFmtId="165" fontId="0" fillId="2" borderId="0" xfId="0" applyNumberFormat="1" applyFill="1"/>
    <xf numFmtId="165" fontId="8" fillId="2" borderId="20" xfId="0" applyNumberFormat="1" applyFont="1" applyFill="1" applyBorder="1" applyAlignment="1">
      <alignment horizontal="left" vertical="center" wrapText="1"/>
    </xf>
    <xf numFmtId="165" fontId="8" fillId="2" borderId="24" xfId="0" applyNumberFormat="1" applyFont="1" applyFill="1" applyBorder="1" applyAlignment="1">
      <alignment horizontal="left" vertical="center" wrapText="1"/>
    </xf>
    <xf numFmtId="165" fontId="2" fillId="2" borderId="0" xfId="0" applyNumberFormat="1" applyFont="1" applyFill="1" applyBorder="1" applyAlignment="1">
      <alignment vertical="center" wrapText="1"/>
    </xf>
    <xf numFmtId="165" fontId="8" fillId="2" borderId="24" xfId="0" applyNumberFormat="1" applyFont="1" applyFill="1" applyBorder="1" applyAlignment="1">
      <alignment vertical="center" wrapText="1"/>
    </xf>
    <xf numFmtId="165" fontId="8" fillId="2" borderId="1" xfId="50" applyNumberFormat="1" applyFont="1" applyFill="1" applyBorder="1" applyAlignment="1"/>
    <xf numFmtId="165" fontId="8" fillId="2" borderId="24" xfId="50" applyNumberFormat="1" applyFont="1" applyFill="1" applyBorder="1" applyAlignment="1">
      <alignment horizontal="left"/>
    </xf>
    <xf numFmtId="165" fontId="8" fillId="2" borderId="0" xfId="50" applyNumberFormat="1" applyFont="1" applyFill="1" applyBorder="1" applyAlignment="1">
      <alignment horizontal="right"/>
    </xf>
    <xf numFmtId="165" fontId="8" fillId="2" borderId="24" xfId="50" applyNumberFormat="1" applyFont="1" applyFill="1" applyBorder="1"/>
    <xf numFmtId="165" fontId="2" fillId="2" borderId="1" xfId="50" applyNumberFormat="1" applyFont="1" applyFill="1" applyBorder="1" applyAlignment="1"/>
    <xf numFmtId="165" fontId="2" fillId="2" borderId="24" xfId="50" applyNumberFormat="1" applyFont="1" applyFill="1" applyBorder="1" applyAlignment="1">
      <alignment horizontal="left"/>
    </xf>
    <xf numFmtId="165" fontId="2" fillId="2" borderId="22" xfId="50" applyNumberFormat="1" applyFont="1" applyFill="1" applyBorder="1" applyAlignment="1"/>
    <xf numFmtId="165" fontId="2" fillId="2" borderId="23" xfId="50" applyNumberFormat="1" applyFont="1" applyFill="1" applyBorder="1" applyAlignment="1">
      <alignment horizontal="left"/>
    </xf>
    <xf numFmtId="165" fontId="2" fillId="2" borderId="2" xfId="50" applyNumberFormat="1" applyFont="1" applyFill="1" applyBorder="1"/>
    <xf numFmtId="165" fontId="8" fillId="2" borderId="0" xfId="0" applyNumberFormat="1" applyFont="1" applyFill="1"/>
    <xf numFmtId="165" fontId="8" fillId="2" borderId="24" xfId="50" applyNumberFormat="1" applyFont="1" applyFill="1" applyBorder="1" applyAlignment="1">
      <alignment horizontal="right"/>
    </xf>
    <xf numFmtId="165" fontId="2" fillId="2" borderId="24" xfId="50" applyNumberFormat="1" applyFont="1" applyFill="1" applyBorder="1"/>
    <xf numFmtId="165" fontId="2" fillId="2" borderId="0" xfId="50" applyNumberFormat="1" applyFont="1" applyFill="1" applyBorder="1"/>
    <xf numFmtId="165" fontId="21" fillId="2" borderId="0" xfId="50" applyNumberFormat="1" applyFont="1" applyFill="1" applyBorder="1"/>
    <xf numFmtId="165" fontId="2" fillId="2" borderId="23" xfId="50" applyNumberFormat="1" applyFont="1" applyFill="1" applyBorder="1"/>
    <xf numFmtId="165" fontId="8" fillId="2" borderId="20" xfId="55" applyNumberFormat="1" applyFont="1" applyFill="1" applyBorder="1" applyAlignment="1">
      <alignment horizontal="left" vertical="center" wrapText="1"/>
    </xf>
    <xf numFmtId="165" fontId="8" fillId="2" borderId="24" xfId="55" applyNumberFormat="1" applyFont="1" applyFill="1" applyBorder="1" applyAlignment="1">
      <alignment horizontal="left" vertical="center" wrapText="1"/>
    </xf>
    <xf numFmtId="165" fontId="2" fillId="2" borderId="0" xfId="55" applyNumberFormat="1" applyFont="1" applyFill="1" applyBorder="1" applyAlignment="1">
      <alignment vertical="center" wrapText="1"/>
    </xf>
    <xf numFmtId="165" fontId="8" fillId="2" borderId="24" xfId="55" applyNumberFormat="1" applyFont="1" applyFill="1" applyBorder="1" applyAlignment="1">
      <alignment vertical="center" wrapText="1"/>
    </xf>
    <xf numFmtId="165" fontId="22" fillId="2" borderId="1" xfId="55" applyNumberFormat="1" applyFont="1" applyFill="1" applyBorder="1" applyAlignment="1">
      <alignment vertical="center" wrapText="1"/>
    </xf>
    <xf numFmtId="165" fontId="22" fillId="2" borderId="24" xfId="55" applyNumberFormat="1" applyFont="1" applyFill="1" applyBorder="1" applyAlignment="1">
      <alignment horizontal="left" vertical="center" wrapText="1"/>
    </xf>
    <xf numFmtId="165" fontId="21" fillId="2" borderId="0" xfId="55" applyNumberFormat="1" applyFont="1" applyFill="1" applyBorder="1" applyAlignment="1">
      <alignment horizontal="right" vertical="center" wrapText="1"/>
    </xf>
    <xf numFmtId="165" fontId="22" fillId="2" borderId="24" xfId="55" applyNumberFormat="1" applyFont="1" applyFill="1" applyBorder="1" applyAlignment="1">
      <alignment horizontal="right" vertical="center" wrapText="1"/>
    </xf>
    <xf numFmtId="165" fontId="8" fillId="2" borderId="1" xfId="50" applyNumberFormat="1" applyFont="1" applyFill="1" applyBorder="1" applyAlignment="1"/>
    <xf numFmtId="165" fontId="8" fillId="2" borderId="24" xfId="50" applyNumberFormat="1" applyFont="1" applyFill="1" applyBorder="1" applyAlignment="1">
      <alignment horizontal="left"/>
    </xf>
    <xf numFmtId="165" fontId="8" fillId="2" borderId="0" xfId="50" applyNumberFormat="1" applyFont="1" applyFill="1" applyBorder="1" applyAlignment="1">
      <alignment horizontal="right"/>
    </xf>
    <xf numFmtId="165" fontId="8" fillId="2" borderId="24" xfId="50" applyNumberFormat="1" applyFont="1" applyFill="1" applyBorder="1"/>
    <xf numFmtId="165" fontId="22" fillId="2" borderId="1" xfId="50" applyNumberFormat="1" applyFont="1" applyFill="1" applyBorder="1" applyAlignment="1"/>
    <xf numFmtId="165" fontId="22" fillId="2" borderId="24" xfId="50" applyNumberFormat="1" applyFont="1" applyFill="1" applyBorder="1" applyAlignment="1">
      <alignment horizontal="left"/>
    </xf>
    <xf numFmtId="165" fontId="22" fillId="2" borderId="24" xfId="50" applyNumberFormat="1" applyFont="1" applyFill="1" applyBorder="1"/>
    <xf numFmtId="165" fontId="2" fillId="2" borderId="1" xfId="50" applyNumberFormat="1" applyFont="1" applyFill="1" applyBorder="1" applyAlignment="1"/>
    <xf numFmtId="165" fontId="2" fillId="2" borderId="24" xfId="50" applyNumberFormat="1" applyFont="1" applyFill="1" applyBorder="1" applyAlignment="1">
      <alignment horizontal="left"/>
    </xf>
    <xf numFmtId="165" fontId="2" fillId="2" borderId="22" xfId="50" applyNumberFormat="1" applyFont="1" applyFill="1" applyBorder="1" applyAlignment="1"/>
    <xf numFmtId="165" fontId="2" fillId="2" borderId="23" xfId="50" applyNumberFormat="1" applyFont="1" applyFill="1" applyBorder="1" applyAlignment="1">
      <alignment horizontal="left"/>
    </xf>
    <xf numFmtId="165" fontId="2" fillId="2" borderId="2" xfId="50" applyNumberFormat="1" applyFont="1" applyFill="1" applyBorder="1"/>
    <xf numFmtId="0" fontId="28" fillId="2" borderId="0" xfId="0" applyFont="1" applyFill="1"/>
    <xf numFmtId="0" fontId="25" fillId="2" borderId="0" xfId="0" applyFont="1" applyFill="1"/>
    <xf numFmtId="0" fontId="31" fillId="2" borderId="0" xfId="0" applyFont="1" applyFill="1"/>
    <xf numFmtId="3" fontId="32" fillId="2" borderId="0" xfId="0" quotePrefix="1" applyNumberFormat="1" applyFont="1" applyFill="1" applyBorder="1"/>
    <xf numFmtId="0" fontId="59" fillId="2" borderId="0" xfId="0" applyFont="1" applyFill="1"/>
    <xf numFmtId="0" fontId="60" fillId="2" borderId="0" xfId="0" applyFont="1" applyFill="1"/>
    <xf numFmtId="0" fontId="61" fillId="2" borderId="0" xfId="0" applyFont="1" applyFill="1"/>
    <xf numFmtId="0" fontId="62" fillId="2" borderId="0" xfId="0" applyFont="1" applyFill="1"/>
    <xf numFmtId="166" fontId="5" fillId="2" borderId="0" xfId="5" applyNumberFormat="1" applyFont="1" applyFill="1"/>
    <xf numFmtId="166" fontId="5" fillId="2" borderId="0" xfId="5" applyNumberFormat="1" applyFont="1" applyFill="1" applyBorder="1"/>
    <xf numFmtId="166" fontId="5" fillId="2" borderId="2" xfId="5" applyNumberFormat="1" applyFont="1" applyFill="1" applyBorder="1"/>
    <xf numFmtId="0" fontId="13" fillId="2" borderId="0" xfId="1" applyFill="1" applyAlignment="1" applyProtection="1"/>
    <xf numFmtId="0" fontId="0" fillId="2" borderId="20" xfId="0" applyFill="1" applyBorder="1"/>
    <xf numFmtId="0" fontId="0" fillId="2" borderId="1" xfId="0" applyFill="1" applyBorder="1"/>
    <xf numFmtId="0" fontId="0" fillId="2" borderId="0" xfId="0" applyFill="1" applyBorder="1"/>
    <xf numFmtId="0" fontId="0" fillId="2" borderId="24" xfId="0" applyFill="1" applyBorder="1"/>
    <xf numFmtId="0" fontId="0" fillId="2" borderId="22" xfId="0" applyFill="1" applyBorder="1"/>
    <xf numFmtId="0" fontId="0" fillId="2" borderId="2" xfId="0" applyFill="1" applyBorder="1"/>
    <xf numFmtId="0" fontId="0" fillId="2" borderId="23" xfId="0" applyFill="1" applyBorder="1"/>
    <xf numFmtId="0" fontId="8" fillId="2" borderId="25" xfId="0" applyFont="1" applyFill="1" applyBorder="1"/>
    <xf numFmtId="0" fontId="8" fillId="2" borderId="7" xfId="0" applyFont="1" applyFill="1" applyBorder="1"/>
    <xf numFmtId="0" fontId="8" fillId="2" borderId="21" xfId="0" applyFont="1" applyFill="1" applyBorder="1"/>
    <xf numFmtId="0" fontId="0" fillId="2" borderId="19" xfId="0" applyFill="1" applyBorder="1"/>
    <xf numFmtId="0" fontId="0" fillId="2" borderId="6" xfId="0" applyFill="1" applyBorder="1"/>
    <xf numFmtId="0" fontId="13" fillId="2" borderId="0" xfId="1" applyFill="1" applyAlignment="1" applyProtection="1"/>
    <xf numFmtId="0" fontId="12" fillId="2" borderId="0" xfId="0" applyFont="1" applyFill="1"/>
    <xf numFmtId="0" fontId="12" fillId="2" borderId="0" xfId="0" applyFont="1" applyFill="1" applyAlignment="1">
      <alignment wrapText="1"/>
    </xf>
    <xf numFmtId="0" fontId="9" fillId="2" borderId="0" xfId="0" applyFont="1" applyFill="1" applyAlignment="1">
      <alignment horizontal="right" wrapText="1"/>
    </xf>
    <xf numFmtId="0" fontId="10" fillId="2" borderId="0" xfId="0" applyFont="1" applyFill="1" applyAlignment="1">
      <alignment wrapText="1"/>
    </xf>
    <xf numFmtId="0" fontId="13" fillId="2" borderId="0" xfId="1" applyFill="1" applyAlignment="1" applyProtection="1">
      <alignment horizontal="left"/>
    </xf>
    <xf numFmtId="0" fontId="12" fillId="2" borderId="0" xfId="0" applyFont="1" applyFill="1" applyAlignment="1">
      <alignment horizontal="left" vertical="top" wrapText="1"/>
    </xf>
    <xf numFmtId="0" fontId="10" fillId="2" borderId="0" xfId="0" applyFont="1" applyFill="1" applyAlignment="1">
      <alignment horizontal="left"/>
    </xf>
    <xf numFmtId="0" fontId="10" fillId="2" borderId="0" xfId="5" applyFont="1" applyFill="1" applyAlignment="1">
      <alignment horizontal="left" wrapText="1"/>
    </xf>
    <xf numFmtId="0" fontId="12" fillId="2" borderId="0" xfId="0" applyFont="1" applyFill="1" applyAlignment="1">
      <alignment horizontal="left" wrapText="1"/>
    </xf>
    <xf numFmtId="0" fontId="12" fillId="2" borderId="0" xfId="0" applyFont="1" applyFill="1" applyAlignment="1">
      <alignment wrapText="1"/>
    </xf>
    <xf numFmtId="0" fontId="9" fillId="2" borderId="0" xfId="0" applyFont="1" applyFill="1" applyAlignment="1">
      <alignment horizontal="right" wrapText="1"/>
    </xf>
    <xf numFmtId="0" fontId="13" fillId="2" borderId="0" xfId="1" applyFill="1" applyAlignment="1" applyProtection="1"/>
    <xf numFmtId="0" fontId="10" fillId="2" borderId="0" xfId="0" applyFont="1" applyFill="1" applyAlignment="1">
      <alignment horizontal="left"/>
    </xf>
    <xf numFmtId="0" fontId="6" fillId="2" borderId="6" xfId="0" applyFont="1" applyFill="1" applyBorder="1" applyAlignment="1">
      <alignment horizontal="right"/>
    </xf>
    <xf numFmtId="4" fontId="6" fillId="2" borderId="6" xfId="0" applyNumberFormat="1" applyFont="1" applyFill="1" applyBorder="1" applyAlignment="1">
      <alignment horizontal="right"/>
    </xf>
    <xf numFmtId="0" fontId="6" fillId="2" borderId="2" xfId="0" applyNumberFormat="1" applyFont="1" applyFill="1" applyBorder="1" applyAlignment="1">
      <alignment horizontal="right"/>
    </xf>
    <xf numFmtId="4" fontId="6" fillId="2" borderId="2" xfId="0" applyNumberFormat="1" applyFont="1" applyFill="1" applyBorder="1" applyProtection="1">
      <protection locked="0"/>
    </xf>
    <xf numFmtId="0" fontId="63" fillId="0" borderId="0" xfId="0" applyFont="1" applyAlignment="1">
      <alignment wrapText="1"/>
    </xf>
    <xf numFmtId="0" fontId="8" fillId="2" borderId="9" xfId="1" applyFont="1" applyFill="1" applyBorder="1" applyAlignment="1" applyProtection="1"/>
    <xf numFmtId="164" fontId="8" fillId="2" borderId="9" xfId="0" applyNumberFormat="1" applyFont="1" applyFill="1" applyBorder="1" applyAlignment="1"/>
    <xf numFmtId="0" fontId="8" fillId="2" borderId="0" xfId="0" applyFont="1" applyFill="1" applyAlignment="1"/>
    <xf numFmtId="0" fontId="18" fillId="2" borderId="2" xfId="0" applyFont="1" applyFill="1" applyBorder="1" applyAlignment="1"/>
    <xf numFmtId="164" fontId="8" fillId="2" borderId="2" xfId="0" applyNumberFormat="1" applyFont="1" applyFill="1" applyBorder="1" applyAlignment="1">
      <alignment horizontal="right"/>
    </xf>
    <xf numFmtId="165" fontId="15" fillId="2" borderId="0" xfId="0" applyNumberFormat="1" applyFont="1" applyFill="1" applyAlignment="1"/>
    <xf numFmtId="0" fontId="15" fillId="2" borderId="1" xfId="0" applyFont="1" applyFill="1" applyBorder="1" applyAlignment="1"/>
    <xf numFmtId="0" fontId="15" fillId="2" borderId="0" xfId="0" applyFont="1" applyFill="1" applyBorder="1" applyAlignment="1"/>
    <xf numFmtId="0" fontId="16" fillId="2" borderId="2" xfId="0" applyFont="1" applyFill="1" applyBorder="1" applyAlignment="1"/>
    <xf numFmtId="164" fontId="15" fillId="2" borderId="0" xfId="0" applyNumberFormat="1" applyFont="1" applyFill="1" applyAlignment="1"/>
    <xf numFmtId="0" fontId="16" fillId="2" borderId="0" xfId="0" applyFont="1" applyFill="1" applyAlignment="1"/>
    <xf numFmtId="164" fontId="16" fillId="2" borderId="0" xfId="0" applyNumberFormat="1" applyFont="1" applyFill="1" applyAlignment="1"/>
    <xf numFmtId="0" fontId="14" fillId="2" borderId="0" xfId="0" applyFont="1" applyFill="1" applyAlignment="1"/>
    <xf numFmtId="0" fontId="22" fillId="2" borderId="0" xfId="0" applyFont="1" applyFill="1" applyAlignment="1"/>
    <xf numFmtId="0" fontId="22" fillId="2" borderId="0" xfId="0" applyNumberFormat="1" applyFont="1" applyFill="1" applyBorder="1" applyAlignment="1"/>
    <xf numFmtId="0" fontId="66" fillId="2" borderId="0" xfId="0" applyFont="1" applyFill="1"/>
    <xf numFmtId="0" fontId="13" fillId="2" borderId="0" xfId="1" applyFill="1" applyAlignment="1" applyProtection="1"/>
    <xf numFmtId="0" fontId="12" fillId="2" borderId="0" xfId="0" applyFont="1" applyFill="1"/>
    <xf numFmtId="0" fontId="10" fillId="2" borderId="0" xfId="0" applyFont="1" applyFill="1" applyAlignment="1">
      <alignment wrapText="1"/>
    </xf>
    <xf numFmtId="0" fontId="13" fillId="0" borderId="0" xfId="1" applyAlignment="1" applyProtection="1"/>
    <xf numFmtId="0" fontId="13" fillId="2" borderId="0" xfId="1" applyFill="1" applyAlignment="1" applyProtection="1">
      <alignment horizontal="left"/>
    </xf>
    <xf numFmtId="0" fontId="12" fillId="2" borderId="0" xfId="0" applyFont="1" applyFill="1" applyAlignment="1">
      <alignment wrapText="1"/>
    </xf>
    <xf numFmtId="0" fontId="9" fillId="2" borderId="0" xfId="0" applyFont="1" applyFill="1" applyAlignment="1">
      <alignment horizontal="right" wrapText="1"/>
    </xf>
    <xf numFmtId="0" fontId="12" fillId="2" borderId="0" xfId="0" applyFont="1" applyFill="1" applyAlignment="1">
      <alignment horizontal="left"/>
    </xf>
    <xf numFmtId="0" fontId="18" fillId="2" borderId="0" xfId="0" applyFont="1" applyFill="1" applyAlignment="1">
      <alignment vertical="top"/>
    </xf>
    <xf numFmtId="0" fontId="9" fillId="2" borderId="0" xfId="0" quotePrefix="1" applyFont="1" applyFill="1" applyAlignment="1">
      <alignment horizontal="left" vertical="top" wrapText="1"/>
    </xf>
    <xf numFmtId="0" fontId="5" fillId="2" borderId="0" xfId="0" applyFont="1" applyFill="1" applyAlignment="1">
      <alignment horizontal="left" wrapText="1"/>
    </xf>
    <xf numFmtId="0" fontId="13" fillId="2" borderId="0" xfId="1" applyFont="1" applyFill="1" applyAlignment="1" applyProtection="1"/>
    <xf numFmtId="0" fontId="7" fillId="2" borderId="0" xfId="0" applyFont="1" applyFill="1" applyAlignment="1">
      <alignment horizontal="left"/>
    </xf>
    <xf numFmtId="0" fontId="15" fillId="2" borderId="0" xfId="0" applyFont="1" applyFill="1" applyAlignment="1">
      <alignment horizontal="left"/>
    </xf>
    <xf numFmtId="0" fontId="9" fillId="2" borderId="0" xfId="0" applyFont="1" applyFill="1" applyAlignment="1">
      <alignment horizontal="left"/>
    </xf>
    <xf numFmtId="0" fontId="12" fillId="2" borderId="0" xfId="0" applyFont="1" applyFill="1" applyAlignment="1">
      <alignment horizontal="left" vertical="top" wrapText="1"/>
    </xf>
    <xf numFmtId="0" fontId="6" fillId="2" borderId="0" xfId="0" applyFont="1" applyFill="1" applyAlignment="1">
      <alignment horizontal="right" wrapText="1"/>
    </xf>
    <xf numFmtId="0" fontId="10" fillId="2" borderId="0" xfId="0" applyFont="1" applyFill="1" applyAlignment="1">
      <alignment horizontal="left"/>
    </xf>
    <xf numFmtId="0" fontId="8" fillId="2" borderId="2" xfId="1" applyFont="1" applyFill="1" applyBorder="1" applyAlignment="1" applyProtection="1">
      <alignment horizontal="right" vertical="center"/>
    </xf>
    <xf numFmtId="0" fontId="8" fillId="2" borderId="2" xfId="0" applyFont="1" applyFill="1" applyBorder="1" applyAlignment="1">
      <alignment horizontal="right" vertical="center"/>
    </xf>
    <xf numFmtId="0" fontId="10" fillId="2" borderId="0" xfId="0" applyFont="1" applyFill="1"/>
    <xf numFmtId="0" fontId="10" fillId="0" borderId="0" xfId="0" applyFont="1"/>
    <xf numFmtId="0" fontId="67" fillId="0" borderId="0" xfId="0" applyFont="1"/>
    <xf numFmtId="0" fontId="12" fillId="0" borderId="0" xfId="0" applyFont="1" applyAlignment="1">
      <alignment wrapText="1"/>
    </xf>
    <xf numFmtId="165" fontId="8" fillId="2" borderId="19" xfId="0" applyNumberFormat="1" applyFont="1" applyFill="1" applyBorder="1" applyAlignment="1">
      <alignment horizontal="left" vertical="center" wrapText="1"/>
    </xf>
    <xf numFmtId="165" fontId="8" fillId="2" borderId="1" xfId="0" applyNumberFormat="1" applyFont="1" applyFill="1" applyBorder="1" applyAlignment="1">
      <alignment horizontal="left" vertical="center" wrapText="1"/>
    </xf>
    <xf numFmtId="165" fontId="8" fillId="2" borderId="7" xfId="50" applyNumberFormat="1" applyFont="1" applyFill="1" applyBorder="1" applyAlignment="1">
      <alignment horizontal="center" vertical="center"/>
    </xf>
    <xf numFmtId="165" fontId="2" fillId="2" borderId="7" xfId="50" applyNumberFormat="1" applyFont="1" applyFill="1" applyBorder="1" applyAlignment="1">
      <alignment horizontal="center" vertical="center"/>
    </xf>
    <xf numFmtId="165" fontId="2" fillId="2" borderId="21" xfId="50" applyNumberFormat="1" applyFont="1" applyFill="1" applyBorder="1" applyAlignment="1">
      <alignment horizontal="center" vertical="center"/>
    </xf>
    <xf numFmtId="165" fontId="13" fillId="2" borderId="0" xfId="1" applyNumberFormat="1" applyFill="1" applyAlignment="1" applyProtection="1"/>
    <xf numFmtId="165" fontId="10" fillId="2" borderId="0" xfId="0" applyNumberFormat="1" applyFont="1" applyFill="1" applyAlignment="1"/>
    <xf numFmtId="165" fontId="8" fillId="2" borderId="1" xfId="0" applyNumberFormat="1" applyFont="1" applyFill="1" applyBorder="1" applyAlignment="1">
      <alignment vertical="center" wrapText="1"/>
    </xf>
    <xf numFmtId="165" fontId="8" fillId="2" borderId="22" xfId="0" applyNumberFormat="1" applyFont="1" applyFill="1" applyBorder="1" applyAlignment="1">
      <alignment vertical="center" wrapText="1"/>
    </xf>
    <xf numFmtId="165" fontId="8" fillId="2" borderId="24" xfId="0" applyNumberFormat="1" applyFont="1" applyFill="1" applyBorder="1" applyAlignment="1">
      <alignment horizontal="left" vertical="center" wrapText="1"/>
    </xf>
    <xf numFmtId="165" fontId="8" fillId="2" borderId="23" xfId="0" applyNumberFormat="1" applyFont="1" applyFill="1" applyBorder="1" applyAlignment="1">
      <alignment horizontal="left" vertical="center" wrapText="1"/>
    </xf>
    <xf numFmtId="165" fontId="2" fillId="2" borderId="1" xfId="0" applyNumberFormat="1" applyFont="1" applyFill="1" applyBorder="1" applyAlignment="1">
      <alignment horizontal="right" vertical="center" wrapText="1"/>
    </xf>
    <xf numFmtId="165" fontId="2" fillId="2" borderId="22" xfId="0" applyNumberFormat="1" applyFont="1" applyFill="1" applyBorder="1" applyAlignment="1">
      <alignment horizontal="right" vertical="center" wrapText="1"/>
    </xf>
    <xf numFmtId="165" fontId="2" fillId="2" borderId="0" xfId="0" applyNumberFormat="1" applyFont="1" applyFill="1" applyBorder="1" applyAlignment="1">
      <alignment horizontal="right" vertical="center" wrapText="1"/>
    </xf>
    <xf numFmtId="165" fontId="2" fillId="2" borderId="2" xfId="0" applyNumberFormat="1" applyFont="1" applyFill="1" applyBorder="1" applyAlignment="1">
      <alignment horizontal="right" vertical="center" wrapText="1"/>
    </xf>
    <xf numFmtId="165" fontId="8" fillId="2" borderId="24" xfId="0" applyNumberFormat="1" applyFont="1" applyFill="1" applyBorder="1" applyAlignment="1">
      <alignment horizontal="right" vertical="center" wrapText="1"/>
    </xf>
    <xf numFmtId="165" fontId="8" fillId="2" borderId="23" xfId="0" applyNumberFormat="1" applyFont="1" applyFill="1" applyBorder="1" applyAlignment="1">
      <alignment horizontal="right" vertical="center" wrapText="1"/>
    </xf>
    <xf numFmtId="165" fontId="8" fillId="2" borderId="19" xfId="55" applyNumberFormat="1" applyFont="1" applyFill="1" applyBorder="1" applyAlignment="1">
      <alignment horizontal="left" vertical="center" wrapText="1"/>
    </xf>
    <xf numFmtId="165" fontId="8" fillId="2" borderId="1" xfId="55" applyNumberFormat="1" applyFont="1" applyFill="1" applyBorder="1" applyAlignment="1">
      <alignment horizontal="left" vertical="center" wrapText="1"/>
    </xf>
    <xf numFmtId="165" fontId="8" fillId="2" borderId="1" xfId="55" applyNumberFormat="1" applyFont="1" applyFill="1" applyBorder="1" applyAlignment="1">
      <alignment vertical="center" wrapText="1"/>
    </xf>
    <xf numFmtId="165" fontId="8" fillId="2" borderId="22" xfId="55" applyNumberFormat="1" applyFont="1" applyFill="1" applyBorder="1" applyAlignment="1">
      <alignment vertical="center" wrapText="1"/>
    </xf>
    <xf numFmtId="165" fontId="8" fillId="2" borderId="24" xfId="55" applyNumberFormat="1" applyFont="1" applyFill="1" applyBorder="1" applyAlignment="1">
      <alignment horizontal="left" vertical="center" wrapText="1"/>
    </xf>
    <xf numFmtId="165" fontId="8" fillId="2" borderId="23" xfId="55" applyNumberFormat="1" applyFont="1" applyFill="1" applyBorder="1" applyAlignment="1">
      <alignment horizontal="left" vertical="center" wrapText="1"/>
    </xf>
    <xf numFmtId="165" fontId="2" fillId="2" borderId="1" xfId="55" applyNumberFormat="1" applyFont="1" applyFill="1" applyBorder="1" applyAlignment="1">
      <alignment horizontal="right" wrapText="1"/>
    </xf>
    <xf numFmtId="165" fontId="2" fillId="2" borderId="22" xfId="55" applyNumberFormat="1" applyFont="1" applyFill="1" applyBorder="1" applyAlignment="1">
      <alignment horizontal="right" wrapText="1"/>
    </xf>
    <xf numFmtId="165" fontId="2" fillId="2" borderId="0" xfId="55" applyNumberFormat="1" applyFont="1" applyFill="1" applyBorder="1" applyAlignment="1">
      <alignment horizontal="right" wrapText="1"/>
    </xf>
    <xf numFmtId="165" fontId="2" fillId="2" borderId="2" xfId="55" applyNumberFormat="1" applyFont="1" applyFill="1" applyBorder="1" applyAlignment="1">
      <alignment horizontal="right" wrapText="1"/>
    </xf>
    <xf numFmtId="165" fontId="8" fillId="2" borderId="24" xfId="55" applyNumberFormat="1" applyFont="1" applyFill="1" applyBorder="1" applyAlignment="1">
      <alignment horizontal="right" wrapText="1"/>
    </xf>
    <xf numFmtId="165" fontId="8" fillId="2" borderId="23" xfId="55" applyNumberFormat="1" applyFont="1" applyFill="1" applyBorder="1" applyAlignment="1">
      <alignment horizontal="right" wrapText="1"/>
    </xf>
    <xf numFmtId="0" fontId="13" fillId="2" borderId="0" xfId="1" applyFont="1" applyFill="1" applyAlignment="1" applyProtection="1">
      <alignment horizontal="left"/>
    </xf>
    <xf numFmtId="0" fontId="8" fillId="2" borderId="2" xfId="0" applyFont="1" applyFill="1" applyBorder="1" applyAlignment="1">
      <alignment horizontal="center"/>
    </xf>
    <xf numFmtId="0" fontId="12" fillId="2" borderId="0" xfId="0" applyFont="1" applyFill="1" applyAlignment="1">
      <alignment horizontal="left" wrapText="1"/>
    </xf>
    <xf numFmtId="0" fontId="65" fillId="2" borderId="0" xfId="0" applyFont="1" applyFill="1"/>
    <xf numFmtId="164" fontId="8" fillId="2" borderId="25" xfId="7" applyNumberFormat="1" applyFont="1" applyFill="1" applyBorder="1" applyAlignment="1">
      <alignment horizontal="center" vertical="center"/>
    </xf>
    <xf numFmtId="164" fontId="2" fillId="2" borderId="21" xfId="7" applyNumberFormat="1" applyFont="1" applyFill="1" applyBorder="1" applyAlignment="1">
      <alignment horizontal="center" vertical="center"/>
    </xf>
    <xf numFmtId="0" fontId="57" fillId="2" borderId="25" xfId="0" applyFont="1" applyFill="1" applyBorder="1" applyAlignment="1">
      <alignment horizontal="center"/>
    </xf>
    <xf numFmtId="0" fontId="57" fillId="2" borderId="21" xfId="0" applyFont="1" applyFill="1" applyBorder="1" applyAlignment="1">
      <alignment horizontal="center"/>
    </xf>
    <xf numFmtId="0" fontId="10" fillId="2" borderId="0" xfId="0" applyFont="1" applyFill="1" applyAlignment="1"/>
    <xf numFmtId="0" fontId="2" fillId="2" borderId="0" xfId="0" applyFont="1" applyFill="1" applyAlignment="1">
      <alignment horizontal="right" wrapText="1"/>
    </xf>
    <xf numFmtId="0" fontId="10" fillId="2" borderId="0" xfId="5" applyFont="1" applyFill="1" applyAlignment="1">
      <alignment horizontal="left" wrapText="1"/>
    </xf>
    <xf numFmtId="0" fontId="12" fillId="2" borderId="0" xfId="5" applyFont="1" applyFill="1" applyAlignment="1">
      <alignment horizontal="left"/>
    </xf>
    <xf numFmtId="0" fontId="8" fillId="2" borderId="2" xfId="5" applyFont="1" applyFill="1" applyBorder="1" applyAlignment="1">
      <alignment horizontal="center" vertical="center"/>
    </xf>
    <xf numFmtId="0" fontId="8" fillId="2" borderId="7" xfId="5" applyFont="1" applyFill="1" applyBorder="1" applyAlignment="1">
      <alignment horizontal="center" vertical="center"/>
    </xf>
    <xf numFmtId="0" fontId="8" fillId="2" borderId="6" xfId="5" applyFont="1" applyFill="1" applyBorder="1" applyAlignment="1">
      <alignment horizontal="right" wrapText="1"/>
    </xf>
    <xf numFmtId="0" fontId="8" fillId="2" borderId="2" xfId="5" applyFont="1" applyFill="1" applyBorder="1" applyAlignment="1">
      <alignment horizontal="right" wrapText="1"/>
    </xf>
    <xf numFmtId="0" fontId="8" fillId="2" borderId="6" xfId="5" applyFont="1" applyFill="1" applyBorder="1" applyAlignment="1">
      <alignment horizontal="right" vertical="center" wrapText="1"/>
    </xf>
    <xf numFmtId="0" fontId="8" fillId="2" borderId="2" xfId="5" applyFont="1" applyFill="1" applyBorder="1" applyAlignment="1">
      <alignment horizontal="right" vertical="center" wrapText="1"/>
    </xf>
    <xf numFmtId="0" fontId="8" fillId="2" borderId="6" xfId="5" applyFont="1" applyFill="1" applyBorder="1" applyAlignment="1">
      <alignment horizontal="right" vertical="center"/>
    </xf>
    <xf numFmtId="0" fontId="8" fillId="2" borderId="2" xfId="5" applyFont="1" applyFill="1" applyBorder="1" applyAlignment="1">
      <alignment horizontal="right" vertical="center"/>
    </xf>
    <xf numFmtId="0" fontId="12" fillId="2" borderId="0" xfId="5" applyFont="1" applyFill="1" applyAlignment="1">
      <alignment horizontal="left" wrapText="1"/>
    </xf>
    <xf numFmtId="0" fontId="27" fillId="2" borderId="0" xfId="0" applyFont="1" applyFill="1" applyAlignment="1">
      <alignment horizontal="left" vertical="center" readingOrder="1"/>
    </xf>
    <xf numFmtId="0" fontId="8" fillId="2" borderId="6" xfId="0" applyFont="1" applyFill="1" applyBorder="1" applyAlignment="1">
      <alignment horizontal="right" vertical="center" wrapText="1"/>
    </xf>
    <xf numFmtId="0" fontId="8" fillId="2" borderId="2" xfId="0" applyFont="1" applyFill="1" applyBorder="1" applyAlignment="1">
      <alignment horizontal="right" vertical="center" wrapText="1"/>
    </xf>
    <xf numFmtId="0" fontId="18" fillId="2" borderId="6" xfId="0" applyFont="1" applyFill="1" applyBorder="1" applyAlignment="1">
      <alignment horizontal="right" vertical="center" wrapText="1"/>
    </xf>
    <xf numFmtId="0" fontId="18" fillId="2" borderId="2" xfId="0" applyFont="1" applyFill="1" applyBorder="1" applyAlignment="1">
      <alignment horizontal="right" vertical="center" wrapText="1"/>
    </xf>
    <xf numFmtId="0" fontId="12" fillId="2" borderId="0" xfId="0" applyFont="1" applyFill="1" applyBorder="1"/>
  </cellXfs>
  <cellStyles count="58">
    <cellStyle name="20% - Accent1" xfId="25" builtinId="30" customBuiltin="1"/>
    <cellStyle name="20% - Accent2" xfId="29" builtinId="34" customBuiltin="1"/>
    <cellStyle name="20% - Accent3" xfId="33" builtinId="38" customBuiltin="1"/>
    <cellStyle name="20% - Accent4" xfId="37" builtinId="42" customBuiltin="1"/>
    <cellStyle name="20% - Accent5" xfId="41" builtinId="46" customBuiltin="1"/>
    <cellStyle name="20% - Accent6" xfId="45" builtinId="50" customBuiltin="1"/>
    <cellStyle name="40% - Accent1" xfId="26" builtinId="31" customBuiltin="1"/>
    <cellStyle name="40% - Accent2" xfId="30" builtinId="35" customBuiltin="1"/>
    <cellStyle name="40% - Accent3" xfId="34" builtinId="39" customBuiltin="1"/>
    <cellStyle name="40% - Accent4" xfId="38" builtinId="43" customBuiltin="1"/>
    <cellStyle name="40% - Accent5" xfId="42" builtinId="47" customBuiltin="1"/>
    <cellStyle name="40% - Accent6" xfId="46" builtinId="51" customBuiltin="1"/>
    <cellStyle name="60% - Accent1" xfId="27" builtinId="32" customBuiltin="1"/>
    <cellStyle name="60% - Accent2" xfId="31" builtinId="36" customBuiltin="1"/>
    <cellStyle name="60% - Accent3" xfId="35" builtinId="40" customBuiltin="1"/>
    <cellStyle name="60% - Accent4" xfId="39" builtinId="44" customBuiltin="1"/>
    <cellStyle name="60% - Accent5" xfId="43" builtinId="48" customBuiltin="1"/>
    <cellStyle name="60% - Accent6" xfId="47" builtinId="52" customBuiltin="1"/>
    <cellStyle name="Accent1" xfId="24" builtinId="29" customBuiltin="1"/>
    <cellStyle name="Accent2" xfId="28" builtinId="33" customBuiltin="1"/>
    <cellStyle name="Accent3" xfId="32" builtinId="37" customBuiltin="1"/>
    <cellStyle name="Accent4" xfId="36" builtinId="41" customBuiltin="1"/>
    <cellStyle name="Accent5" xfId="40" builtinId="45" customBuiltin="1"/>
    <cellStyle name="Accent6" xfId="44" builtinId="49" customBuiltin="1"/>
    <cellStyle name="Bad" xfId="14" builtinId="27" customBuiltin="1"/>
    <cellStyle name="Calculation" xfId="18" builtinId="22" customBuiltin="1"/>
    <cellStyle name="Check Cell" xfId="20" builtinId="23" customBuiltin="1"/>
    <cellStyle name="Comma 2" xfId="54"/>
    <cellStyle name="Explanatory Text" xfId="22" builtinId="53" customBuiltin="1"/>
    <cellStyle name="Good" xfId="13" builtinId="26" customBuiltin="1"/>
    <cellStyle name="Heading 1" xfId="9" builtinId="16" customBuiltin="1"/>
    <cellStyle name="Heading 2" xfId="10" builtinId="17" customBuiltin="1"/>
    <cellStyle name="Heading 3" xfId="11" builtinId="18" customBuiltin="1"/>
    <cellStyle name="Heading 4" xfId="12" builtinId="19" customBuiltin="1"/>
    <cellStyle name="Hyperlink" xfId="1" builtinId="8"/>
    <cellStyle name="Hyperlink 2" xfId="6"/>
    <cellStyle name="Hyperlink 3" xfId="53"/>
    <cellStyle name="Input" xfId="16" builtinId="20" customBuiltin="1"/>
    <cellStyle name="Linked Cell" xfId="19" builtinId="24" customBuiltin="1"/>
    <cellStyle name="Neutral" xfId="15" builtinId="28" customBuiltin="1"/>
    <cellStyle name="Normal" xfId="0" builtinId="0"/>
    <cellStyle name="Normal 2" xfId="2"/>
    <cellStyle name="Normal 2 2" xfId="7"/>
    <cellStyle name="Normal 2 2 2 2" xfId="55"/>
    <cellStyle name="Normal 3" xfId="5"/>
    <cellStyle name="Normal 3 2" xfId="57"/>
    <cellStyle name="Normal 4" xfId="51"/>
    <cellStyle name="Normal_Components of projected change 2006-2031" xfId="50"/>
    <cellStyle name="Normal_TABLE1 2" xfId="48"/>
    <cellStyle name="Normal_TABLE2" xfId="3"/>
    <cellStyle name="Normal_WebframesCC" xfId="49"/>
    <cellStyle name="Normal10" xfId="4"/>
    <cellStyle name="Normal10 2" xfId="56"/>
    <cellStyle name="Note 2" xfId="52"/>
    <cellStyle name="Output" xfId="17" builtinId="21" customBuiltin="1"/>
    <cellStyle name="Title" xfId="8" builtinId="15" customBuiltin="1"/>
    <cellStyle name="Total" xfId="23" builtinId="25" customBuiltin="1"/>
    <cellStyle name="Warning Text" xfId="21" builtinId="11" customBuiltin="1"/>
  </cellStyles>
  <dxfs count="4">
    <dxf>
      <border>
        <right style="thin">
          <color auto="1"/>
        </right>
        <top style="thin">
          <color auto="1"/>
        </top>
        <vertical style="thin">
          <color auto="1"/>
        </vertical>
        <horizontal style="thin">
          <color auto="1"/>
        </horizontal>
      </border>
    </dxf>
    <dxf>
      <border>
        <left style="medium">
          <color auto="1"/>
        </left>
        <right style="medium">
          <color auto="1"/>
        </right>
        <top style="medium">
          <color auto="1"/>
        </top>
        <bottom style="medium">
          <color auto="1"/>
        </bottom>
        <vertical style="medium">
          <color auto="1"/>
        </vertical>
        <horizontal style="medium">
          <color auto="1"/>
        </horizontal>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s>
  <tableStyles count="5" defaultTableStyle="TableStyleMedium2" defaultPivotStyle="PivotStyleLight16">
    <tableStyle name="PivotTable Style 1" table="0" count="1">
      <tableStyleElement type="wholeTable" dxfId="3"/>
    </tableStyle>
    <tableStyle name="PivotTable Style 2" table="0" count="1">
      <tableStyleElement type="pageFieldLabels" dxfId="2"/>
    </tableStyle>
    <tableStyle name="PivotTable Style 3" table="0" count="0"/>
    <tableStyle name="PivotTable Style 4" table="0" count="1">
      <tableStyleElement type="wholeTable" dxfId="1"/>
    </tableStyle>
    <tableStyle name="PivotTable Style 5" table="0" count="1">
      <tableStyleElement type="pageFieldLabels" dxfId="0"/>
    </tableStyle>
  </tableStyles>
  <colors>
    <mruColors>
      <color rgb="FF4B4B4B"/>
      <color rgb="FF1C625B"/>
      <color rgb="FF7F7F7F"/>
      <color rgb="FF6D6D6D"/>
      <color rgb="FFA6A6A6"/>
      <color rgb="FFCBE7E4"/>
      <color rgb="FF2DA197"/>
      <color rgb="FFD9D9D9"/>
      <color rgb="FF154B45"/>
      <color rgb="FF2626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calcChain" Target="calcChain.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worksheet" Target="worksheets/sheet23.xml"/><Relationship Id="rId32" Type="http://schemas.openxmlformats.org/officeDocument/2006/relationships/styles" Target="styles.xml"/><Relationship Id="rId5" Type="http://schemas.openxmlformats.org/officeDocument/2006/relationships/chartsheet" Target="chartsheets/sheet1.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10" Type="http://schemas.openxmlformats.org/officeDocument/2006/relationships/worksheet" Target="worksheets/sheet9.xml"/><Relationship Id="rId19" Type="http://schemas.openxmlformats.org/officeDocument/2006/relationships/worksheet" Target="worksheets/sheet18.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83534984956153E-2"/>
          <c:y val="0.11358248511618972"/>
          <c:w val="0.89490023573114696"/>
          <c:h val="0.77806692913385822"/>
        </c:manualLayout>
      </c:layout>
      <c:areaChart>
        <c:grouping val="standard"/>
        <c:varyColors val="0"/>
        <c:dLbls>
          <c:showLegendKey val="0"/>
          <c:showVal val="0"/>
          <c:showCatName val="0"/>
          <c:showSerName val="0"/>
          <c:showPercent val="0"/>
          <c:showBubbleSize val="0"/>
        </c:dLbls>
        <c:axId val="260326528"/>
        <c:axId val="260113152"/>
      </c:areaChart>
      <c:valAx>
        <c:axId val="260113152"/>
        <c:scaling>
          <c:orientation val="minMax"/>
          <c:max val="7"/>
          <c:min val="0"/>
        </c:scaling>
        <c:delete val="0"/>
        <c:axPos val="l"/>
        <c:title>
          <c:tx>
            <c:rich>
              <a:bodyPr/>
              <a:lstStyle/>
              <a:p>
                <a:pPr>
                  <a:defRPr sz="1400" b="1">
                    <a:solidFill>
                      <a:srgbClr val="4B4B4B"/>
                    </a:solidFill>
                  </a:defRPr>
                </a:pPr>
                <a:r>
                  <a:rPr lang="en-US" sz="1400" b="1">
                    <a:solidFill>
                      <a:srgbClr val="4B4B4B"/>
                    </a:solidFill>
                  </a:rPr>
                  <a:t>Persons (millions)</a:t>
                </a:r>
              </a:p>
            </c:rich>
          </c:tx>
          <c:layout/>
          <c:overlay val="0"/>
        </c:title>
        <c:numFmt formatCode="General" sourceLinked="0"/>
        <c:majorTickMark val="out"/>
        <c:minorTickMark val="none"/>
        <c:tickLblPos val="low"/>
        <c:spPr>
          <a:ln>
            <a:noFill/>
          </a:ln>
        </c:spPr>
        <c:txPr>
          <a:bodyPr/>
          <a:lstStyle/>
          <a:p>
            <a:pPr>
              <a:defRPr sz="1400" b="1">
                <a:solidFill>
                  <a:schemeClr val="tx1">
                    <a:lumMod val="65000"/>
                    <a:lumOff val="35000"/>
                  </a:schemeClr>
                </a:solidFill>
              </a:defRPr>
            </a:pPr>
            <a:endParaRPr lang="en-US"/>
          </a:p>
        </c:txPr>
        <c:crossAx val="260326528"/>
        <c:crosses val="autoZero"/>
        <c:crossBetween val="midCat"/>
      </c:valAx>
      <c:catAx>
        <c:axId val="260326528"/>
        <c:scaling>
          <c:orientation val="minMax"/>
        </c:scaling>
        <c:delete val="0"/>
        <c:axPos val="b"/>
        <c:title>
          <c:tx>
            <c:rich>
              <a:bodyPr/>
              <a:lstStyle/>
              <a:p>
                <a:pPr>
                  <a:defRPr/>
                </a:pPr>
                <a:r>
                  <a:rPr lang="en-GB" b="1">
                    <a:solidFill>
                      <a:srgbClr val="4B4B4B"/>
                    </a:solidFill>
                  </a:rPr>
                  <a:t>Year</a:t>
                </a:r>
              </a:p>
            </c:rich>
          </c:tx>
          <c:layout>
            <c:manualLayout>
              <c:xMode val="edge"/>
              <c:yMode val="edge"/>
              <c:x val="0.49745179856952471"/>
              <c:y val="0.93412099097368928"/>
            </c:manualLayout>
          </c:layout>
          <c:overlay val="0"/>
        </c:title>
        <c:numFmt formatCode="General" sourceLinked="1"/>
        <c:majorTickMark val="none"/>
        <c:minorTickMark val="none"/>
        <c:tickLblPos val="nextTo"/>
        <c:txPr>
          <a:bodyPr/>
          <a:lstStyle/>
          <a:p>
            <a:pPr>
              <a:defRPr sz="1400" b="1">
                <a:solidFill>
                  <a:srgbClr val="4B4B4B"/>
                </a:solidFill>
              </a:defRPr>
            </a:pPr>
            <a:endParaRPr lang="en-US"/>
          </a:p>
        </c:txPr>
        <c:crossAx val="260113152"/>
        <c:crosses val="autoZero"/>
        <c:auto val="1"/>
        <c:lblAlgn val="ctr"/>
        <c:lblOffset val="100"/>
        <c:noMultiLvlLbl val="0"/>
      </c:catAx>
      <c:spPr>
        <a:noFill/>
        <a:ln w="3175">
          <a:noFill/>
          <a:prstDash val="solid"/>
        </a:ln>
      </c:spPr>
    </c:plotArea>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chartsheets/sheet1.xml><?xml version="1.0" encoding="utf-8"?>
<chartsheet xmlns="http://schemas.openxmlformats.org/spreadsheetml/2006/main" xmlns:r="http://schemas.openxmlformats.org/officeDocument/2006/relationships">
  <sheetPr codeName="Chart2"/>
  <sheetViews>
    <sheetView workbookViewId="0"/>
  </sheetViews>
  <pageMargins left="0.74803149606299213" right="0.74803149606299213" top="0.98425196850393704" bottom="0.98425196850393704" header="0.51181102362204722" footer="0.51181102362204722"/>
  <pageSetup orientation="landscape" r:id="rId1"/>
  <headerFooter alignWithMargins="0">
    <oddFooter>&amp;L&amp;8© Crown Copyright 2014</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9.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3.emf"/></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1" Type="http://schemas.openxmlformats.org/officeDocument/2006/relationships/image" Target="../media/image7.emf"/></Relationships>
</file>

<file path=xl/drawings/_rels/drawing9.x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absoluteAnchor>
    <xdr:pos x="0" y="0"/>
    <xdr:ext cx="8591550" cy="585787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twoCellAnchor editAs="oneCell">
    <xdr:from>
      <xdr:col>0</xdr:col>
      <xdr:colOff>276225</xdr:colOff>
      <xdr:row>6</xdr:row>
      <xdr:rowOff>114300</xdr:rowOff>
    </xdr:from>
    <xdr:to>
      <xdr:col>10</xdr:col>
      <xdr:colOff>247650</xdr:colOff>
      <xdr:row>39</xdr:row>
      <xdr:rowOff>152400</xdr:rowOff>
    </xdr:to>
    <xdr:pic>
      <xdr:nvPicPr>
        <xdr:cNvPr id="4" name="Picture 3"/>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1085850"/>
          <a:ext cx="6067425" cy="538162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485775</xdr:colOff>
      <xdr:row>3</xdr:row>
      <xdr:rowOff>142875</xdr:rowOff>
    </xdr:from>
    <xdr:to>
      <xdr:col>10</xdr:col>
      <xdr:colOff>120650</xdr:colOff>
      <xdr:row>41</xdr:row>
      <xdr:rowOff>80645</xdr:rowOff>
    </xdr:to>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907"/>
        <a:stretch/>
      </xdr:blipFill>
      <xdr:spPr bwMode="auto">
        <a:xfrm>
          <a:off x="485775" y="628650"/>
          <a:ext cx="5730875" cy="609092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476250</xdr:colOff>
      <xdr:row>4</xdr:row>
      <xdr:rowOff>133350</xdr:rowOff>
    </xdr:from>
    <xdr:to>
      <xdr:col>10</xdr:col>
      <xdr:colOff>295275</xdr:colOff>
      <xdr:row>43</xdr:row>
      <xdr:rowOff>28575</xdr:rowOff>
    </xdr:to>
    <xdr:pic>
      <xdr:nvPicPr>
        <xdr:cNvPr id="7" name="Picture 6"/>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0" y="847725"/>
          <a:ext cx="5915025" cy="4429125"/>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76199</xdr:colOff>
      <xdr:row>4</xdr:row>
      <xdr:rowOff>0</xdr:rowOff>
    </xdr:from>
    <xdr:to>
      <xdr:col>12</xdr:col>
      <xdr:colOff>209818</xdr:colOff>
      <xdr:row>20</xdr:row>
      <xdr:rowOff>95250</xdr:rowOff>
    </xdr:to>
    <xdr:pic>
      <xdr:nvPicPr>
        <xdr:cNvPr id="6" name="Picture 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8098"/>
        <a:stretch/>
      </xdr:blipFill>
      <xdr:spPr bwMode="auto">
        <a:xfrm>
          <a:off x="76199" y="685800"/>
          <a:ext cx="7448819" cy="268605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389282</xdr:colOff>
      <xdr:row>2</xdr:row>
      <xdr:rowOff>24848</xdr:rowOff>
    </xdr:from>
    <xdr:to>
      <xdr:col>10</xdr:col>
      <xdr:colOff>599832</xdr:colOff>
      <xdr:row>33</xdr:row>
      <xdr:rowOff>132522</xdr:rowOff>
    </xdr:to>
    <xdr:pic>
      <xdr:nvPicPr>
        <xdr:cNvPr id="13" name="Picture 1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8000"/>
        <a:stretch/>
      </xdr:blipFill>
      <xdr:spPr bwMode="auto">
        <a:xfrm>
          <a:off x="389282" y="389283"/>
          <a:ext cx="6339680" cy="5242891"/>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0.71482</cdr:x>
      <cdr:y>0.78173</cdr:y>
    </cdr:from>
    <cdr:to>
      <cdr:x>0.96409</cdr:x>
      <cdr:y>0.85976</cdr:y>
    </cdr:to>
    <cdr:sp macro="" textlink="">
      <cdr:nvSpPr>
        <cdr:cNvPr id="3" name="Text Box 2"/>
        <cdr:cNvSpPr txBox="1">
          <a:spLocks xmlns:a="http://schemas.openxmlformats.org/drawingml/2006/main" noChangeArrowheads="1"/>
        </cdr:cNvSpPr>
      </cdr:nvSpPr>
      <cdr:spPr bwMode="auto">
        <a:xfrm xmlns:a="http://schemas.openxmlformats.org/drawingml/2006/main">
          <a:off x="6141425" y="4579300"/>
          <a:ext cx="2141616" cy="45709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2860" rIns="0" bIns="0" anchor="t" upright="1"/>
        <a:lstStyle xmlns:a="http://schemas.openxmlformats.org/drawingml/2006/main"/>
        <a:p xmlns:a="http://schemas.openxmlformats.org/drawingml/2006/main">
          <a:pPr algn="l" rtl="0">
            <a:defRPr sz="1000"/>
          </a:pPr>
          <a:r>
            <a:rPr lang="en-GB" sz="2800" b="1" i="0" u="none" strike="noStrike" baseline="0">
              <a:solidFill>
                <a:schemeClr val="bg1"/>
              </a:solidFill>
              <a:latin typeface="Arial"/>
              <a:cs typeface="Arial"/>
            </a:rPr>
            <a:t>Projected</a:t>
          </a:r>
          <a:endParaRPr lang="en-GB" sz="1800" b="1" baseline="30000">
            <a:solidFill>
              <a:schemeClr val="bg1"/>
            </a:solidFill>
          </a:endParaRPr>
        </a:p>
      </cdr:txBody>
    </cdr:sp>
  </cdr:relSizeAnchor>
  <cdr:relSizeAnchor xmlns:cdr="http://schemas.openxmlformats.org/drawingml/2006/chartDrawing">
    <cdr:from>
      <cdr:x>0</cdr:x>
      <cdr:y>0</cdr:y>
    </cdr:from>
    <cdr:to>
      <cdr:x>0</cdr:x>
      <cdr:y>0</cdr:y>
    </cdr:to>
    <cdr:sp macro="" textlink="">
      <cdr:nvSpPr>
        <cdr:cNvPr id="4" name="Line 3"/>
        <cdr:cNvSpPr>
          <a:spLocks xmlns:a="http://schemas.openxmlformats.org/drawingml/2006/main" noChangeShapeType="1"/>
        </cdr:cNvSpPr>
      </cdr:nvSpPr>
      <cdr:spPr bwMode="auto">
        <a:xfrm xmlns:a="http://schemas.openxmlformats.org/drawingml/2006/main" flipH="1" flipV="1">
          <a:off x="0" y="0"/>
          <a:ext cx="0"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type="triangle" w="med" len="me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n-GB"/>
        </a:p>
      </cdr:txBody>
    </cdr:sp>
  </cdr:relSizeAnchor>
  <cdr:relSizeAnchor xmlns:cdr="http://schemas.openxmlformats.org/drawingml/2006/chartDrawing">
    <cdr:from>
      <cdr:x>0</cdr:x>
      <cdr:y>0</cdr:y>
    </cdr:from>
    <cdr:to>
      <cdr:x>0</cdr:x>
      <cdr:y>0</cdr:y>
    </cdr:to>
    <cdr:sp macro="" textlink="">
      <cdr:nvSpPr>
        <cdr:cNvPr id="5" name="Line 4"/>
        <cdr:cNvSpPr>
          <a:spLocks xmlns:a="http://schemas.openxmlformats.org/drawingml/2006/main" noChangeShapeType="1"/>
        </cdr:cNvSpPr>
      </cdr:nvSpPr>
      <cdr:spPr bwMode="auto">
        <a:xfrm xmlns:a="http://schemas.openxmlformats.org/drawingml/2006/main" flipV="1">
          <a:off x="0" y="0"/>
          <a:ext cx="0"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type="triangle" w="med" len="me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en-GB"/>
        </a:p>
      </cdr:txBody>
    </cdr:sp>
  </cdr:relSizeAnchor>
  <cdr:relSizeAnchor xmlns:cdr="http://schemas.openxmlformats.org/drawingml/2006/chartDrawing">
    <cdr:from>
      <cdr:x>0.00665</cdr:x>
      <cdr:y>0.93758</cdr:y>
    </cdr:from>
    <cdr:to>
      <cdr:x>0.0643</cdr:x>
      <cdr:y>0.97342</cdr:y>
    </cdr:to>
    <cdr:sp macro="" textlink="">
      <cdr:nvSpPr>
        <cdr:cNvPr id="6" name="Text Box 5"/>
        <cdr:cNvSpPr txBox="1">
          <a:spLocks xmlns:a="http://schemas.openxmlformats.org/drawingml/2006/main" noChangeArrowheads="1"/>
        </cdr:cNvSpPr>
      </cdr:nvSpPr>
      <cdr:spPr bwMode="auto">
        <a:xfrm xmlns:a="http://schemas.openxmlformats.org/drawingml/2006/main">
          <a:off x="57078" y="5487265"/>
          <a:ext cx="494814" cy="20975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GB" sz="1000" b="1" i="0" u="none" strike="noStrike" baseline="0">
              <a:solidFill>
                <a:sysClr val="windowText" lastClr="000000"/>
              </a:solidFill>
              <a:latin typeface="Arial"/>
              <a:cs typeface="Arial"/>
            </a:rPr>
            <a:t>Note </a:t>
          </a:r>
        </a:p>
        <a:p xmlns:a="http://schemas.openxmlformats.org/drawingml/2006/main">
          <a:pPr algn="l" rtl="0">
            <a:defRPr sz="1000"/>
          </a:pPr>
          <a:endParaRPr lang="en-GB" sz="1000">
            <a:solidFill>
              <a:sysClr val="windowText" lastClr="000000"/>
            </a:solidFill>
          </a:endParaRPr>
        </a:p>
      </cdr:txBody>
    </cdr:sp>
  </cdr:relSizeAnchor>
  <cdr:relSizeAnchor xmlns:cdr="http://schemas.openxmlformats.org/drawingml/2006/chartDrawing">
    <cdr:from>
      <cdr:x>0.45869</cdr:x>
      <cdr:y>0.77536</cdr:y>
    </cdr:from>
    <cdr:to>
      <cdr:x>0.65787</cdr:x>
      <cdr:y>0.85518</cdr:y>
    </cdr:to>
    <cdr:sp macro="" textlink="">
      <cdr:nvSpPr>
        <cdr:cNvPr id="9" name="Text Box 2"/>
        <cdr:cNvSpPr txBox="1">
          <a:spLocks xmlns:a="http://schemas.openxmlformats.org/drawingml/2006/main" noChangeArrowheads="1"/>
        </cdr:cNvSpPr>
      </cdr:nvSpPr>
      <cdr:spPr bwMode="auto">
        <a:xfrm xmlns:a="http://schemas.openxmlformats.org/drawingml/2006/main">
          <a:off x="3937000" y="4529668"/>
          <a:ext cx="1709559" cy="4662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36576"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rtl="0">
            <a:defRPr sz="1000"/>
          </a:pPr>
          <a:r>
            <a:rPr lang="en-GB" sz="2800" b="1" i="0" u="none" strike="noStrike" baseline="0">
              <a:solidFill>
                <a:schemeClr val="bg1"/>
              </a:solidFill>
              <a:latin typeface="Arial"/>
              <a:cs typeface="Arial"/>
            </a:rPr>
            <a:t>Actual  </a:t>
          </a:r>
          <a:endParaRPr lang="en-GB" sz="1800" b="1" baseline="30000">
            <a:solidFill>
              <a:schemeClr val="bg1"/>
            </a:solidFill>
          </a:endParaRPr>
        </a:p>
      </cdr:txBody>
    </cdr:sp>
  </cdr:relSizeAnchor>
  <cdr:relSizeAnchor xmlns:cdr="http://schemas.openxmlformats.org/drawingml/2006/chartDrawing">
    <cdr:from>
      <cdr:x>0</cdr:x>
      <cdr:y>0.00163</cdr:y>
    </cdr:from>
    <cdr:to>
      <cdr:x>1</cdr:x>
      <cdr:y>0.05212</cdr:y>
    </cdr:to>
    <cdr:sp macro="" textlink="'Fig 1 data'!$A$1:$I$1">
      <cdr:nvSpPr>
        <cdr:cNvPr id="7" name="TextBox 6"/>
        <cdr:cNvSpPr txBox="1"/>
      </cdr:nvSpPr>
      <cdr:spPr>
        <a:xfrm xmlns:a="http://schemas.openxmlformats.org/drawingml/2006/main">
          <a:off x="0" y="9572"/>
          <a:ext cx="8591550" cy="2957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54D9E95D-7BA7-4B06-A88F-8A803046DB9E}" type="TxLink">
            <a:rPr lang="en-US" sz="1200" b="1" i="0" u="none" strike="noStrike">
              <a:solidFill>
                <a:srgbClr val="000000"/>
              </a:solidFill>
              <a:latin typeface="Arial"/>
              <a:cs typeface="Arial"/>
            </a:rPr>
            <a:pPr algn="ctr"/>
            <a:t>Figure 1: Estimated population of Scotland, actual and projected (2018-based), 1998 to 2028</a:t>
          </a:fld>
          <a:endParaRPr lang="en-GB" sz="1400" b="1">
            <a:latin typeface="Arial" pitchFamily="34" charset="0"/>
            <a:cs typeface="Arial" pitchFamily="34" charset="0"/>
          </a:endParaRPr>
        </a:p>
      </cdr:txBody>
    </cdr:sp>
  </cdr:relSizeAnchor>
  <cdr:relSizeAnchor xmlns:cdr="http://schemas.openxmlformats.org/drawingml/2006/chartDrawing">
    <cdr:from>
      <cdr:x>0</cdr:x>
      <cdr:y>0.96432</cdr:y>
    </cdr:from>
    <cdr:to>
      <cdr:x>1</cdr:x>
      <cdr:y>1</cdr:y>
    </cdr:to>
    <cdr:sp macro="" textlink="'Fig 1 data'!$A$44:$C$44">
      <cdr:nvSpPr>
        <cdr:cNvPr id="13" name="TextBox 12"/>
        <cdr:cNvSpPr txBox="1"/>
      </cdr:nvSpPr>
      <cdr:spPr>
        <a:xfrm xmlns:a="http://schemas.openxmlformats.org/drawingml/2006/main">
          <a:off x="0" y="5643748"/>
          <a:ext cx="8583082" cy="2088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fld id="{3FBBD159-4A7B-49D0-85FD-6687BAA47C85}" type="TxLink">
            <a:rPr lang="en-GB" sz="1000">
              <a:solidFill>
                <a:sysClr val="windowText" lastClr="000000"/>
              </a:solidFill>
              <a:latin typeface="Arial" pitchFamily="34" charset="0"/>
              <a:cs typeface="Arial" pitchFamily="34" charset="0"/>
            </a:rPr>
            <a:pPr algn="l"/>
            <a:t> </a:t>
          </a:fld>
          <a:endParaRPr lang="en-GB" sz="1000">
            <a:solidFill>
              <a:sysClr val="windowText" lastClr="000000"/>
            </a:solidFill>
            <a:latin typeface="Arial" pitchFamily="34" charset="0"/>
            <a:cs typeface="Arial" pitchFamily="34" charset="0"/>
          </a:endParaRPr>
        </a:p>
      </cdr:txBody>
    </cdr:sp>
  </cdr:relSizeAnchor>
  <cdr:relSizeAnchor xmlns:cdr="http://schemas.openxmlformats.org/drawingml/2006/chartDrawing">
    <cdr:from>
      <cdr:x>0.0388</cdr:x>
      <cdr:y>0.12195</cdr:y>
    </cdr:from>
    <cdr:to>
      <cdr:x>0.93792</cdr:x>
      <cdr:y>0.93008</cdr:y>
    </cdr:to>
    <cdr:pic>
      <cdr:nvPicPr>
        <cdr:cNvPr id="1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33375" y="714375"/>
          <a:ext cx="7724775" cy="4733925"/>
        </a:xfrm>
        <a:prstGeom xmlns:a="http://schemas.openxmlformats.org/drawingml/2006/main" prst="rect">
          <a:avLst/>
        </a:prstGeom>
      </cdr:spPr>
    </cdr:pic>
  </cdr:relSizeAnchor>
</c:userShapes>
</file>

<file path=xl/drawings/drawing3.xml><?xml version="1.0" encoding="utf-8"?>
<xdr:wsDr xmlns:xdr="http://schemas.openxmlformats.org/drawingml/2006/spreadsheetDrawing" xmlns:a="http://schemas.openxmlformats.org/drawingml/2006/main">
  <xdr:oneCellAnchor>
    <xdr:from>
      <xdr:col>0</xdr:col>
      <xdr:colOff>171450</xdr:colOff>
      <xdr:row>0</xdr:row>
      <xdr:rowOff>177800</xdr:rowOff>
    </xdr:from>
    <xdr:ext cx="6360733" cy="610668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158750"/>
          <a:ext cx="6360733" cy="610668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133350</xdr:rowOff>
    </xdr:from>
    <xdr:to>
      <xdr:col>9</xdr:col>
      <xdr:colOff>518795</xdr:colOff>
      <xdr:row>52</xdr:row>
      <xdr:rowOff>104775</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493"/>
        <a:stretch/>
      </xdr:blipFill>
      <xdr:spPr bwMode="auto">
        <a:xfrm>
          <a:off x="0" y="942975"/>
          <a:ext cx="6005195" cy="790575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123825</xdr:colOff>
      <xdr:row>3</xdr:row>
      <xdr:rowOff>66675</xdr:rowOff>
    </xdr:from>
    <xdr:to>
      <xdr:col>0</xdr:col>
      <xdr:colOff>5855335</xdr:colOff>
      <xdr:row>48</xdr:row>
      <xdr:rowOff>77470</xdr:rowOff>
    </xdr:to>
    <xdr:pic>
      <xdr:nvPicPr>
        <xdr:cNvPr id="5" name="Picture 4"/>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552450"/>
          <a:ext cx="5731510" cy="729742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200025</xdr:colOff>
      <xdr:row>4</xdr:row>
      <xdr:rowOff>38100</xdr:rowOff>
    </xdr:from>
    <xdr:to>
      <xdr:col>9</xdr:col>
      <xdr:colOff>561975</xdr:colOff>
      <xdr:row>50</xdr:row>
      <xdr:rowOff>92075</xdr:rowOff>
    </xdr:to>
    <xdr:pic>
      <xdr:nvPicPr>
        <xdr:cNvPr id="4" name="Picture 3"/>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685800"/>
          <a:ext cx="5848350" cy="750252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95249</xdr:colOff>
      <xdr:row>1</xdr:row>
      <xdr:rowOff>152399</xdr:rowOff>
    </xdr:from>
    <xdr:to>
      <xdr:col>17</xdr:col>
      <xdr:colOff>409574</xdr:colOff>
      <xdr:row>39</xdr:row>
      <xdr:rowOff>28575</xdr:rowOff>
    </xdr:to>
    <xdr:pic>
      <xdr:nvPicPr>
        <xdr:cNvPr id="6" name="Picture 5"/>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49" y="352424"/>
          <a:ext cx="10677525" cy="6029326"/>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152400</xdr:rowOff>
    </xdr:from>
    <xdr:to>
      <xdr:col>12</xdr:col>
      <xdr:colOff>85724</xdr:colOff>
      <xdr:row>39</xdr:row>
      <xdr:rowOff>152400</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38175"/>
          <a:ext cx="7400924" cy="58293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4</xdr:row>
      <xdr:rowOff>47624</xdr:rowOff>
    </xdr:from>
    <xdr:to>
      <xdr:col>8</xdr:col>
      <xdr:colOff>323850</xdr:colOff>
      <xdr:row>49</xdr:row>
      <xdr:rowOff>28574</xdr:rowOff>
    </xdr:to>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9228" b="1811"/>
        <a:stretch/>
      </xdr:blipFill>
      <xdr:spPr bwMode="auto">
        <a:xfrm>
          <a:off x="142875" y="695324"/>
          <a:ext cx="5057775" cy="7229475"/>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29"/>
  <sheetViews>
    <sheetView tabSelected="1" zoomScaleNormal="100" workbookViewId="0">
      <selection sqref="A1:F1"/>
    </sheetView>
  </sheetViews>
  <sheetFormatPr defaultColWidth="9.140625" defaultRowHeight="15" customHeight="1" x14ac:dyDescent="0.2"/>
  <cols>
    <col min="1" max="12" width="11.42578125" style="17" customWidth="1"/>
    <col min="13" max="16384" width="9.140625" style="17"/>
  </cols>
  <sheetData>
    <row r="1" spans="1:13" s="39" customFormat="1" ht="18" customHeight="1" x14ac:dyDescent="0.25">
      <c r="A1" s="311" t="str">
        <f>'Contents Text'!B5</f>
        <v>Population Projections for Scottish Areas (2018-based)</v>
      </c>
      <c r="B1" s="311"/>
      <c r="C1" s="311"/>
      <c r="D1" s="311"/>
      <c r="E1" s="311"/>
      <c r="F1" s="311"/>
      <c r="G1" s="278"/>
      <c r="H1" s="278"/>
      <c r="I1" s="278"/>
    </row>
    <row r="2" spans="1:13" s="39" customFormat="1" ht="15" customHeight="1" x14ac:dyDescent="0.25">
      <c r="A2" s="278"/>
      <c r="B2" s="278"/>
      <c r="C2" s="278"/>
      <c r="D2" s="278"/>
      <c r="E2" s="278"/>
      <c r="F2" s="278"/>
      <c r="G2" s="278"/>
      <c r="H2" s="278"/>
      <c r="I2" s="278"/>
    </row>
    <row r="3" spans="1:13" s="39" customFormat="1" ht="15" customHeight="1" x14ac:dyDescent="0.2">
      <c r="A3" s="44" t="s">
        <v>0</v>
      </c>
    </row>
    <row r="4" spans="1:13" s="39" customFormat="1" ht="15" customHeight="1" x14ac:dyDescent="0.2"/>
    <row r="5" spans="1:13" s="39" customFormat="1" ht="15" customHeight="1" x14ac:dyDescent="0.2">
      <c r="A5" s="44" t="s">
        <v>1</v>
      </c>
    </row>
    <row r="6" spans="1:13" s="40" customFormat="1" ht="15" customHeight="1" x14ac:dyDescent="0.2">
      <c r="A6" s="40" t="s">
        <v>42</v>
      </c>
      <c r="B6" s="313" t="str">
        <f>'Contents Text'!B6</f>
        <v>Metadata associated with the projected population data in these figures</v>
      </c>
      <c r="C6" s="313"/>
      <c r="D6" s="313"/>
      <c r="E6" s="313"/>
      <c r="F6" s="313"/>
      <c r="G6" s="313"/>
      <c r="H6" s="313"/>
      <c r="I6" s="313"/>
      <c r="J6" s="313"/>
      <c r="K6" s="313"/>
      <c r="L6" s="313"/>
    </row>
    <row r="7" spans="1:13" s="40" customFormat="1" ht="15" customHeight="1" x14ac:dyDescent="0.2">
      <c r="A7" s="133" t="s">
        <v>189</v>
      </c>
      <c r="B7" s="312" t="str">
        <f>'Contents Text'!B7</f>
        <v>Estimated population of Scotland, actual and projected (2018-based), 1998 to 2028</v>
      </c>
      <c r="C7" s="312"/>
      <c r="D7" s="312"/>
      <c r="E7" s="312"/>
      <c r="F7" s="312"/>
      <c r="G7" s="312"/>
      <c r="H7" s="312"/>
      <c r="I7" s="312"/>
      <c r="J7" s="312"/>
      <c r="K7" s="312"/>
      <c r="L7" s="312"/>
    </row>
    <row r="8" spans="1:13" s="40" customFormat="1" ht="15" customHeight="1" x14ac:dyDescent="0.2">
      <c r="A8" s="133" t="s">
        <v>190</v>
      </c>
      <c r="B8" s="309" t="str">
        <f>'Contents Text'!B8</f>
        <v>Projected percentage change and number of people in population, by council area, 2018 to 2028</v>
      </c>
      <c r="C8" s="309"/>
      <c r="D8" s="309"/>
      <c r="E8" s="309"/>
      <c r="F8" s="309"/>
      <c r="G8" s="309"/>
      <c r="H8" s="309"/>
      <c r="I8" s="309"/>
      <c r="J8" s="309"/>
      <c r="K8" s="309"/>
      <c r="L8" s="309"/>
    </row>
    <row r="9" spans="1:13" s="40" customFormat="1" ht="15" customHeight="1" x14ac:dyDescent="0.2">
      <c r="A9" s="133" t="s">
        <v>191</v>
      </c>
      <c r="B9" s="309" t="str">
        <f>'Contents Text'!B9</f>
        <v>Projected percentage change in population by council area, 2018 to 2028 (Map)</v>
      </c>
      <c r="C9" s="309"/>
      <c r="D9" s="309"/>
      <c r="E9" s="309"/>
      <c r="F9" s="309"/>
      <c r="G9" s="309"/>
      <c r="H9" s="309"/>
      <c r="I9" s="309"/>
      <c r="J9" s="309"/>
      <c r="K9" s="309"/>
      <c r="L9" s="309"/>
    </row>
    <row r="10" spans="1:13" s="40" customFormat="1" ht="15" customHeight="1" x14ac:dyDescent="0.2">
      <c r="A10" s="133" t="s">
        <v>192</v>
      </c>
      <c r="B10" s="309" t="str">
        <f>'Contents Text'!B10</f>
        <v>Components of projected population change for council areas, 2018 to 2028</v>
      </c>
      <c r="C10" s="309"/>
      <c r="D10" s="309"/>
      <c r="E10" s="309"/>
      <c r="F10" s="309"/>
      <c r="G10" s="309"/>
      <c r="H10" s="309"/>
      <c r="I10" s="309"/>
      <c r="J10" s="309"/>
      <c r="K10" s="309"/>
      <c r="L10" s="309"/>
    </row>
    <row r="11" spans="1:13" s="40" customFormat="1" ht="15" customHeight="1" x14ac:dyDescent="0.2">
      <c r="A11" s="133" t="s">
        <v>193</v>
      </c>
      <c r="B11" s="309" t="str">
        <f>'Contents Text'!B11</f>
        <v>Components of projected population change due to migration for council areas, 2018 to 2028</v>
      </c>
      <c r="C11" s="309"/>
      <c r="D11" s="309"/>
      <c r="E11" s="309"/>
      <c r="F11" s="309"/>
      <c r="G11" s="309"/>
      <c r="H11" s="309"/>
      <c r="I11" s="309"/>
      <c r="J11" s="309"/>
      <c r="K11" s="309"/>
      <c r="L11" s="309"/>
    </row>
    <row r="12" spans="1:13" s="40" customFormat="1" ht="15" customHeight="1" x14ac:dyDescent="0.2">
      <c r="A12" s="133" t="s">
        <v>61</v>
      </c>
      <c r="B12" s="309" t="str">
        <f>'Contents Text'!B12</f>
        <v>Projected percentage change in population by age structure, council area, 2018 to 2028</v>
      </c>
      <c r="C12" s="309"/>
      <c r="D12" s="309"/>
      <c r="E12" s="309"/>
      <c r="F12" s="309"/>
      <c r="G12" s="309"/>
      <c r="H12" s="309"/>
      <c r="I12" s="309"/>
      <c r="J12" s="309"/>
      <c r="K12" s="309"/>
      <c r="L12" s="309"/>
    </row>
    <row r="13" spans="1:13" s="40" customFormat="1" ht="15" customHeight="1" x14ac:dyDescent="0.2">
      <c r="A13" s="133" t="s">
        <v>115</v>
      </c>
      <c r="B13" s="309" t="str">
        <f>'Contents Text'!B13</f>
        <v>Projected percentage change in population aged 75 and over, by council area, 2018 to 2028</v>
      </c>
      <c r="C13" s="309"/>
      <c r="D13" s="309"/>
      <c r="E13" s="309"/>
      <c r="F13" s="309"/>
      <c r="G13" s="309"/>
      <c r="H13" s="309"/>
      <c r="I13" s="309"/>
      <c r="J13" s="309"/>
      <c r="K13" s="309"/>
      <c r="L13" s="309"/>
    </row>
    <row r="14" spans="1:13" s="40" customFormat="1" ht="15" customHeight="1" x14ac:dyDescent="0.2">
      <c r="A14" s="133" t="s">
        <v>80</v>
      </c>
      <c r="B14" s="309" t="str">
        <f>'Contents Text'!B14</f>
        <v xml:space="preserve">Estimated and projected male and female life expectancy at birth for council areas, 2016-2018 and 2027-2028 </v>
      </c>
      <c r="C14" s="309"/>
      <c r="D14" s="309"/>
      <c r="E14" s="309"/>
      <c r="F14" s="309"/>
      <c r="G14" s="309"/>
      <c r="H14" s="309"/>
      <c r="I14" s="309"/>
      <c r="J14" s="309"/>
      <c r="K14" s="309"/>
      <c r="L14" s="309"/>
    </row>
    <row r="15" spans="1:13" s="40" customFormat="1" ht="15" customHeight="1" x14ac:dyDescent="0.2">
      <c r="A15" s="133" t="s">
        <v>81</v>
      </c>
      <c r="B15" s="309" t="str">
        <f>'Contents Text'!B15</f>
        <v>Percentage difference between projected 2028 population using 2016-based and 2018-based projections by council area</v>
      </c>
      <c r="C15" s="309"/>
      <c r="D15" s="309"/>
      <c r="E15" s="309"/>
      <c r="F15" s="309"/>
      <c r="G15" s="309"/>
      <c r="H15" s="309"/>
      <c r="I15" s="309"/>
      <c r="J15" s="309"/>
      <c r="K15" s="309"/>
      <c r="L15" s="309"/>
      <c r="M15" s="34"/>
    </row>
    <row r="16" spans="1:13" s="40" customFormat="1" ht="15" customHeight="1" x14ac:dyDescent="0.2">
      <c r="A16" s="133" t="s">
        <v>91</v>
      </c>
      <c r="B16" s="309" t="str">
        <f>'Contents Text'!B16</f>
        <v>Projected percentage change in population, by NHS Board, 2018 to 2028</v>
      </c>
      <c r="C16" s="309"/>
      <c r="D16" s="309"/>
      <c r="E16" s="309"/>
      <c r="F16" s="309"/>
      <c r="G16" s="309"/>
      <c r="H16" s="309"/>
      <c r="I16" s="309"/>
      <c r="J16" s="309"/>
      <c r="K16" s="309"/>
      <c r="L16" s="309"/>
      <c r="M16" s="34"/>
    </row>
    <row r="17" spans="1:13" s="40" customFormat="1" ht="15" customHeight="1" x14ac:dyDescent="0.2">
      <c r="A17" s="133" t="s">
        <v>92</v>
      </c>
      <c r="B17" s="309" t="str">
        <f>'Contents Text'!B17</f>
        <v>Estimated and projected population of Strategic Development Plan areas, 2002 to 2028</v>
      </c>
      <c r="C17" s="309"/>
      <c r="D17" s="309"/>
      <c r="E17" s="309"/>
      <c r="F17" s="309"/>
      <c r="G17" s="309"/>
      <c r="H17" s="309"/>
      <c r="I17" s="309"/>
      <c r="J17" s="309"/>
      <c r="K17" s="309"/>
      <c r="L17" s="309"/>
      <c r="M17" s="34"/>
    </row>
    <row r="18" spans="1:13" s="40" customFormat="1" ht="15" customHeight="1" x14ac:dyDescent="0.2">
      <c r="A18" s="133" t="s">
        <v>34</v>
      </c>
      <c r="B18" s="309" t="str">
        <f>'Contents Text'!B18</f>
        <v>Estimated and projected population of National Park areas, 2002 to 2028</v>
      </c>
      <c r="C18" s="309"/>
      <c r="D18" s="309"/>
      <c r="E18" s="309"/>
      <c r="F18" s="309"/>
      <c r="G18" s="309"/>
      <c r="H18" s="309"/>
      <c r="I18" s="309"/>
      <c r="J18" s="309"/>
      <c r="K18" s="309"/>
      <c r="L18" s="309"/>
      <c r="M18" s="34"/>
    </row>
    <row r="19" spans="1:13" s="40" customFormat="1" ht="15" customHeight="1" x14ac:dyDescent="0.2">
      <c r="A19" s="133" t="s">
        <v>55</v>
      </c>
      <c r="B19" s="309" t="str">
        <f>'Contents Text'!B19</f>
        <v>Variant population projections, Scotland, 2018 to 2028</v>
      </c>
      <c r="C19" s="309"/>
      <c r="D19" s="309"/>
      <c r="E19" s="309"/>
      <c r="F19" s="309"/>
      <c r="G19" s="309"/>
      <c r="H19" s="309"/>
      <c r="I19" s="309"/>
      <c r="J19" s="309"/>
      <c r="K19" s="309"/>
      <c r="L19" s="309"/>
      <c r="M19" s="34"/>
    </row>
    <row r="20" spans="1:13" s="40" customFormat="1" ht="15" customHeight="1" x14ac:dyDescent="0.2">
      <c r="A20" s="119"/>
      <c r="B20" s="154"/>
      <c r="C20" s="154"/>
      <c r="D20" s="154"/>
      <c r="E20" s="154"/>
      <c r="F20" s="154"/>
      <c r="G20" s="154"/>
      <c r="H20" s="154"/>
      <c r="I20" s="154"/>
      <c r="J20" s="154"/>
      <c r="K20" s="154"/>
      <c r="L20" s="154"/>
      <c r="M20" s="34"/>
    </row>
    <row r="21" spans="1:13" s="40" customFormat="1" ht="15" customHeight="1" x14ac:dyDescent="0.2">
      <c r="A21" s="310" t="s">
        <v>171</v>
      </c>
      <c r="B21" s="310"/>
      <c r="C21" s="310"/>
      <c r="D21" s="310"/>
      <c r="E21" s="310"/>
      <c r="F21" s="310"/>
      <c r="G21" s="310"/>
      <c r="H21" s="310"/>
      <c r="I21" s="310"/>
      <c r="J21" s="310"/>
      <c r="K21" s="310"/>
      <c r="L21" s="156"/>
      <c r="M21" s="34"/>
    </row>
    <row r="22" spans="1:13" s="40" customFormat="1" ht="15" customHeight="1" x14ac:dyDescent="0.2">
      <c r="A22" s="119"/>
      <c r="B22" s="156"/>
      <c r="C22" s="156"/>
      <c r="D22" s="156"/>
      <c r="E22" s="156"/>
      <c r="F22" s="156"/>
      <c r="G22" s="156"/>
      <c r="H22" s="156"/>
      <c r="I22" s="156"/>
      <c r="J22" s="156"/>
      <c r="K22" s="156"/>
      <c r="L22" s="156"/>
      <c r="M22" s="34"/>
    </row>
    <row r="23" spans="1:13" s="40" customFormat="1" ht="15" customHeight="1" x14ac:dyDescent="0.2">
      <c r="A23" s="310" t="str">
        <f>'Contents Text'!B22</f>
        <v>© Crown Copyright 2020</v>
      </c>
      <c r="B23" s="310"/>
      <c r="C23" s="310"/>
      <c r="D23" s="310"/>
      <c r="E23" s="310"/>
      <c r="F23" s="310"/>
      <c r="G23" s="310"/>
      <c r="H23" s="310"/>
      <c r="I23" s="310"/>
      <c r="J23" s="310"/>
      <c r="K23" s="310"/>
      <c r="L23" s="34"/>
    </row>
    <row r="24" spans="1:13" s="40" customFormat="1" ht="15" customHeight="1" x14ac:dyDescent="0.2">
      <c r="A24" s="38"/>
      <c r="B24" s="120"/>
      <c r="C24" s="120"/>
      <c r="D24" s="120"/>
      <c r="E24" s="120"/>
      <c r="F24" s="120"/>
      <c r="G24" s="120"/>
      <c r="H24" s="120"/>
      <c r="I24" s="120"/>
      <c r="J24" s="120"/>
      <c r="K24" s="120"/>
      <c r="L24" s="155"/>
    </row>
    <row r="25" spans="1:13" s="40" customFormat="1" ht="15" customHeight="1" x14ac:dyDescent="0.2">
      <c r="A25" s="310"/>
      <c r="B25" s="310"/>
      <c r="C25" s="310"/>
      <c r="D25" s="310"/>
      <c r="E25" s="310"/>
      <c r="F25" s="310"/>
      <c r="G25" s="310"/>
      <c r="H25" s="310"/>
      <c r="I25" s="310"/>
      <c r="J25" s="310"/>
      <c r="K25" s="310"/>
      <c r="L25" s="34"/>
    </row>
    <row r="26" spans="1:13" s="41" customFormat="1" ht="15" customHeight="1" x14ac:dyDescent="0.2">
      <c r="A26" s="38"/>
      <c r="B26" s="121"/>
      <c r="C26" s="38"/>
      <c r="D26" s="38"/>
      <c r="E26" s="38"/>
      <c r="F26" s="38"/>
      <c r="G26" s="38"/>
      <c r="H26" s="38"/>
      <c r="I26" s="38"/>
      <c r="J26" s="38"/>
      <c r="K26" s="38"/>
    </row>
    <row r="27" spans="1:13" s="41" customFormat="1" ht="15" customHeight="1" x14ac:dyDescent="0.2">
      <c r="A27" s="316"/>
      <c r="B27" s="316"/>
      <c r="C27" s="316"/>
      <c r="D27" s="316"/>
      <c r="E27" s="316"/>
      <c r="F27" s="316"/>
      <c r="G27" s="316"/>
    </row>
    <row r="28" spans="1:13" s="39" customFormat="1" ht="15" customHeight="1" x14ac:dyDescent="0.2"/>
    <row r="29" spans="1:13" s="39" customFormat="1" ht="15" customHeight="1" x14ac:dyDescent="0.2">
      <c r="A29" s="314"/>
      <c r="B29" s="315"/>
      <c r="C29" s="315"/>
    </row>
  </sheetData>
  <mergeCells count="20">
    <mergeCell ref="A29:C29"/>
    <mergeCell ref="B16:L16"/>
    <mergeCell ref="B17:L17"/>
    <mergeCell ref="A25:K25"/>
    <mergeCell ref="A27:G27"/>
    <mergeCell ref="B18:L18"/>
    <mergeCell ref="B9:L9"/>
    <mergeCell ref="B19:L19"/>
    <mergeCell ref="A23:K23"/>
    <mergeCell ref="A21:K21"/>
    <mergeCell ref="A1:F1"/>
    <mergeCell ref="B7:L7"/>
    <mergeCell ref="B14:L14"/>
    <mergeCell ref="B15:L15"/>
    <mergeCell ref="B13:L13"/>
    <mergeCell ref="B6:L6"/>
    <mergeCell ref="B10:L10"/>
    <mergeCell ref="B11:L11"/>
    <mergeCell ref="B12:L12"/>
    <mergeCell ref="B8:L8"/>
  </mergeCells>
  <phoneticPr fontId="12" type="noConversion"/>
  <hyperlinks>
    <hyperlink ref="B6" location="Metadata!A1" display="Metadata associated with the projected population data in these tables"/>
    <hyperlink ref="B8:L8" location="'Fig 2'!A1" display="'Fig 2'!A1"/>
    <hyperlink ref="B9:L9" location="'Fig 3'!A1" display="'Fig 3'!A1"/>
    <hyperlink ref="B10:L10" location="'Fig 4'!A1" display="'Fig 4'!A1"/>
    <hyperlink ref="B11:L11" location="'Fig 5'!A1" display="'Fig 5'!A1"/>
    <hyperlink ref="B12:L12" location="'Fig 6'!A1" display="'Fig 6'!A1"/>
    <hyperlink ref="B13:L13" location="'Fig 7'!A1" display="'Fig 7'!A1"/>
    <hyperlink ref="B14:L14" location="'Fig 8'!A1" display="'Fig 8'!A1"/>
    <hyperlink ref="B15:L15" location="'Fig 9'!A1" display="'Fig 9'!A1"/>
    <hyperlink ref="B16:L16" location="'Fig 10'!A1" display="'Fig 10'!A1"/>
    <hyperlink ref="B17:L17" location="'Fig 11'!A1" display="'Fig 11'!A1"/>
    <hyperlink ref="B18:L18" location="'Fig 12'!A1" display="'Fig 12'!A1"/>
    <hyperlink ref="B19:L19" location="'Fig 13'!A1" display="'Fig 13'!A1"/>
    <hyperlink ref="B6:L6" location="Metadata!A1" display="Metadata!A1"/>
    <hyperlink ref="B7:L7" location="'Fig 1 data'!A1" display="'Fig 1 data'!A1"/>
  </hyperlinks>
  <pageMargins left="0.75" right="0.75" top="1" bottom="1" header="0.5" footer="0.5"/>
  <pageSetup paperSize="9" scale="71"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6"/>
  <sheetViews>
    <sheetView showGridLines="0" workbookViewId="0">
      <selection sqref="A1:B1"/>
    </sheetView>
  </sheetViews>
  <sheetFormatPr defaultColWidth="9.140625" defaultRowHeight="12.75" x14ac:dyDescent="0.2"/>
  <cols>
    <col min="1" max="1" width="89.28515625" style="16" customWidth="1"/>
    <col min="2" max="16384" width="9.140625" style="16"/>
  </cols>
  <sheetData>
    <row r="1" spans="1:5" ht="18" customHeight="1" x14ac:dyDescent="0.25">
      <c r="A1" s="331" t="s">
        <v>249</v>
      </c>
      <c r="B1" s="331"/>
      <c r="D1" s="320" t="s">
        <v>242</v>
      </c>
      <c r="E1" s="320"/>
    </row>
    <row r="52" spans="1:1" x14ac:dyDescent="0.2">
      <c r="A52" s="8" t="s">
        <v>250</v>
      </c>
    </row>
    <row r="53" spans="1:1" x14ac:dyDescent="0.2">
      <c r="A53" s="332" t="s">
        <v>235</v>
      </c>
    </row>
    <row r="54" spans="1:1" x14ac:dyDescent="0.2">
      <c r="A54" s="332"/>
    </row>
    <row r="55" spans="1:1" ht="14.45" customHeight="1" x14ac:dyDescent="0.2">
      <c r="A55" s="292"/>
    </row>
    <row r="56" spans="1:1" x14ac:dyDescent="0.2">
      <c r="A56" s="276" t="s">
        <v>243</v>
      </c>
    </row>
  </sheetData>
  <mergeCells count="3">
    <mergeCell ref="A1:B1"/>
    <mergeCell ref="A53:A54"/>
    <mergeCell ref="D1:E1"/>
  </mergeCells>
  <hyperlinks>
    <hyperlink ref="D1" location="Contents!A1" display="back to contents"/>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workbookViewId="0">
      <selection sqref="A1:I1"/>
    </sheetView>
  </sheetViews>
  <sheetFormatPr defaultColWidth="9.140625" defaultRowHeight="12.75" x14ac:dyDescent="0.2"/>
  <cols>
    <col min="1" max="1" width="21.85546875" style="210" customWidth="1"/>
    <col min="2" max="2" width="10.7109375" style="210" customWidth="1"/>
    <col min="3" max="5" width="9.140625" style="210"/>
    <col min="6" max="6" width="11.28515625" style="210" customWidth="1"/>
    <col min="7" max="16384" width="9.140625" style="210"/>
  </cols>
  <sheetData>
    <row r="1" spans="1:12" ht="18" customHeight="1" x14ac:dyDescent="0.25">
      <c r="A1" s="339" t="str">
        <f>'Contents Text'!A10&amp;": "&amp;'Contents Text'!B10</f>
        <v>Figure 4: Components of projected population change for council areas, 2018 to 2028</v>
      </c>
      <c r="B1" s="339"/>
      <c r="C1" s="339"/>
      <c r="D1" s="339"/>
      <c r="E1" s="339"/>
      <c r="F1" s="339"/>
      <c r="G1" s="339"/>
      <c r="H1" s="339"/>
      <c r="I1" s="339"/>
      <c r="J1" s="209"/>
      <c r="K1" s="338" t="s">
        <v>242</v>
      </c>
      <c r="L1" s="338"/>
    </row>
    <row r="2" spans="1:12" ht="15" customHeight="1" x14ac:dyDescent="0.2"/>
    <row r="3" spans="1:12" x14ac:dyDescent="0.2">
      <c r="A3" s="333"/>
      <c r="B3" s="211"/>
      <c r="C3" s="335" t="s">
        <v>215</v>
      </c>
      <c r="D3" s="336"/>
      <c r="E3" s="336"/>
      <c r="F3" s="337"/>
    </row>
    <row r="4" spans="1:12" ht="12.75" customHeight="1" x14ac:dyDescent="0.2">
      <c r="A4" s="334"/>
      <c r="B4" s="212"/>
      <c r="C4" s="213"/>
      <c r="D4" s="213"/>
      <c r="E4" s="213"/>
      <c r="F4" s="214"/>
    </row>
    <row r="5" spans="1:12" ht="12.75" customHeight="1" x14ac:dyDescent="0.2">
      <c r="A5" s="340" t="s">
        <v>30</v>
      </c>
      <c r="B5" s="342" t="s">
        <v>162</v>
      </c>
      <c r="C5" s="344" t="s">
        <v>206</v>
      </c>
      <c r="D5" s="346" t="s">
        <v>208</v>
      </c>
      <c r="E5" s="346" t="s">
        <v>213</v>
      </c>
      <c r="F5" s="348" t="s">
        <v>214</v>
      </c>
    </row>
    <row r="6" spans="1:12" x14ac:dyDescent="0.2">
      <c r="A6" s="341"/>
      <c r="B6" s="343"/>
      <c r="C6" s="345"/>
      <c r="D6" s="347"/>
      <c r="E6" s="347"/>
      <c r="F6" s="349"/>
    </row>
    <row r="7" spans="1:12" x14ac:dyDescent="0.2">
      <c r="A7" s="215" t="s">
        <v>76</v>
      </c>
      <c r="B7" s="216" t="s">
        <v>163</v>
      </c>
      <c r="C7" s="217">
        <v>-1.6710983619999999</v>
      </c>
      <c r="D7" s="217">
        <v>3.4918813559999999</v>
      </c>
      <c r="E7" s="217">
        <v>0</v>
      </c>
      <c r="F7" s="204">
        <v>1.820782994</v>
      </c>
    </row>
    <row r="8" spans="1:12" x14ac:dyDescent="0.2">
      <c r="A8" s="215"/>
      <c r="B8" s="216"/>
      <c r="C8" s="217"/>
      <c r="D8" s="217"/>
      <c r="E8" s="217"/>
      <c r="F8" s="204"/>
    </row>
    <row r="9" spans="1:12" x14ac:dyDescent="0.2">
      <c r="A9" s="215" t="s">
        <v>202</v>
      </c>
      <c r="B9" s="216"/>
      <c r="C9" s="207"/>
      <c r="D9" s="207"/>
      <c r="E9" s="207"/>
      <c r="F9" s="218"/>
    </row>
    <row r="10" spans="1:12" x14ac:dyDescent="0.2">
      <c r="A10" s="219" t="s">
        <v>5</v>
      </c>
      <c r="B10" s="220" t="s">
        <v>147</v>
      </c>
      <c r="C10" s="207">
        <v>6.0643347E-2</v>
      </c>
      <c r="D10" s="207">
        <v>0.99006855299999996</v>
      </c>
      <c r="E10" s="207">
        <v>9.6238354999999998E-2</v>
      </c>
      <c r="F10" s="206">
        <v>1.1469502549999999</v>
      </c>
    </row>
    <row r="11" spans="1:12" x14ac:dyDescent="0.2">
      <c r="A11" s="219" t="s">
        <v>26</v>
      </c>
      <c r="B11" s="220" t="s">
        <v>149</v>
      </c>
      <c r="C11" s="207">
        <v>-0.347649826</v>
      </c>
      <c r="D11" s="207">
        <v>2.7750793589999998</v>
      </c>
      <c r="E11" s="207">
        <v>3.0213791E-2</v>
      </c>
      <c r="F11" s="206">
        <v>2.4576433240000002</v>
      </c>
    </row>
    <row r="12" spans="1:12" x14ac:dyDescent="0.2">
      <c r="A12" s="219" t="s">
        <v>17</v>
      </c>
      <c r="B12" s="220" t="s">
        <v>138</v>
      </c>
      <c r="C12" s="207">
        <v>-3.8607376769999999</v>
      </c>
      <c r="D12" s="207">
        <v>3.2161323679999998</v>
      </c>
      <c r="E12" s="207">
        <v>-0.13271285799999999</v>
      </c>
      <c r="F12" s="206">
        <v>-0.77731816600000003</v>
      </c>
    </row>
    <row r="13" spans="1:12" x14ac:dyDescent="0.2">
      <c r="A13" s="219" t="s">
        <v>98</v>
      </c>
      <c r="B13" s="220" t="s">
        <v>126</v>
      </c>
      <c r="C13" s="207">
        <v>-6.1778344540000001</v>
      </c>
      <c r="D13" s="207">
        <v>0.47646649699999999</v>
      </c>
      <c r="E13" s="207">
        <v>-0.16809645300000001</v>
      </c>
      <c r="F13" s="206">
        <v>-5.86946441</v>
      </c>
    </row>
    <row r="14" spans="1:12" x14ac:dyDescent="0.2">
      <c r="A14" s="219" t="s">
        <v>101</v>
      </c>
      <c r="B14" s="220" t="s">
        <v>150</v>
      </c>
      <c r="C14" s="207">
        <v>1.1832208289999999</v>
      </c>
      <c r="D14" s="207">
        <v>5.3795564130000004</v>
      </c>
      <c r="E14" s="207">
        <v>1.099325E-2</v>
      </c>
      <c r="F14" s="206">
        <v>6.5737704920000004</v>
      </c>
    </row>
    <row r="15" spans="1:12" x14ac:dyDescent="0.2">
      <c r="A15" s="219" t="s">
        <v>19</v>
      </c>
      <c r="B15" s="220" t="s">
        <v>131</v>
      </c>
      <c r="C15" s="207">
        <v>-1.7159533069999999</v>
      </c>
      <c r="D15" s="207">
        <v>1.4143968870000001</v>
      </c>
      <c r="E15" s="207">
        <v>-9.9221790000000004E-2</v>
      </c>
      <c r="F15" s="206">
        <v>-0.40077821000000002</v>
      </c>
    </row>
    <row r="16" spans="1:12" x14ac:dyDescent="0.2">
      <c r="A16" s="219" t="s">
        <v>99</v>
      </c>
      <c r="B16" s="220" t="s">
        <v>129</v>
      </c>
      <c r="C16" s="207">
        <v>-5.7597956850000003</v>
      </c>
      <c r="D16" s="207">
        <v>2.907453458</v>
      </c>
      <c r="E16" s="207">
        <v>1.9490556999999999E-2</v>
      </c>
      <c r="F16" s="206">
        <v>-2.8328516700000002</v>
      </c>
    </row>
    <row r="17" spans="1:6" x14ac:dyDescent="0.2">
      <c r="A17" s="219" t="s">
        <v>6</v>
      </c>
      <c r="B17" s="220" t="s">
        <v>142</v>
      </c>
      <c r="C17" s="207">
        <v>-1.5448739499999999</v>
      </c>
      <c r="D17" s="207">
        <v>1.2618487389999999</v>
      </c>
      <c r="E17" s="207">
        <v>1.4117647000000001E-2</v>
      </c>
      <c r="F17" s="206">
        <v>-0.26890756300000002</v>
      </c>
    </row>
    <row r="18" spans="1:6" x14ac:dyDescent="0.2">
      <c r="A18" s="219" t="s">
        <v>9</v>
      </c>
      <c r="B18" s="220" t="s">
        <v>130</v>
      </c>
      <c r="C18" s="207">
        <v>-2.9661851609999998</v>
      </c>
      <c r="D18" s="207">
        <v>1.122783979</v>
      </c>
      <c r="E18" s="207">
        <v>0.10013132</v>
      </c>
      <c r="F18" s="206">
        <v>-1.743269862</v>
      </c>
    </row>
    <row r="19" spans="1:6" x14ac:dyDescent="0.2">
      <c r="A19" s="219" t="s">
        <v>3</v>
      </c>
      <c r="B19" s="220" t="s">
        <v>141</v>
      </c>
      <c r="C19" s="207">
        <v>-2.0659097200000001</v>
      </c>
      <c r="D19" s="207">
        <v>6.0629557829999996</v>
      </c>
      <c r="E19" s="207">
        <v>-0.24093049</v>
      </c>
      <c r="F19" s="206">
        <v>3.7561155730000002</v>
      </c>
    </row>
    <row r="20" spans="1:6" x14ac:dyDescent="0.2">
      <c r="A20" s="219" t="s">
        <v>27</v>
      </c>
      <c r="B20" s="220" t="s">
        <v>148</v>
      </c>
      <c r="C20" s="207">
        <v>-1.4330276959999999</v>
      </c>
      <c r="D20" s="207">
        <v>8.6303053219999999</v>
      </c>
      <c r="E20" s="207">
        <v>-9.4526899999999999E-4</v>
      </c>
      <c r="F20" s="206">
        <v>7.1963323570000002</v>
      </c>
    </row>
    <row r="21" spans="1:6" x14ac:dyDescent="0.2">
      <c r="A21" s="219" t="s">
        <v>15</v>
      </c>
      <c r="B21" s="220" t="s">
        <v>146</v>
      </c>
      <c r="C21" s="207">
        <v>-1.004518231</v>
      </c>
      <c r="D21" s="207">
        <v>7.6967531789999999</v>
      </c>
      <c r="E21" s="207">
        <v>-0.324682148</v>
      </c>
      <c r="F21" s="206">
        <v>6.3675528000000003</v>
      </c>
    </row>
    <row r="22" spans="1:6" x14ac:dyDescent="0.2">
      <c r="A22" s="219" t="s">
        <v>18</v>
      </c>
      <c r="B22" s="220" t="s">
        <v>143</v>
      </c>
      <c r="C22" s="207">
        <v>-1.7182237739999999</v>
      </c>
      <c r="D22" s="207">
        <v>4.8104028940000001</v>
      </c>
      <c r="E22" s="207">
        <v>0.102282649</v>
      </c>
      <c r="F22" s="206">
        <v>3.1944617690000001</v>
      </c>
    </row>
    <row r="23" spans="1:6" x14ac:dyDescent="0.2">
      <c r="A23" s="219" t="s">
        <v>23</v>
      </c>
      <c r="B23" s="220" t="s">
        <v>182</v>
      </c>
      <c r="C23" s="207">
        <v>-2.3306713989999999</v>
      </c>
      <c r="D23" s="207">
        <v>2.2516200159999999</v>
      </c>
      <c r="E23" s="207">
        <v>-5.0012099999999997E-2</v>
      </c>
      <c r="F23" s="206">
        <v>-0.12906348300000001</v>
      </c>
    </row>
    <row r="24" spans="1:6" x14ac:dyDescent="0.2">
      <c r="A24" s="219" t="s">
        <v>13</v>
      </c>
      <c r="B24" s="220" t="s">
        <v>185</v>
      </c>
      <c r="C24" s="207">
        <v>0.230519947</v>
      </c>
      <c r="D24" s="207">
        <v>2.5007582890000002</v>
      </c>
      <c r="E24" s="207">
        <v>0.120528089</v>
      </c>
      <c r="F24" s="206">
        <v>2.8518063250000001</v>
      </c>
    </row>
    <row r="25" spans="1:6" x14ac:dyDescent="0.2">
      <c r="A25" s="219" t="s">
        <v>21</v>
      </c>
      <c r="B25" s="220" t="s">
        <v>137</v>
      </c>
      <c r="C25" s="207">
        <v>-2.6322492990000002</v>
      </c>
      <c r="D25" s="207">
        <v>3.1773796380000001</v>
      </c>
      <c r="E25" s="207">
        <v>-6.7929013999999996E-2</v>
      </c>
      <c r="F25" s="206">
        <v>0.47720132500000001</v>
      </c>
    </row>
    <row r="26" spans="1:6" x14ac:dyDescent="0.2">
      <c r="A26" s="219" t="s">
        <v>2</v>
      </c>
      <c r="B26" s="220" t="s">
        <v>125</v>
      </c>
      <c r="C26" s="207">
        <v>-5.0876519509999998</v>
      </c>
      <c r="D26" s="207">
        <v>-0.78694817699999997</v>
      </c>
      <c r="E26" s="207">
        <v>-0.180422265</v>
      </c>
      <c r="F26" s="206">
        <v>-6.0550223929999998</v>
      </c>
    </row>
    <row r="27" spans="1:6" x14ac:dyDescent="0.2">
      <c r="A27" s="219" t="s">
        <v>10</v>
      </c>
      <c r="B27" s="220" t="s">
        <v>151</v>
      </c>
      <c r="C27" s="207">
        <v>1.354280709</v>
      </c>
      <c r="D27" s="207">
        <v>12.42938472</v>
      </c>
      <c r="E27" s="207">
        <v>1.6422158999999999E-2</v>
      </c>
      <c r="F27" s="206">
        <v>13.80008758</v>
      </c>
    </row>
    <row r="28" spans="1:6" x14ac:dyDescent="0.2">
      <c r="A28" s="219" t="s">
        <v>12</v>
      </c>
      <c r="B28" s="220" t="s">
        <v>140</v>
      </c>
      <c r="C28" s="207">
        <v>-2.5753768840000002</v>
      </c>
      <c r="D28" s="207">
        <v>2.6057370180000001</v>
      </c>
      <c r="E28" s="207">
        <v>-0.146566164</v>
      </c>
      <c r="F28" s="206">
        <v>-0.11620603</v>
      </c>
    </row>
    <row r="29" spans="1:6" x14ac:dyDescent="0.2">
      <c r="A29" s="219" t="s">
        <v>94</v>
      </c>
      <c r="B29" s="220" t="s">
        <v>124</v>
      </c>
      <c r="C29" s="207">
        <v>-5.4826686540000003</v>
      </c>
      <c r="D29" s="207">
        <v>-0.17144987</v>
      </c>
      <c r="E29" s="207">
        <v>-0.49198658200000001</v>
      </c>
      <c r="F29" s="206">
        <v>-6.1461051060000003</v>
      </c>
    </row>
    <row r="30" spans="1:6" x14ac:dyDescent="0.2">
      <c r="A30" s="219" t="s">
        <v>11</v>
      </c>
      <c r="B30" s="220" t="s">
        <v>127</v>
      </c>
      <c r="C30" s="207">
        <v>-4.4359846239999996</v>
      </c>
      <c r="D30" s="207">
        <v>1.2507392079999999</v>
      </c>
      <c r="E30" s="207">
        <v>6.3571850999999999E-2</v>
      </c>
      <c r="F30" s="206">
        <v>-3.1216735660000001</v>
      </c>
    </row>
    <row r="31" spans="1:6" x14ac:dyDescent="0.2">
      <c r="A31" s="219" t="s">
        <v>16</v>
      </c>
      <c r="B31" s="220" t="s">
        <v>183</v>
      </c>
      <c r="C31" s="207">
        <v>-1.7499559060000001</v>
      </c>
      <c r="D31" s="207">
        <v>1.896936916</v>
      </c>
      <c r="E31" s="207">
        <v>0.145217238</v>
      </c>
      <c r="F31" s="206">
        <v>0.29219824799999999</v>
      </c>
    </row>
    <row r="32" spans="1:6" x14ac:dyDescent="0.2">
      <c r="A32" s="219" t="s">
        <v>24</v>
      </c>
      <c r="B32" s="220" t="s">
        <v>135</v>
      </c>
      <c r="C32" s="207">
        <v>-3.470031546</v>
      </c>
      <c r="D32" s="207">
        <v>4.6732762509999999</v>
      </c>
      <c r="E32" s="207">
        <v>-0.65795403299999999</v>
      </c>
      <c r="F32" s="206">
        <v>0.54529067099999995</v>
      </c>
    </row>
    <row r="33" spans="1:6" x14ac:dyDescent="0.2">
      <c r="A33" s="219" t="s">
        <v>100</v>
      </c>
      <c r="B33" s="220" t="s">
        <v>184</v>
      </c>
      <c r="C33" s="207">
        <v>-3.508493622</v>
      </c>
      <c r="D33" s="207">
        <v>4.6414171460000002</v>
      </c>
      <c r="E33" s="207">
        <v>-0.14872099899999999</v>
      </c>
      <c r="F33" s="206">
        <v>0.98420252500000005</v>
      </c>
    </row>
    <row r="34" spans="1:6" x14ac:dyDescent="0.2">
      <c r="A34" s="219" t="s">
        <v>8</v>
      </c>
      <c r="B34" s="220" t="s">
        <v>134</v>
      </c>
      <c r="C34" s="207">
        <v>-2.5535744419999999</v>
      </c>
      <c r="D34" s="207">
        <v>4.9659710889999999</v>
      </c>
      <c r="E34" s="207">
        <v>9.9555656000000006E-2</v>
      </c>
      <c r="F34" s="206">
        <v>2.5119523030000002</v>
      </c>
    </row>
    <row r="35" spans="1:6" x14ac:dyDescent="0.2">
      <c r="A35" s="219" t="s">
        <v>25</v>
      </c>
      <c r="B35" s="220" t="s">
        <v>136</v>
      </c>
      <c r="C35" s="207">
        <v>-3.7989069139999998</v>
      </c>
      <c r="D35" s="207">
        <v>4.8494838209999998</v>
      </c>
      <c r="E35" s="207">
        <v>-3.9906307000000002E-2</v>
      </c>
      <c r="F35" s="206">
        <v>1.010670599</v>
      </c>
    </row>
    <row r="36" spans="1:6" x14ac:dyDescent="0.2">
      <c r="A36" s="219" t="s">
        <v>4</v>
      </c>
      <c r="B36" s="220" t="s">
        <v>133</v>
      </c>
      <c r="C36" s="207">
        <v>-1.2570682909999999</v>
      </c>
      <c r="D36" s="207">
        <v>1.056981296</v>
      </c>
      <c r="E36" s="207">
        <v>-0.521966072</v>
      </c>
      <c r="F36" s="206">
        <v>-0.72205306700000005</v>
      </c>
    </row>
    <row r="37" spans="1:6" x14ac:dyDescent="0.2">
      <c r="A37" s="219" t="s">
        <v>14</v>
      </c>
      <c r="B37" s="220" t="s">
        <v>132</v>
      </c>
      <c r="C37" s="207">
        <v>-5.8302976449999999</v>
      </c>
      <c r="D37" s="207">
        <v>4.2576632610000003</v>
      </c>
      <c r="E37" s="207">
        <v>-0.14926699199999999</v>
      </c>
      <c r="F37" s="206">
        <v>-1.721901377</v>
      </c>
    </row>
    <row r="38" spans="1:6" x14ac:dyDescent="0.2">
      <c r="A38" s="219" t="s">
        <v>20</v>
      </c>
      <c r="B38" s="220" t="s">
        <v>139</v>
      </c>
      <c r="C38" s="207">
        <v>-2.169143</v>
      </c>
      <c r="D38" s="207">
        <v>4.0608739260000002</v>
      </c>
      <c r="E38" s="207">
        <v>5.8930475000000003E-2</v>
      </c>
      <c r="F38" s="206">
        <v>1.9506614010000001</v>
      </c>
    </row>
    <row r="39" spans="1:6" x14ac:dyDescent="0.2">
      <c r="A39" s="219" t="s">
        <v>22</v>
      </c>
      <c r="B39" s="220" t="s">
        <v>145</v>
      </c>
      <c r="C39" s="207">
        <v>-1.7025336579999999</v>
      </c>
      <c r="D39" s="207">
        <v>6.728506308</v>
      </c>
      <c r="E39" s="207">
        <v>-0.24912541099999999</v>
      </c>
      <c r="F39" s="206">
        <v>4.7768472380000002</v>
      </c>
    </row>
    <row r="40" spans="1:6" x14ac:dyDescent="0.2">
      <c r="A40" s="219" t="s">
        <v>7</v>
      </c>
      <c r="B40" s="220" t="s">
        <v>128</v>
      </c>
      <c r="C40" s="207">
        <v>-2.948502188</v>
      </c>
      <c r="D40" s="207">
        <v>0.724784023</v>
      </c>
      <c r="E40" s="207">
        <v>-7.8536969999999998E-3</v>
      </c>
      <c r="F40" s="206">
        <v>-2.2315718609999999</v>
      </c>
    </row>
    <row r="41" spans="1:6" x14ac:dyDescent="0.2">
      <c r="A41" s="221" t="s">
        <v>28</v>
      </c>
      <c r="B41" s="222" t="s">
        <v>144</v>
      </c>
      <c r="C41" s="223">
        <v>0.79499286300000005</v>
      </c>
      <c r="D41" s="223">
        <v>4.942901065</v>
      </c>
      <c r="E41" s="223">
        <v>0.121335237</v>
      </c>
      <c r="F41" s="208">
        <v>5.8592291640000003</v>
      </c>
    </row>
    <row r="43" spans="1:6" x14ac:dyDescent="0.2">
      <c r="A43" s="276" t="s">
        <v>243</v>
      </c>
    </row>
  </sheetData>
  <mergeCells count="10">
    <mergeCell ref="A3:A4"/>
    <mergeCell ref="C3:F3"/>
    <mergeCell ref="K1:L1"/>
    <mergeCell ref="A1:I1"/>
    <mergeCell ref="A5:A6"/>
    <mergeCell ref="B5:B6"/>
    <mergeCell ref="C5:C6"/>
    <mergeCell ref="D5:D6"/>
    <mergeCell ref="E5:E6"/>
    <mergeCell ref="F5:F6"/>
  </mergeCells>
  <hyperlinks>
    <hyperlink ref="K1" location="Contents!A1" display="Back to contents page "/>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workbookViewId="0">
      <selection sqref="A1:L1"/>
    </sheetView>
  </sheetViews>
  <sheetFormatPr defaultColWidth="9.140625" defaultRowHeight="12.75" x14ac:dyDescent="0.2"/>
  <cols>
    <col min="1" max="16384" width="9.140625" style="16"/>
  </cols>
  <sheetData>
    <row r="1" spans="1:15" ht="18" customHeight="1" x14ac:dyDescent="0.25">
      <c r="A1" s="331" t="s">
        <v>251</v>
      </c>
      <c r="B1" s="331"/>
      <c r="C1" s="331"/>
      <c r="D1" s="331"/>
      <c r="E1" s="331"/>
      <c r="F1" s="331"/>
      <c r="G1" s="331"/>
      <c r="H1" s="331"/>
      <c r="I1" s="331"/>
      <c r="J1" s="331"/>
      <c r="K1" s="331"/>
      <c r="L1" s="331"/>
      <c r="N1" s="320" t="s">
        <v>242</v>
      </c>
      <c r="O1" s="320"/>
    </row>
    <row r="53" spans="1:2" x14ac:dyDescent="0.2">
      <c r="A53" s="314" t="s">
        <v>243</v>
      </c>
      <c r="B53" s="314"/>
    </row>
  </sheetData>
  <mergeCells count="3">
    <mergeCell ref="A53:B53"/>
    <mergeCell ref="A1:L1"/>
    <mergeCell ref="N1:O1"/>
  </mergeCells>
  <hyperlinks>
    <hyperlink ref="N1" location="Contents!A1" display="back to contents"/>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workbookViewId="0">
      <selection sqref="A1:K1"/>
    </sheetView>
  </sheetViews>
  <sheetFormatPr defaultColWidth="9.140625" defaultRowHeight="12.75" x14ac:dyDescent="0.2"/>
  <cols>
    <col min="1" max="1" width="21" style="16" customWidth="1"/>
    <col min="2" max="2" width="10.5703125" style="16" customWidth="1"/>
    <col min="3" max="5" width="9.140625" style="16"/>
    <col min="6" max="6" width="10.140625" style="16" customWidth="1"/>
    <col min="7" max="16384" width="9.140625" style="16"/>
  </cols>
  <sheetData>
    <row r="1" spans="1:14" ht="18" customHeight="1" x14ac:dyDescent="0.25">
      <c r="A1" s="326" t="str">
        <f>'Contents Text'!A11&amp;": "&amp;'Contents Text'!B11</f>
        <v>Figure 5: Components of projected population change due to migration for council areas, 2018 to 2028</v>
      </c>
      <c r="B1" s="326"/>
      <c r="C1" s="326"/>
      <c r="D1" s="326"/>
      <c r="E1" s="326"/>
      <c r="F1" s="326"/>
      <c r="G1" s="326"/>
      <c r="H1" s="326"/>
      <c r="I1" s="326"/>
      <c r="J1" s="326"/>
      <c r="K1" s="326"/>
      <c r="M1" s="309" t="s">
        <v>242</v>
      </c>
      <c r="N1" s="309"/>
    </row>
    <row r="2" spans="1:14" ht="15" customHeight="1" x14ac:dyDescent="0.2"/>
    <row r="3" spans="1:14" x14ac:dyDescent="0.2">
      <c r="A3" s="350"/>
      <c r="B3" s="230"/>
      <c r="C3" s="335" t="s">
        <v>215</v>
      </c>
      <c r="D3" s="336"/>
      <c r="E3" s="336"/>
      <c r="F3" s="337"/>
    </row>
    <row r="4" spans="1:14" x14ac:dyDescent="0.2">
      <c r="A4" s="351"/>
      <c r="B4" s="231"/>
      <c r="C4" s="232"/>
      <c r="D4" s="232"/>
      <c r="E4" s="232"/>
      <c r="F4" s="233"/>
    </row>
    <row r="5" spans="1:14" x14ac:dyDescent="0.2">
      <c r="A5" s="352" t="s">
        <v>30</v>
      </c>
      <c r="B5" s="354" t="s">
        <v>162</v>
      </c>
      <c r="C5" s="356" t="s">
        <v>216</v>
      </c>
      <c r="D5" s="358" t="s">
        <v>209</v>
      </c>
      <c r="E5" s="358" t="s">
        <v>210</v>
      </c>
      <c r="F5" s="360" t="s">
        <v>207</v>
      </c>
    </row>
    <row r="6" spans="1:14" x14ac:dyDescent="0.2">
      <c r="A6" s="353"/>
      <c r="B6" s="355"/>
      <c r="C6" s="357"/>
      <c r="D6" s="359"/>
      <c r="E6" s="359"/>
      <c r="F6" s="361"/>
    </row>
    <row r="7" spans="1:14" ht="51" hidden="1" x14ac:dyDescent="0.2">
      <c r="A7" s="234" t="s">
        <v>30</v>
      </c>
      <c r="B7" s="235" t="s">
        <v>162</v>
      </c>
      <c r="C7" s="236" t="s">
        <v>211</v>
      </c>
      <c r="D7" s="236" t="s">
        <v>212</v>
      </c>
      <c r="E7" s="236"/>
      <c r="F7" s="237" t="s">
        <v>181</v>
      </c>
    </row>
    <row r="8" spans="1:14" x14ac:dyDescent="0.2">
      <c r="A8" s="238" t="s">
        <v>76</v>
      </c>
      <c r="B8" s="239" t="s">
        <v>163</v>
      </c>
      <c r="C8" s="240" t="s">
        <v>217</v>
      </c>
      <c r="D8" s="224">
        <v>1.7785807543075707</v>
      </c>
      <c r="E8" s="224">
        <v>1.7133006013129588</v>
      </c>
      <c r="F8" s="225">
        <f>SUM(D8:E8)</f>
        <v>3.4918813556205297</v>
      </c>
    </row>
    <row r="9" spans="1:14" x14ac:dyDescent="0.2">
      <c r="A9" s="238"/>
      <c r="B9" s="239"/>
      <c r="C9" s="240"/>
      <c r="D9" s="240"/>
      <c r="E9" s="240"/>
      <c r="F9" s="225"/>
    </row>
    <row r="10" spans="1:14" x14ac:dyDescent="0.2">
      <c r="A10" s="238" t="s">
        <v>202</v>
      </c>
      <c r="B10" s="239"/>
      <c r="C10" s="227"/>
      <c r="D10" s="227"/>
      <c r="E10" s="227"/>
      <c r="F10" s="241"/>
    </row>
    <row r="11" spans="1:14" hidden="1" x14ac:dyDescent="0.2">
      <c r="A11" s="242" t="s">
        <v>30</v>
      </c>
      <c r="B11" s="243" t="s">
        <v>162</v>
      </c>
      <c r="C11" s="228"/>
      <c r="D11" s="228"/>
      <c r="E11" s="228"/>
      <c r="F11" s="244"/>
    </row>
    <row r="12" spans="1:14" x14ac:dyDescent="0.2">
      <c r="A12" s="245" t="s">
        <v>5</v>
      </c>
      <c r="B12" s="246" t="s">
        <v>147</v>
      </c>
      <c r="C12" s="227">
        <v>-7.7935489540000003</v>
      </c>
      <c r="D12" s="227">
        <v>7.2508349450000003</v>
      </c>
      <c r="E12" s="227">
        <v>1.532782563</v>
      </c>
      <c r="F12" s="226">
        <f>SUM(C12:E12)</f>
        <v>0.99006855400000005</v>
      </c>
    </row>
    <row r="13" spans="1:14" x14ac:dyDescent="0.2">
      <c r="A13" s="245" t="s">
        <v>26</v>
      </c>
      <c r="B13" s="246" t="s">
        <v>149</v>
      </c>
      <c r="C13" s="227">
        <v>0.39851608199999999</v>
      </c>
      <c r="D13" s="227">
        <v>1.114468199</v>
      </c>
      <c r="E13" s="227">
        <v>1.262095078</v>
      </c>
      <c r="F13" s="226">
        <f t="shared" ref="F13:F43" si="0">SUM(C13:E13)</f>
        <v>2.7750793590000002</v>
      </c>
    </row>
    <row r="14" spans="1:14" x14ac:dyDescent="0.2">
      <c r="A14" s="245" t="s">
        <v>17</v>
      </c>
      <c r="B14" s="246" t="s">
        <v>138</v>
      </c>
      <c r="C14" s="227">
        <v>2.680972079</v>
      </c>
      <c r="D14" s="227">
        <v>-0.37228541900000001</v>
      </c>
      <c r="E14" s="227">
        <v>0.90744570800000002</v>
      </c>
      <c r="F14" s="226">
        <f t="shared" si="0"/>
        <v>3.2161323680000002</v>
      </c>
    </row>
    <row r="15" spans="1:14" x14ac:dyDescent="0.2">
      <c r="A15" s="245" t="s">
        <v>98</v>
      </c>
      <c r="B15" s="246" t="s">
        <v>126</v>
      </c>
      <c r="C15" s="227">
        <v>-3.3630883379999998</v>
      </c>
      <c r="D15" s="227">
        <v>-1.210294459</v>
      </c>
      <c r="E15" s="227">
        <v>5.0498492930000003</v>
      </c>
      <c r="F15" s="226">
        <f t="shared" si="0"/>
        <v>0.47646649600000046</v>
      </c>
    </row>
    <row r="16" spans="1:14" x14ac:dyDescent="0.2">
      <c r="A16" s="245" t="s">
        <v>101</v>
      </c>
      <c r="B16" s="246" t="s">
        <v>150</v>
      </c>
      <c r="C16" s="227">
        <v>-5.6360655739999999</v>
      </c>
      <c r="D16" s="227">
        <v>8.0781099320000003</v>
      </c>
      <c r="E16" s="227">
        <v>2.9375120539999999</v>
      </c>
      <c r="F16" s="226">
        <f t="shared" si="0"/>
        <v>5.3795564120000003</v>
      </c>
    </row>
    <row r="17" spans="1:6" x14ac:dyDescent="0.2">
      <c r="A17" s="245" t="s">
        <v>19</v>
      </c>
      <c r="B17" s="246" t="s">
        <v>131</v>
      </c>
      <c r="C17" s="227">
        <v>0.37159533099999997</v>
      </c>
      <c r="D17" s="227">
        <v>-3.6964981000000001E-2</v>
      </c>
      <c r="E17" s="227">
        <v>1.079766537</v>
      </c>
      <c r="F17" s="226">
        <f t="shared" si="0"/>
        <v>1.4143968870000001</v>
      </c>
    </row>
    <row r="18" spans="1:6" x14ac:dyDescent="0.2">
      <c r="A18" s="245" t="s">
        <v>99</v>
      </c>
      <c r="B18" s="246" t="s">
        <v>129</v>
      </c>
      <c r="C18" s="227">
        <v>-0.77021305200000001</v>
      </c>
      <c r="D18" s="227">
        <v>-1.2641978629999999</v>
      </c>
      <c r="E18" s="227">
        <v>4.9418643729999996</v>
      </c>
      <c r="F18" s="226">
        <f t="shared" si="0"/>
        <v>2.9074534579999995</v>
      </c>
    </row>
    <row r="19" spans="1:6" x14ac:dyDescent="0.2">
      <c r="A19" s="245" t="s">
        <v>6</v>
      </c>
      <c r="B19" s="246" t="s">
        <v>142</v>
      </c>
      <c r="C19" s="227">
        <v>-2.7394957980000001</v>
      </c>
      <c r="D19" s="227">
        <v>3.0359663870000002</v>
      </c>
      <c r="E19" s="227">
        <v>0.96537815100000002</v>
      </c>
      <c r="F19" s="226">
        <f t="shared" si="0"/>
        <v>1.26184874</v>
      </c>
    </row>
    <row r="20" spans="1:6" x14ac:dyDescent="0.2">
      <c r="A20" s="245" t="s">
        <v>9</v>
      </c>
      <c r="B20" s="246" t="s">
        <v>130</v>
      </c>
      <c r="C20" s="227">
        <v>0.81254103700000002</v>
      </c>
      <c r="D20" s="227">
        <v>-0.92908732800000005</v>
      </c>
      <c r="E20" s="227">
        <v>1.2393302690000001</v>
      </c>
      <c r="F20" s="226">
        <f t="shared" si="0"/>
        <v>1.1227839780000002</v>
      </c>
    </row>
    <row r="21" spans="1:6" x14ac:dyDescent="0.2">
      <c r="A21" s="245" t="s">
        <v>3</v>
      </c>
      <c r="B21" s="246" t="s">
        <v>141</v>
      </c>
      <c r="C21" s="227">
        <v>6.9094433669999997</v>
      </c>
      <c r="D21" s="227">
        <v>-0.72556078599999996</v>
      </c>
      <c r="E21" s="227">
        <v>-0.120926798</v>
      </c>
      <c r="F21" s="226">
        <f t="shared" si="0"/>
        <v>6.0629557829999996</v>
      </c>
    </row>
    <row r="22" spans="1:6" x14ac:dyDescent="0.2">
      <c r="A22" s="245" t="s">
        <v>27</v>
      </c>
      <c r="B22" s="246" t="s">
        <v>148</v>
      </c>
      <c r="C22" s="227">
        <v>6.8739956519999996</v>
      </c>
      <c r="D22" s="227">
        <v>0.97551753500000005</v>
      </c>
      <c r="E22" s="227">
        <v>0.780792135</v>
      </c>
      <c r="F22" s="226">
        <f t="shared" si="0"/>
        <v>8.6303053219999999</v>
      </c>
    </row>
    <row r="23" spans="1:6" x14ac:dyDescent="0.2">
      <c r="A23" s="245" t="s">
        <v>15</v>
      </c>
      <c r="B23" s="246" t="s">
        <v>146</v>
      </c>
      <c r="C23" s="227">
        <v>8.5415572130000008</v>
      </c>
      <c r="D23" s="227">
        <v>-0.61468950300000003</v>
      </c>
      <c r="E23" s="227">
        <v>-0.23011453200000001</v>
      </c>
      <c r="F23" s="226">
        <f t="shared" si="0"/>
        <v>7.6967531780000007</v>
      </c>
    </row>
    <row r="24" spans="1:6" x14ac:dyDescent="0.2">
      <c r="A24" s="245" t="s">
        <v>18</v>
      </c>
      <c r="B24" s="246" t="s">
        <v>143</v>
      </c>
      <c r="C24" s="227">
        <v>3.1626543589999998</v>
      </c>
      <c r="D24" s="227">
        <v>0.38106523599999997</v>
      </c>
      <c r="E24" s="227">
        <v>1.266683298</v>
      </c>
      <c r="F24" s="226">
        <f t="shared" si="0"/>
        <v>4.810402893</v>
      </c>
    </row>
    <row r="25" spans="1:6" x14ac:dyDescent="0.2">
      <c r="A25" s="245" t="s">
        <v>23</v>
      </c>
      <c r="B25" s="246" t="s">
        <v>182</v>
      </c>
      <c r="C25" s="227">
        <v>0.86768304200000002</v>
      </c>
      <c r="D25" s="227">
        <v>-0.49877658600000002</v>
      </c>
      <c r="E25" s="227">
        <v>1.88271356</v>
      </c>
      <c r="F25" s="226">
        <f t="shared" si="0"/>
        <v>2.2516200159999999</v>
      </c>
    </row>
    <row r="26" spans="1:6" x14ac:dyDescent="0.2">
      <c r="A26" s="245" t="s">
        <v>13</v>
      </c>
      <c r="B26" s="246" t="s">
        <v>185</v>
      </c>
      <c r="C26" s="227">
        <v>-4.8726872180000003</v>
      </c>
      <c r="D26" s="227">
        <v>6.2752829620000004</v>
      </c>
      <c r="E26" s="227">
        <v>1.0981625450000001</v>
      </c>
      <c r="F26" s="226">
        <f t="shared" si="0"/>
        <v>2.5007582890000002</v>
      </c>
    </row>
    <row r="27" spans="1:6" x14ac:dyDescent="0.2">
      <c r="A27" s="245" t="s">
        <v>21</v>
      </c>
      <c r="B27" s="246" t="s">
        <v>137</v>
      </c>
      <c r="C27" s="227">
        <v>-0.50776938100000002</v>
      </c>
      <c r="D27" s="227">
        <v>0.44875605000000002</v>
      </c>
      <c r="E27" s="227">
        <v>3.2363929690000002</v>
      </c>
      <c r="F27" s="226">
        <f t="shared" si="0"/>
        <v>3.1773796380000001</v>
      </c>
    </row>
    <row r="28" spans="1:6" x14ac:dyDescent="0.2">
      <c r="A28" s="245" t="s">
        <v>2</v>
      </c>
      <c r="B28" s="246" t="s">
        <v>125</v>
      </c>
      <c r="C28" s="227">
        <v>-1.422904671</v>
      </c>
      <c r="D28" s="227">
        <v>-0.81765834900000001</v>
      </c>
      <c r="E28" s="227">
        <v>1.453614843</v>
      </c>
      <c r="F28" s="226">
        <f t="shared" si="0"/>
        <v>-0.78694817699999975</v>
      </c>
    </row>
    <row r="29" spans="1:6" x14ac:dyDescent="0.2">
      <c r="A29" s="245" t="s">
        <v>10</v>
      </c>
      <c r="B29" s="246" t="s">
        <v>151</v>
      </c>
      <c r="C29" s="227">
        <v>11.597328660000001</v>
      </c>
      <c r="D29" s="227">
        <v>0.13575651399999999</v>
      </c>
      <c r="E29" s="227">
        <v>0.69629954000000005</v>
      </c>
      <c r="F29" s="226">
        <f t="shared" si="0"/>
        <v>12.429384714000001</v>
      </c>
    </row>
    <row r="30" spans="1:6" x14ac:dyDescent="0.2">
      <c r="A30" s="245" t="s">
        <v>12</v>
      </c>
      <c r="B30" s="246" t="s">
        <v>140</v>
      </c>
      <c r="C30" s="227">
        <v>0.55904522599999995</v>
      </c>
      <c r="D30" s="227">
        <v>-1.2667504190000001</v>
      </c>
      <c r="E30" s="227">
        <v>3.3134422109999999</v>
      </c>
      <c r="F30" s="226">
        <f t="shared" si="0"/>
        <v>2.6057370179999997</v>
      </c>
    </row>
    <row r="31" spans="1:6" x14ac:dyDescent="0.2">
      <c r="A31" s="245" t="s">
        <v>94</v>
      </c>
      <c r="B31" s="246" t="s">
        <v>124</v>
      </c>
      <c r="C31" s="227">
        <v>-1.6585911289999999</v>
      </c>
      <c r="D31" s="227">
        <v>-0.52180395099999999</v>
      </c>
      <c r="E31" s="227">
        <v>2.0089452109999999</v>
      </c>
      <c r="F31" s="226">
        <f t="shared" si="0"/>
        <v>-0.17144986899999992</v>
      </c>
    </row>
    <row r="32" spans="1:6" x14ac:dyDescent="0.2">
      <c r="A32" s="245" t="s">
        <v>11</v>
      </c>
      <c r="B32" s="246" t="s">
        <v>127</v>
      </c>
      <c r="C32" s="227">
        <v>0.26094027199999997</v>
      </c>
      <c r="D32" s="227">
        <v>-0.969840331</v>
      </c>
      <c r="E32" s="227">
        <v>1.959639267</v>
      </c>
      <c r="F32" s="226">
        <f t="shared" si="0"/>
        <v>1.2507392079999999</v>
      </c>
    </row>
    <row r="33" spans="1:6" x14ac:dyDescent="0.2">
      <c r="A33" s="245" t="s">
        <v>16</v>
      </c>
      <c r="B33" s="246" t="s">
        <v>183</v>
      </c>
      <c r="C33" s="227">
        <v>1.566229643</v>
      </c>
      <c r="D33" s="227">
        <v>-0.23693338799999999</v>
      </c>
      <c r="E33" s="227">
        <v>0.56764066099999999</v>
      </c>
      <c r="F33" s="226">
        <f t="shared" si="0"/>
        <v>1.896936916</v>
      </c>
    </row>
    <row r="34" spans="1:6" x14ac:dyDescent="0.2">
      <c r="A34" s="245" t="s">
        <v>24</v>
      </c>
      <c r="B34" s="246" t="s">
        <v>135</v>
      </c>
      <c r="C34" s="227">
        <v>-1.6899504279999999</v>
      </c>
      <c r="D34" s="227">
        <v>-0.45065344699999998</v>
      </c>
      <c r="E34" s="227">
        <v>6.8138801259999999</v>
      </c>
      <c r="F34" s="226">
        <f t="shared" si="0"/>
        <v>4.6732762509999999</v>
      </c>
    </row>
    <row r="35" spans="1:6" x14ac:dyDescent="0.2">
      <c r="A35" s="245" t="s">
        <v>100</v>
      </c>
      <c r="B35" s="246" t="s">
        <v>184</v>
      </c>
      <c r="C35" s="227">
        <v>2.6340141450000001</v>
      </c>
      <c r="D35" s="227">
        <v>-0.69337034799999997</v>
      </c>
      <c r="E35" s="227">
        <v>2.7007733489999999</v>
      </c>
      <c r="F35" s="226">
        <f t="shared" si="0"/>
        <v>4.6414171460000002</v>
      </c>
    </row>
    <row r="36" spans="1:6" x14ac:dyDescent="0.2">
      <c r="A36" s="245" t="s">
        <v>8</v>
      </c>
      <c r="B36" s="246" t="s">
        <v>134</v>
      </c>
      <c r="C36" s="227">
        <v>4.168400922</v>
      </c>
      <c r="D36" s="227">
        <v>0.74413634100000003</v>
      </c>
      <c r="E36" s="227">
        <v>5.3433825999999997E-2</v>
      </c>
      <c r="F36" s="226">
        <f t="shared" si="0"/>
        <v>4.9659710889999999</v>
      </c>
    </row>
    <row r="37" spans="1:6" x14ac:dyDescent="0.2">
      <c r="A37" s="245" t="s">
        <v>25</v>
      </c>
      <c r="B37" s="246" t="s">
        <v>136</v>
      </c>
      <c r="C37" s="227">
        <v>2.7760909169999999</v>
      </c>
      <c r="D37" s="227">
        <v>-0.84584020100000001</v>
      </c>
      <c r="E37" s="227">
        <v>2.919233105</v>
      </c>
      <c r="F37" s="226">
        <f t="shared" si="0"/>
        <v>4.8494838209999998</v>
      </c>
    </row>
    <row r="38" spans="1:6" x14ac:dyDescent="0.2">
      <c r="A38" s="245" t="s">
        <v>4</v>
      </c>
      <c r="B38" s="246" t="s">
        <v>133</v>
      </c>
      <c r="C38" s="227">
        <v>-3.1187472810000001</v>
      </c>
      <c r="D38" s="227">
        <v>-1.3049152E-2</v>
      </c>
      <c r="E38" s="227">
        <v>4.1887777289999999</v>
      </c>
      <c r="F38" s="226">
        <f t="shared" si="0"/>
        <v>1.056981296</v>
      </c>
    </row>
    <row r="39" spans="1:6" x14ac:dyDescent="0.2">
      <c r="A39" s="245" t="s">
        <v>14</v>
      </c>
      <c r="B39" s="246" t="s">
        <v>132</v>
      </c>
      <c r="C39" s="227">
        <v>2.9355841850000002</v>
      </c>
      <c r="D39" s="227">
        <v>-0.65837405599999999</v>
      </c>
      <c r="E39" s="227">
        <v>1.9804531320000001</v>
      </c>
      <c r="F39" s="226">
        <f t="shared" si="0"/>
        <v>4.2576632610000003</v>
      </c>
    </row>
    <row r="40" spans="1:6" x14ac:dyDescent="0.2">
      <c r="A40" s="245" t="s">
        <v>20</v>
      </c>
      <c r="B40" s="246" t="s">
        <v>139</v>
      </c>
      <c r="C40" s="227">
        <v>4.0511566669999999</v>
      </c>
      <c r="D40" s="227">
        <v>-0.65826593899999997</v>
      </c>
      <c r="E40" s="227">
        <v>0.66798319900000003</v>
      </c>
      <c r="F40" s="226">
        <f t="shared" si="0"/>
        <v>4.0608739269999994</v>
      </c>
    </row>
    <row r="41" spans="1:6" x14ac:dyDescent="0.2">
      <c r="A41" s="245" t="s">
        <v>22</v>
      </c>
      <c r="B41" s="246" t="s">
        <v>145</v>
      </c>
      <c r="C41" s="227">
        <v>0.56397752599999995</v>
      </c>
      <c r="D41" s="227">
        <v>2.2262270750000002</v>
      </c>
      <c r="E41" s="227">
        <v>3.9383017069999999</v>
      </c>
      <c r="F41" s="226">
        <f t="shared" si="0"/>
        <v>6.728506308</v>
      </c>
    </row>
    <row r="42" spans="1:6" x14ac:dyDescent="0.2">
      <c r="A42" s="245" t="s">
        <v>7</v>
      </c>
      <c r="B42" s="246" t="s">
        <v>128</v>
      </c>
      <c r="C42" s="227">
        <v>-2.2439130000000002E-3</v>
      </c>
      <c r="D42" s="227">
        <v>-0.36239201199999999</v>
      </c>
      <c r="E42" s="227">
        <v>1.089419948</v>
      </c>
      <c r="F42" s="226">
        <f t="shared" si="0"/>
        <v>0.724784023</v>
      </c>
    </row>
    <row r="43" spans="1:6" x14ac:dyDescent="0.2">
      <c r="A43" s="247" t="s">
        <v>28</v>
      </c>
      <c r="B43" s="248" t="s">
        <v>144</v>
      </c>
      <c r="C43" s="249">
        <v>2.6177665530000001</v>
      </c>
      <c r="D43" s="249">
        <v>1.362688042</v>
      </c>
      <c r="E43" s="249">
        <v>0.96244647000000005</v>
      </c>
      <c r="F43" s="229">
        <f t="shared" si="0"/>
        <v>4.942901065</v>
      </c>
    </row>
    <row r="45" spans="1:6" x14ac:dyDescent="0.2">
      <c r="A45" s="276" t="s">
        <v>243</v>
      </c>
    </row>
  </sheetData>
  <mergeCells count="10">
    <mergeCell ref="A1:K1"/>
    <mergeCell ref="A3:A4"/>
    <mergeCell ref="C3:F3"/>
    <mergeCell ref="M1:N1"/>
    <mergeCell ref="A5:A6"/>
    <mergeCell ref="B5:B6"/>
    <mergeCell ref="C5:C6"/>
    <mergeCell ref="D5:D6"/>
    <mergeCell ref="E5:E6"/>
    <mergeCell ref="F5:F6"/>
  </mergeCells>
  <hyperlinks>
    <hyperlink ref="M1" location="Contents!A1" display="Back to contents page "/>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
  <sheetViews>
    <sheetView zoomScaleNormal="100" workbookViewId="0">
      <selection sqref="A1:L1"/>
    </sheetView>
  </sheetViews>
  <sheetFormatPr defaultColWidth="9.140625" defaultRowHeight="12.75" x14ac:dyDescent="0.2"/>
  <cols>
    <col min="1" max="16384" width="9.140625" style="16"/>
  </cols>
  <sheetData>
    <row r="1" spans="1:21" s="21" customFormat="1" ht="18" customHeight="1" x14ac:dyDescent="0.25">
      <c r="A1" s="326" t="str">
        <f>'Fig 6 data'!A1:Q1</f>
        <v>Figure 6: Projected percentage change in population by age structure, council area, 2018 to 2028</v>
      </c>
      <c r="B1" s="326"/>
      <c r="C1" s="326"/>
      <c r="D1" s="326"/>
      <c r="E1" s="326"/>
      <c r="F1" s="326"/>
      <c r="G1" s="326"/>
      <c r="H1" s="326"/>
      <c r="I1" s="326"/>
      <c r="J1" s="326"/>
      <c r="K1" s="326"/>
      <c r="L1" s="326"/>
      <c r="M1" s="281"/>
      <c r="N1" s="362" t="s">
        <v>242</v>
      </c>
      <c r="O1" s="362"/>
      <c r="P1" s="281"/>
      <c r="Q1" s="281"/>
      <c r="R1" s="281"/>
      <c r="S1" s="281"/>
      <c r="T1" s="281"/>
      <c r="U1" s="281"/>
    </row>
    <row r="43" spans="1:22" x14ac:dyDescent="0.2">
      <c r="A43" s="8" t="s">
        <v>54</v>
      </c>
    </row>
    <row r="44" spans="1:22" ht="12.75" customHeight="1" x14ac:dyDescent="0.2">
      <c r="A44" s="324" t="s">
        <v>244</v>
      </c>
      <c r="B44" s="324"/>
      <c r="C44" s="324"/>
      <c r="D44" s="324"/>
      <c r="E44" s="324"/>
      <c r="F44" s="324"/>
      <c r="G44" s="324"/>
      <c r="H44" s="324"/>
      <c r="I44" s="324"/>
      <c r="J44" s="324"/>
      <c r="K44" s="324"/>
      <c r="L44" s="324"/>
      <c r="M44" s="324"/>
      <c r="N44" s="280"/>
      <c r="O44" s="280"/>
      <c r="P44" s="280"/>
      <c r="Q44" s="280"/>
      <c r="R44" s="280"/>
      <c r="S44" s="280"/>
      <c r="T44" s="280"/>
      <c r="U44" s="280"/>
      <c r="V44" s="116"/>
    </row>
    <row r="45" spans="1:22" x14ac:dyDescent="0.2">
      <c r="A45" s="324"/>
      <c r="B45" s="324"/>
      <c r="C45" s="324"/>
      <c r="D45" s="324"/>
      <c r="E45" s="324"/>
      <c r="F45" s="324"/>
      <c r="G45" s="324"/>
      <c r="H45" s="324"/>
      <c r="I45" s="324"/>
      <c r="J45" s="324"/>
      <c r="K45" s="324"/>
      <c r="L45" s="324"/>
      <c r="M45" s="324"/>
      <c r="N45" s="280"/>
      <c r="O45" s="280"/>
      <c r="P45" s="280"/>
      <c r="Q45" s="280"/>
      <c r="R45" s="280"/>
      <c r="S45" s="280"/>
      <c r="T45" s="280"/>
      <c r="U45" s="280"/>
    </row>
    <row r="46" spans="1:22" x14ac:dyDescent="0.2">
      <c r="A46" s="280"/>
      <c r="B46" s="280"/>
      <c r="C46" s="280"/>
      <c r="D46" s="280"/>
      <c r="E46" s="280"/>
      <c r="F46" s="280"/>
      <c r="G46" s="280"/>
      <c r="H46" s="280"/>
      <c r="I46" s="280"/>
      <c r="J46" s="280"/>
      <c r="K46" s="280"/>
      <c r="L46" s="280"/>
      <c r="M46" s="280"/>
      <c r="N46" s="280"/>
      <c r="O46" s="280"/>
      <c r="P46" s="280"/>
      <c r="Q46" s="280"/>
      <c r="R46" s="280"/>
      <c r="S46" s="280"/>
      <c r="T46" s="280"/>
      <c r="U46" s="280"/>
    </row>
    <row r="47" spans="1:22" x14ac:dyDescent="0.2">
      <c r="A47" s="310" t="str">
        <f>'Metadata Text'!B7</f>
        <v>© Crown Copyright 2020</v>
      </c>
      <c r="B47" s="310"/>
    </row>
    <row r="48" spans="1:22" x14ac:dyDescent="0.2">
      <c r="A48" s="157"/>
    </row>
  </sheetData>
  <mergeCells count="4">
    <mergeCell ref="A47:B47"/>
    <mergeCell ref="A1:L1"/>
    <mergeCell ref="A44:M45"/>
    <mergeCell ref="N1:O1"/>
  </mergeCells>
  <hyperlinks>
    <hyperlink ref="N1" location="Contents!A1" display="back to contents"/>
  </hyperlinks>
  <pageMargins left="0.7" right="0.7" top="0.75" bottom="0.75" header="0.3" footer="0.3"/>
  <pageSetup paperSize="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50"/>
  <sheetViews>
    <sheetView workbookViewId="0">
      <selection sqref="A1:G1"/>
    </sheetView>
  </sheetViews>
  <sheetFormatPr defaultColWidth="9.140625" defaultRowHeight="15" x14ac:dyDescent="0.2"/>
  <cols>
    <col min="1" max="1" width="23" style="305" customWidth="1"/>
    <col min="2" max="2" width="14" style="305" customWidth="1"/>
    <col min="3" max="3" width="18.7109375" style="39" customWidth="1"/>
    <col min="4" max="4" width="4.7109375" style="305" customWidth="1"/>
    <col min="5" max="5" width="23" style="305" customWidth="1"/>
    <col min="6" max="6" width="14" style="305" customWidth="1"/>
    <col min="7" max="7" width="18.7109375" style="305" customWidth="1"/>
    <col min="8" max="8" width="4.7109375" style="305" customWidth="1"/>
    <col min="9" max="9" width="23" style="305" customWidth="1"/>
    <col min="10" max="10" width="14" style="305" customWidth="1"/>
    <col min="11" max="11" width="18.7109375" style="305" customWidth="1"/>
    <col min="12" max="16384" width="9.140625" style="305"/>
  </cols>
  <sheetData>
    <row r="1" spans="1:17" s="39" customFormat="1" ht="18" customHeight="1" x14ac:dyDescent="0.25">
      <c r="A1" s="326" t="str">
        <f>'Contents Text'!A12&amp;": "&amp;'Contents Text'!B12</f>
        <v>Figure 6: Projected percentage change in population by age structure, council area, 2018 to 2028</v>
      </c>
      <c r="B1" s="326"/>
      <c r="C1" s="326"/>
      <c r="D1" s="326"/>
      <c r="E1" s="326"/>
      <c r="F1" s="326"/>
      <c r="G1" s="326"/>
      <c r="H1" s="286"/>
      <c r="I1" s="13" t="s">
        <v>242</v>
      </c>
      <c r="J1" s="13"/>
      <c r="K1" s="281"/>
      <c r="L1" s="281"/>
      <c r="M1" s="281"/>
      <c r="N1" s="281"/>
      <c r="O1" s="281"/>
      <c r="P1" s="281"/>
      <c r="Q1" s="281"/>
    </row>
    <row r="2" spans="1:17" s="41" customFormat="1" ht="15" customHeight="1" x14ac:dyDescent="0.2">
      <c r="B2" s="4"/>
      <c r="C2" s="47"/>
    </row>
    <row r="3" spans="1:17" s="41" customFormat="1" ht="12.75" x14ac:dyDescent="0.2">
      <c r="A3" s="363" t="s">
        <v>95</v>
      </c>
      <c r="B3" s="363"/>
      <c r="C3" s="363"/>
      <c r="E3" s="363" t="s">
        <v>29</v>
      </c>
      <c r="F3" s="363"/>
      <c r="G3" s="363"/>
      <c r="I3" s="363" t="s">
        <v>78</v>
      </c>
      <c r="J3" s="363"/>
      <c r="K3" s="363"/>
    </row>
    <row r="4" spans="1:17" s="133" customFormat="1" ht="17.25" customHeight="1" x14ac:dyDescent="0.2">
      <c r="A4" s="143" t="s">
        <v>30</v>
      </c>
      <c r="B4" s="143" t="s">
        <v>162</v>
      </c>
      <c r="C4" s="142" t="s">
        <v>67</v>
      </c>
      <c r="E4" s="143" t="s">
        <v>30</v>
      </c>
      <c r="F4" s="143" t="s">
        <v>162</v>
      </c>
      <c r="G4" s="142" t="s">
        <v>67</v>
      </c>
      <c r="I4" s="143" t="s">
        <v>30</v>
      </c>
      <c r="J4" s="143" t="s">
        <v>162</v>
      </c>
      <c r="K4" s="142" t="s">
        <v>67</v>
      </c>
    </row>
    <row r="5" spans="1:17" s="295" customFormat="1" ht="18" customHeight="1" x14ac:dyDescent="0.2">
      <c r="A5" s="293" t="s">
        <v>76</v>
      </c>
      <c r="B5" s="293" t="s">
        <v>163</v>
      </c>
      <c r="C5" s="294">
        <v>-5.9983556316353903</v>
      </c>
      <c r="E5" s="293" t="s">
        <v>76</v>
      </c>
      <c r="F5" s="293" t="s">
        <v>163</v>
      </c>
      <c r="G5" s="294">
        <v>3.3313164064563101</v>
      </c>
      <c r="I5" s="293" t="s">
        <v>76</v>
      </c>
      <c r="J5" s="293" t="s">
        <v>163</v>
      </c>
      <c r="K5" s="294">
        <v>3.6833051461705701</v>
      </c>
    </row>
    <row r="6" spans="1:17" s="41" customFormat="1" ht="18.75" customHeight="1" x14ac:dyDescent="0.2">
      <c r="A6" s="296" t="s">
        <v>30</v>
      </c>
      <c r="B6" s="296" t="s">
        <v>162</v>
      </c>
      <c r="C6" s="297" t="s">
        <v>67</v>
      </c>
      <c r="E6" s="296" t="s">
        <v>30</v>
      </c>
      <c r="F6" s="296" t="s">
        <v>162</v>
      </c>
      <c r="G6" s="297" t="s">
        <v>67</v>
      </c>
      <c r="I6" s="296" t="s">
        <v>30</v>
      </c>
      <c r="J6" s="296" t="s">
        <v>162</v>
      </c>
      <c r="K6" s="297" t="s">
        <v>67</v>
      </c>
    </row>
    <row r="7" spans="1:17" s="41" customFormat="1" ht="19.5" customHeight="1" x14ac:dyDescent="0.2">
      <c r="A7" s="80" t="s">
        <v>98</v>
      </c>
      <c r="B7" s="11" t="s">
        <v>126</v>
      </c>
      <c r="C7" s="128">
        <v>-17.6366707616708</v>
      </c>
      <c r="E7" s="11" t="s">
        <v>94</v>
      </c>
      <c r="F7" s="11" t="s">
        <v>124</v>
      </c>
      <c r="G7" s="128">
        <v>-6.4119792666538702</v>
      </c>
      <c r="I7" s="11" t="s">
        <v>6</v>
      </c>
      <c r="J7" s="11" t="s">
        <v>142</v>
      </c>
      <c r="K7" s="128">
        <v>-3.8314615325846102</v>
      </c>
      <c r="L7" s="298"/>
      <c r="M7" s="298"/>
    </row>
    <row r="8" spans="1:17" s="41" customFormat="1" ht="12.75" customHeight="1" x14ac:dyDescent="0.2">
      <c r="A8" s="80" t="s">
        <v>99</v>
      </c>
      <c r="B8" s="11" t="s">
        <v>129</v>
      </c>
      <c r="C8" s="127">
        <v>-14.2375341530055</v>
      </c>
      <c r="E8" s="11" t="s">
        <v>2</v>
      </c>
      <c r="F8" s="11" t="s">
        <v>125</v>
      </c>
      <c r="G8" s="127">
        <v>-5.9713067080263702</v>
      </c>
      <c r="I8" s="11" t="s">
        <v>98</v>
      </c>
      <c r="J8" s="11" t="s">
        <v>126</v>
      </c>
      <c r="K8" s="127">
        <v>-1.73138646534967</v>
      </c>
      <c r="L8" s="298"/>
      <c r="M8" s="298"/>
    </row>
    <row r="9" spans="1:17" s="41" customFormat="1" ht="12.75" customHeight="1" x14ac:dyDescent="0.2">
      <c r="A9" s="80" t="s">
        <v>2</v>
      </c>
      <c r="B9" s="11" t="s">
        <v>125</v>
      </c>
      <c r="C9" s="127">
        <v>-14.1510928096294</v>
      </c>
      <c r="E9" s="11" t="s">
        <v>98</v>
      </c>
      <c r="F9" s="11" t="s">
        <v>126</v>
      </c>
      <c r="G9" s="127">
        <v>-4.6620365841729399</v>
      </c>
      <c r="I9" s="11" t="s">
        <v>94</v>
      </c>
      <c r="J9" s="11" t="s">
        <v>124</v>
      </c>
      <c r="K9" s="127">
        <v>-1.2072727272727299</v>
      </c>
      <c r="L9" s="298"/>
      <c r="M9" s="298"/>
    </row>
    <row r="10" spans="1:17" s="41" customFormat="1" ht="12.75" customHeight="1" x14ac:dyDescent="0.2">
      <c r="A10" s="80" t="s">
        <v>12</v>
      </c>
      <c r="B10" s="11" t="s">
        <v>140</v>
      </c>
      <c r="C10" s="127">
        <v>-14.0852037346194</v>
      </c>
      <c r="E10" s="11" t="s">
        <v>11</v>
      </c>
      <c r="F10" s="11" t="s">
        <v>127</v>
      </c>
      <c r="G10" s="127">
        <v>-2.6471447349204</v>
      </c>
      <c r="I10" s="11" t="s">
        <v>13</v>
      </c>
      <c r="J10" s="11" t="s">
        <v>185</v>
      </c>
      <c r="K10" s="127">
        <v>-0.32921423616418399</v>
      </c>
      <c r="L10" s="298"/>
      <c r="M10" s="298"/>
    </row>
    <row r="11" spans="1:17" s="41" customFormat="1" ht="12.75" customHeight="1" x14ac:dyDescent="0.2">
      <c r="A11" s="80" t="s">
        <v>94</v>
      </c>
      <c r="B11" s="11" t="s">
        <v>124</v>
      </c>
      <c r="C11" s="127">
        <v>-13.0314232902033</v>
      </c>
      <c r="E11" s="11" t="s">
        <v>14</v>
      </c>
      <c r="F11" s="11" t="s">
        <v>132</v>
      </c>
      <c r="G11" s="127">
        <v>-2.1414177870011102</v>
      </c>
      <c r="I11" s="11" t="s">
        <v>2</v>
      </c>
      <c r="J11" s="11" t="s">
        <v>125</v>
      </c>
      <c r="K11" s="127">
        <v>-0.115005144967012</v>
      </c>
      <c r="L11" s="298"/>
      <c r="M11" s="298"/>
    </row>
    <row r="12" spans="1:17" s="41" customFormat="1" ht="19.5" customHeight="1" x14ac:dyDescent="0.2">
      <c r="A12" s="80" t="s">
        <v>24</v>
      </c>
      <c r="B12" s="11" t="s">
        <v>135</v>
      </c>
      <c r="C12" s="127">
        <v>-11.5124153498871</v>
      </c>
      <c r="E12" s="11" t="s">
        <v>7</v>
      </c>
      <c r="F12" s="11" t="s">
        <v>128</v>
      </c>
      <c r="G12" s="127">
        <v>-1.63614292500132</v>
      </c>
      <c r="I12" s="11" t="s">
        <v>5</v>
      </c>
      <c r="J12" s="11" t="s">
        <v>147</v>
      </c>
      <c r="K12" s="127">
        <v>-4.4664042654160699E-2</v>
      </c>
      <c r="L12" s="298"/>
      <c r="M12" s="298"/>
    </row>
    <row r="13" spans="1:17" s="41" customFormat="1" ht="12.75" customHeight="1" x14ac:dyDescent="0.2">
      <c r="A13" s="80" t="s">
        <v>21</v>
      </c>
      <c r="B13" s="11" t="s">
        <v>137</v>
      </c>
      <c r="C13" s="127">
        <v>-11.0258039913563</v>
      </c>
      <c r="E13" s="11" t="s">
        <v>99</v>
      </c>
      <c r="F13" s="11" t="s">
        <v>129</v>
      </c>
      <c r="G13" s="127">
        <v>-1.2374704681514801</v>
      </c>
      <c r="I13" s="11" t="s">
        <v>9</v>
      </c>
      <c r="J13" s="11" t="s">
        <v>130</v>
      </c>
      <c r="K13" s="127">
        <v>0.33931168201648099</v>
      </c>
      <c r="L13" s="298"/>
      <c r="M13" s="298"/>
    </row>
    <row r="14" spans="1:17" s="41" customFormat="1" ht="12.75" customHeight="1" x14ac:dyDescent="0.2">
      <c r="A14" s="80" t="s">
        <v>7</v>
      </c>
      <c r="B14" s="11" t="s">
        <v>128</v>
      </c>
      <c r="C14" s="127">
        <v>-10.9264565425024</v>
      </c>
      <c r="E14" s="11" t="s">
        <v>9</v>
      </c>
      <c r="F14" s="11" t="s">
        <v>130</v>
      </c>
      <c r="G14" s="127">
        <v>-0.83196208780359404</v>
      </c>
      <c r="I14" s="11" t="s">
        <v>99</v>
      </c>
      <c r="J14" s="11" t="s">
        <v>129</v>
      </c>
      <c r="K14" s="127">
        <v>0.52132453106989396</v>
      </c>
      <c r="L14" s="298"/>
      <c r="M14" s="298"/>
    </row>
    <row r="15" spans="1:17" s="41" customFormat="1" ht="12.75" customHeight="1" x14ac:dyDescent="0.2">
      <c r="A15" s="80" t="s">
        <v>11</v>
      </c>
      <c r="B15" s="11" t="s">
        <v>127</v>
      </c>
      <c r="C15" s="127">
        <v>-10.7989464442493</v>
      </c>
      <c r="E15" s="11" t="s">
        <v>4</v>
      </c>
      <c r="F15" s="11" t="s">
        <v>133</v>
      </c>
      <c r="G15" s="127">
        <v>-0.33817105819360299</v>
      </c>
      <c r="I15" s="11" t="s">
        <v>17</v>
      </c>
      <c r="J15" s="11" t="s">
        <v>138</v>
      </c>
      <c r="K15" s="127">
        <v>1.04727272727273</v>
      </c>
      <c r="L15" s="298"/>
      <c r="M15" s="298"/>
    </row>
    <row r="16" spans="1:17" s="41" customFormat="1" ht="12.75" customHeight="1" x14ac:dyDescent="0.2">
      <c r="A16" s="80" t="s">
        <v>16</v>
      </c>
      <c r="B16" s="11" t="s">
        <v>183</v>
      </c>
      <c r="C16" s="127">
        <v>-9.7561750456675398</v>
      </c>
      <c r="E16" s="11" t="s">
        <v>19</v>
      </c>
      <c r="F16" s="11" t="s">
        <v>131</v>
      </c>
      <c r="G16" s="127">
        <v>-0.25545967164086097</v>
      </c>
      <c r="I16" s="11" t="s">
        <v>11</v>
      </c>
      <c r="J16" s="11" t="s">
        <v>127</v>
      </c>
      <c r="K16" s="127">
        <v>1.3581223628692001</v>
      </c>
      <c r="L16" s="298"/>
      <c r="M16" s="298"/>
    </row>
    <row r="17" spans="1:16" s="41" customFormat="1" ht="19.5" customHeight="1" x14ac:dyDescent="0.2">
      <c r="A17" s="80" t="s">
        <v>4</v>
      </c>
      <c r="B17" s="11" t="s">
        <v>133</v>
      </c>
      <c r="C17" s="127">
        <v>-9.1557669441141503</v>
      </c>
      <c r="E17" s="11" t="s">
        <v>17</v>
      </c>
      <c r="F17" s="11" t="s">
        <v>138</v>
      </c>
      <c r="G17" s="127">
        <v>0.43731147257061198</v>
      </c>
      <c r="I17" s="11" t="s">
        <v>16</v>
      </c>
      <c r="J17" s="11" t="s">
        <v>183</v>
      </c>
      <c r="K17" s="127">
        <v>2.5468894127293198</v>
      </c>
      <c r="L17" s="298"/>
      <c r="M17" s="298"/>
    </row>
    <row r="18" spans="1:16" s="41" customFormat="1" ht="12.75" customHeight="1" x14ac:dyDescent="0.2">
      <c r="A18" s="80" t="s">
        <v>23</v>
      </c>
      <c r="B18" s="11" t="s">
        <v>182</v>
      </c>
      <c r="C18" s="127">
        <v>-9.0937291579420805</v>
      </c>
      <c r="E18" s="11" t="s">
        <v>24</v>
      </c>
      <c r="F18" s="11" t="s">
        <v>135</v>
      </c>
      <c r="G18" s="127">
        <v>0.62794348508634201</v>
      </c>
      <c r="I18" s="11" t="s">
        <v>22</v>
      </c>
      <c r="J18" s="11" t="s">
        <v>145</v>
      </c>
      <c r="K18" s="127">
        <v>3.0025893890143802</v>
      </c>
      <c r="L18" s="298"/>
      <c r="M18" s="298"/>
    </row>
    <row r="19" spans="1:16" s="41" customFormat="1" ht="12.75" customHeight="1" x14ac:dyDescent="0.2">
      <c r="A19" s="80" t="s">
        <v>14</v>
      </c>
      <c r="B19" s="11" t="s">
        <v>132</v>
      </c>
      <c r="C19" s="127">
        <v>-8.8388706202517309</v>
      </c>
      <c r="E19" s="11" t="s">
        <v>23</v>
      </c>
      <c r="F19" s="11" t="s">
        <v>182</v>
      </c>
      <c r="G19" s="127">
        <v>0.93285357183015705</v>
      </c>
      <c r="I19" s="11" t="s">
        <v>14</v>
      </c>
      <c r="J19" s="11" t="s">
        <v>132</v>
      </c>
      <c r="K19" s="127">
        <v>3.67776448229746</v>
      </c>
      <c r="L19" s="298"/>
      <c r="M19" s="298"/>
    </row>
    <row r="20" spans="1:16" s="41" customFormat="1" ht="12.75" customHeight="1" x14ac:dyDescent="0.2">
      <c r="A20" s="80" t="s">
        <v>18</v>
      </c>
      <c r="B20" s="11" t="s">
        <v>143</v>
      </c>
      <c r="C20" s="127">
        <v>-8.4130357775416194</v>
      </c>
      <c r="E20" s="11" t="s">
        <v>12</v>
      </c>
      <c r="F20" s="11" t="s">
        <v>140</v>
      </c>
      <c r="G20" s="127">
        <v>1.1826767633795601</v>
      </c>
      <c r="I20" s="11" t="s">
        <v>76</v>
      </c>
      <c r="J20" s="11" t="s">
        <v>163</v>
      </c>
      <c r="K20" s="127">
        <v>3.6833051461705701</v>
      </c>
      <c r="L20" s="298"/>
      <c r="M20" s="298"/>
    </row>
    <row r="21" spans="1:16" s="41" customFormat="1" ht="12.75" customHeight="1" x14ac:dyDescent="0.2">
      <c r="A21" s="80" t="s">
        <v>100</v>
      </c>
      <c r="B21" s="11" t="s">
        <v>184</v>
      </c>
      <c r="C21" s="127">
        <v>-8.0982599795291694</v>
      </c>
      <c r="E21" s="11" t="s">
        <v>100</v>
      </c>
      <c r="F21" s="11" t="s">
        <v>184</v>
      </c>
      <c r="G21" s="127">
        <v>1.83576570465834</v>
      </c>
      <c r="I21" s="11" t="s">
        <v>25</v>
      </c>
      <c r="J21" s="11" t="s">
        <v>136</v>
      </c>
      <c r="K21" s="127">
        <v>3.8560683639959001</v>
      </c>
      <c r="L21" s="298"/>
      <c r="M21" s="298"/>
    </row>
    <row r="22" spans="1:16" s="41" customFormat="1" ht="19.5" customHeight="1" x14ac:dyDescent="0.2">
      <c r="A22" s="80" t="s">
        <v>17</v>
      </c>
      <c r="B22" s="11" t="s">
        <v>138</v>
      </c>
      <c r="C22" s="127">
        <v>-7.75463564119877</v>
      </c>
      <c r="E22" s="11" t="s">
        <v>25</v>
      </c>
      <c r="F22" s="11" t="s">
        <v>136</v>
      </c>
      <c r="G22" s="127">
        <v>1.88056844120462</v>
      </c>
      <c r="I22" s="76" t="s">
        <v>7</v>
      </c>
      <c r="J22" s="76" t="s">
        <v>128</v>
      </c>
      <c r="K22" s="127">
        <v>3.9616497829232999</v>
      </c>
      <c r="L22" s="298"/>
      <c r="M22" s="298"/>
    </row>
    <row r="23" spans="1:16" s="41" customFormat="1" ht="12.75" customHeight="1" x14ac:dyDescent="0.2">
      <c r="A23" s="80" t="s">
        <v>9</v>
      </c>
      <c r="B23" s="11" t="s">
        <v>130</v>
      </c>
      <c r="C23" s="127">
        <v>-7.4624745489843303</v>
      </c>
      <c r="E23" s="11" t="s">
        <v>21</v>
      </c>
      <c r="F23" s="11" t="s">
        <v>137</v>
      </c>
      <c r="G23" s="127">
        <v>1.8939314901756199</v>
      </c>
      <c r="I23" s="11" t="s">
        <v>18</v>
      </c>
      <c r="J23" s="11" t="s">
        <v>143</v>
      </c>
      <c r="K23" s="127">
        <v>4.0424406690024499</v>
      </c>
      <c r="L23" s="298"/>
      <c r="M23" s="298"/>
    </row>
    <row r="24" spans="1:16" s="41" customFormat="1" ht="12.75" customHeight="1" x14ac:dyDescent="0.2">
      <c r="A24" s="80" t="s">
        <v>19</v>
      </c>
      <c r="B24" s="11" t="s">
        <v>131</v>
      </c>
      <c r="C24" s="127">
        <v>-7.2271714922049002</v>
      </c>
      <c r="E24" s="11" t="s">
        <v>6</v>
      </c>
      <c r="F24" s="11" t="s">
        <v>142</v>
      </c>
      <c r="G24" s="127">
        <v>2.0445229108324199</v>
      </c>
      <c r="I24" s="11" t="s">
        <v>23</v>
      </c>
      <c r="J24" s="11" t="s">
        <v>182</v>
      </c>
      <c r="K24" s="127">
        <v>4.2329847397357296</v>
      </c>
      <c r="L24" s="298"/>
      <c r="M24" s="298"/>
    </row>
    <row r="25" spans="1:16" s="41" customFormat="1" ht="12.75" customHeight="1" x14ac:dyDescent="0.2">
      <c r="A25" s="80" t="s">
        <v>25</v>
      </c>
      <c r="B25" s="11" t="s">
        <v>136</v>
      </c>
      <c r="C25" s="127">
        <v>-6.3215373306731104</v>
      </c>
      <c r="E25" s="11" t="s">
        <v>20</v>
      </c>
      <c r="F25" s="11" t="s">
        <v>139</v>
      </c>
      <c r="G25" s="127">
        <v>2.3134871695814301</v>
      </c>
      <c r="I25" s="11" t="s">
        <v>8</v>
      </c>
      <c r="J25" s="11" t="s">
        <v>134</v>
      </c>
      <c r="K25" s="127">
        <v>4.2433446489190603</v>
      </c>
      <c r="L25" s="298"/>
      <c r="M25" s="298"/>
    </row>
    <row r="26" spans="1:16" s="41" customFormat="1" ht="12.75" customHeight="1" x14ac:dyDescent="0.2">
      <c r="A26" s="80" t="s">
        <v>76</v>
      </c>
      <c r="B26" s="11" t="s">
        <v>163</v>
      </c>
      <c r="C26" s="127">
        <v>-5.9983556316353903</v>
      </c>
      <c r="E26" s="11" t="s">
        <v>5</v>
      </c>
      <c r="F26" s="11" t="s">
        <v>147</v>
      </c>
      <c r="G26" s="127">
        <v>2.3944577576097501</v>
      </c>
      <c r="I26" s="11" t="s">
        <v>3</v>
      </c>
      <c r="J26" s="11" t="s">
        <v>141</v>
      </c>
      <c r="K26" s="127">
        <v>4.6623794212218703</v>
      </c>
      <c r="L26" s="298"/>
      <c r="M26" s="298"/>
    </row>
    <row r="27" spans="1:16" s="41" customFormat="1" ht="19.5" customHeight="1" x14ac:dyDescent="0.2">
      <c r="A27" s="80" t="s">
        <v>6</v>
      </c>
      <c r="B27" s="11" t="s">
        <v>142</v>
      </c>
      <c r="C27" s="127">
        <v>-5.8794137241838804</v>
      </c>
      <c r="E27" s="11" t="s">
        <v>16</v>
      </c>
      <c r="F27" s="11" t="s">
        <v>183</v>
      </c>
      <c r="G27" s="127">
        <v>2.5813620628946898</v>
      </c>
      <c r="I27" s="11" t="s">
        <v>100</v>
      </c>
      <c r="J27" s="11" t="s">
        <v>184</v>
      </c>
      <c r="K27" s="127">
        <v>5.0452635438111599</v>
      </c>
      <c r="L27" s="298"/>
      <c r="M27" s="298"/>
    </row>
    <row r="28" spans="1:16" s="47" customFormat="1" ht="12.75" customHeight="1" x14ac:dyDescent="0.2">
      <c r="A28" s="84" t="s">
        <v>28</v>
      </c>
      <c r="B28" s="76" t="s">
        <v>144</v>
      </c>
      <c r="C28" s="127">
        <v>-5.4191912075524904</v>
      </c>
      <c r="E28" s="41" t="s">
        <v>3</v>
      </c>
      <c r="F28" s="41" t="s">
        <v>141</v>
      </c>
      <c r="G28" s="127">
        <v>3.1982482112015802</v>
      </c>
      <c r="H28" s="41"/>
      <c r="I28" s="11" t="s">
        <v>19</v>
      </c>
      <c r="J28" s="11" t="s">
        <v>131</v>
      </c>
      <c r="K28" s="127">
        <v>5.0867164034492802</v>
      </c>
      <c r="L28" s="298"/>
      <c r="M28" s="298"/>
      <c r="N28" s="41"/>
      <c r="O28" s="41"/>
      <c r="P28" s="41"/>
    </row>
    <row r="29" spans="1:16" s="41" customFormat="1" ht="12.75" customHeight="1" x14ac:dyDescent="0.2">
      <c r="A29" s="299" t="s">
        <v>26</v>
      </c>
      <c r="B29" s="300" t="s">
        <v>149</v>
      </c>
      <c r="C29" s="127">
        <v>-5.2841963575551203</v>
      </c>
      <c r="E29" s="76" t="s">
        <v>26</v>
      </c>
      <c r="F29" s="76" t="s">
        <v>149</v>
      </c>
      <c r="G29" s="127">
        <v>3.3016628542890798</v>
      </c>
      <c r="I29" s="11" t="s">
        <v>21</v>
      </c>
      <c r="J29" s="11" t="s">
        <v>137</v>
      </c>
      <c r="K29" s="127">
        <v>5.2222010299446904</v>
      </c>
      <c r="L29" s="298"/>
      <c r="M29" s="298"/>
    </row>
    <row r="30" spans="1:16" s="41" customFormat="1" ht="12.75" customHeight="1" x14ac:dyDescent="0.2">
      <c r="A30" s="80" t="s">
        <v>8</v>
      </c>
      <c r="B30" s="11" t="s">
        <v>134</v>
      </c>
      <c r="C30" s="127">
        <v>-4.6302741042723099</v>
      </c>
      <c r="E30" s="11" t="s">
        <v>76</v>
      </c>
      <c r="F30" s="11" t="s">
        <v>163</v>
      </c>
      <c r="G30" s="127">
        <v>3.3313164064563101</v>
      </c>
      <c r="I30" s="11" t="s">
        <v>101</v>
      </c>
      <c r="J30" s="11" t="s">
        <v>150</v>
      </c>
      <c r="K30" s="127">
        <v>5.4598358364463397</v>
      </c>
      <c r="L30" s="298"/>
      <c r="M30" s="298"/>
    </row>
    <row r="31" spans="1:16" s="41" customFormat="1" ht="12.75" customHeight="1" x14ac:dyDescent="0.2">
      <c r="A31" s="80" t="s">
        <v>20</v>
      </c>
      <c r="B31" s="11" t="s">
        <v>139</v>
      </c>
      <c r="C31" s="127">
        <v>-4.1150922909880601</v>
      </c>
      <c r="E31" s="11" t="s">
        <v>8</v>
      </c>
      <c r="F31" s="11" t="s">
        <v>134</v>
      </c>
      <c r="G31" s="127">
        <v>3.89171935424468</v>
      </c>
      <c r="I31" s="11" t="s">
        <v>4</v>
      </c>
      <c r="J31" s="11" t="s">
        <v>133</v>
      </c>
      <c r="K31" s="127">
        <v>5.8157264212589803</v>
      </c>
      <c r="L31" s="298"/>
      <c r="M31" s="298"/>
    </row>
    <row r="32" spans="1:16" s="41" customFormat="1" ht="19.5" customHeight="1" x14ac:dyDescent="0.2">
      <c r="A32" s="80" t="s">
        <v>5</v>
      </c>
      <c r="B32" s="11" t="s">
        <v>147</v>
      </c>
      <c r="C32" s="127">
        <v>-3.2469210231676899</v>
      </c>
      <c r="E32" s="11" t="s">
        <v>13</v>
      </c>
      <c r="F32" s="11" t="s">
        <v>185</v>
      </c>
      <c r="G32" s="127">
        <v>4.8230600719041501</v>
      </c>
      <c r="I32" s="11" t="s">
        <v>20</v>
      </c>
      <c r="J32" s="11" t="s">
        <v>139</v>
      </c>
      <c r="K32" s="127">
        <v>6.1852336841424602</v>
      </c>
      <c r="L32" s="298"/>
      <c r="M32" s="298"/>
    </row>
    <row r="33" spans="1:13" s="41" customFormat="1" ht="12.75" customHeight="1" x14ac:dyDescent="0.2">
      <c r="A33" s="80" t="s">
        <v>13</v>
      </c>
      <c r="B33" s="11" t="s">
        <v>185</v>
      </c>
      <c r="C33" s="127">
        <v>-3.1479517300726401</v>
      </c>
      <c r="E33" s="11" t="s">
        <v>18</v>
      </c>
      <c r="F33" s="11" t="s">
        <v>143</v>
      </c>
      <c r="G33" s="127">
        <v>6.1596764059063798</v>
      </c>
      <c r="I33" s="11" t="s">
        <v>15</v>
      </c>
      <c r="J33" s="11" t="s">
        <v>146</v>
      </c>
      <c r="K33" s="127">
        <v>6.44585586058475</v>
      </c>
      <c r="L33" s="298"/>
      <c r="M33" s="298"/>
    </row>
    <row r="34" spans="1:13" s="41" customFormat="1" ht="12.75" customHeight="1" x14ac:dyDescent="0.2">
      <c r="A34" s="80" t="s">
        <v>22</v>
      </c>
      <c r="B34" s="11" t="s">
        <v>145</v>
      </c>
      <c r="C34" s="127">
        <v>-1.94018306046152</v>
      </c>
      <c r="E34" s="11" t="s">
        <v>22</v>
      </c>
      <c r="F34" s="11" t="s">
        <v>145</v>
      </c>
      <c r="G34" s="127">
        <v>7.0254677326300197</v>
      </c>
      <c r="I34" s="11" t="s">
        <v>12</v>
      </c>
      <c r="J34" s="11" t="s">
        <v>140</v>
      </c>
      <c r="K34" s="127">
        <v>7.1518802837430799</v>
      </c>
      <c r="L34" s="298"/>
      <c r="M34" s="298"/>
    </row>
    <row r="35" spans="1:13" s="41" customFormat="1" ht="12.75" customHeight="1" x14ac:dyDescent="0.2">
      <c r="A35" s="80" t="s">
        <v>101</v>
      </c>
      <c r="B35" s="11" t="s">
        <v>150</v>
      </c>
      <c r="C35" s="127">
        <v>-1.85347957350862</v>
      </c>
      <c r="E35" s="11" t="s">
        <v>15</v>
      </c>
      <c r="F35" s="11" t="s">
        <v>146</v>
      </c>
      <c r="G35" s="127">
        <v>7.8190749511417899</v>
      </c>
      <c r="I35" s="11" t="s">
        <v>26</v>
      </c>
      <c r="J35" s="11" t="s">
        <v>149</v>
      </c>
      <c r="K35" s="127">
        <v>7.2881423396887302</v>
      </c>
      <c r="L35" s="298"/>
      <c r="M35" s="298"/>
    </row>
    <row r="36" spans="1:13" s="41" customFormat="1" ht="12.75" customHeight="1" x14ac:dyDescent="0.2">
      <c r="A36" s="80" t="s">
        <v>27</v>
      </c>
      <c r="B36" s="11" t="s">
        <v>148</v>
      </c>
      <c r="C36" s="127">
        <v>-1.7622739018087901</v>
      </c>
      <c r="E36" s="11" t="s">
        <v>28</v>
      </c>
      <c r="F36" s="11" t="s">
        <v>144</v>
      </c>
      <c r="G36" s="127">
        <v>8.2567705518525205</v>
      </c>
      <c r="I36" s="11" t="s">
        <v>24</v>
      </c>
      <c r="J36" s="11" t="s">
        <v>135</v>
      </c>
      <c r="K36" s="127">
        <v>8.4456253558550003</v>
      </c>
      <c r="L36" s="298"/>
      <c r="M36" s="298"/>
    </row>
    <row r="37" spans="1:13" s="41" customFormat="1" ht="19.5" customHeight="1" x14ac:dyDescent="0.2">
      <c r="A37" s="80" t="s">
        <v>15</v>
      </c>
      <c r="B37" s="11" t="s">
        <v>146</v>
      </c>
      <c r="C37" s="127">
        <v>2.0236000414035802</v>
      </c>
      <c r="E37" s="11" t="s">
        <v>27</v>
      </c>
      <c r="F37" s="11" t="s">
        <v>148</v>
      </c>
      <c r="G37" s="127">
        <v>8.6466973886328695</v>
      </c>
      <c r="I37" s="11" t="s">
        <v>10</v>
      </c>
      <c r="J37" s="11" t="s">
        <v>151</v>
      </c>
      <c r="K37" s="127">
        <v>8.9400116482236491</v>
      </c>
      <c r="L37" s="298"/>
      <c r="M37" s="298"/>
    </row>
    <row r="38" spans="1:13" s="41" customFormat="1" ht="12.75" customHeight="1" x14ac:dyDescent="0.2">
      <c r="A38" s="80" t="s">
        <v>3</v>
      </c>
      <c r="B38" s="11" t="s">
        <v>141</v>
      </c>
      <c r="C38" s="127">
        <v>4.4943820224719104</v>
      </c>
      <c r="E38" s="11" t="s">
        <v>101</v>
      </c>
      <c r="F38" s="11" t="s">
        <v>150</v>
      </c>
      <c r="G38" s="127">
        <v>8.6474562479068506</v>
      </c>
      <c r="I38" s="11" t="s">
        <v>28</v>
      </c>
      <c r="J38" s="11" t="s">
        <v>144</v>
      </c>
      <c r="K38" s="127">
        <v>9.8723573992820093</v>
      </c>
      <c r="L38" s="298"/>
      <c r="M38" s="298"/>
    </row>
    <row r="39" spans="1:13" s="41" customFormat="1" ht="12.75" customHeight="1" x14ac:dyDescent="0.2">
      <c r="A39" s="77" t="s">
        <v>10</v>
      </c>
      <c r="B39" s="77" t="s">
        <v>151</v>
      </c>
      <c r="C39" s="103">
        <v>11.1824900511654</v>
      </c>
      <c r="E39" s="77" t="s">
        <v>10</v>
      </c>
      <c r="F39" s="77" t="s">
        <v>151</v>
      </c>
      <c r="G39" s="103">
        <v>16.088723930717599</v>
      </c>
      <c r="I39" s="301" t="s">
        <v>27</v>
      </c>
      <c r="J39" s="301" t="s">
        <v>148</v>
      </c>
      <c r="K39" s="103">
        <v>10.8950328022493</v>
      </c>
    </row>
    <row r="40" spans="1:13" s="41" customFormat="1" ht="12.75" x14ac:dyDescent="0.2">
      <c r="C40" s="47"/>
      <c r="E40" s="11"/>
      <c r="F40" s="11"/>
      <c r="G40" s="302"/>
      <c r="I40" s="303"/>
      <c r="J40" s="303"/>
      <c r="K40" s="304"/>
    </row>
    <row r="41" spans="1:13" s="41" customFormat="1" ht="12" customHeight="1" x14ac:dyDescent="0.2">
      <c r="A41" s="12" t="s">
        <v>54</v>
      </c>
      <c r="B41" s="12"/>
      <c r="C41" s="302"/>
    </row>
    <row r="42" spans="1:13" s="41" customFormat="1" ht="12" customHeight="1" x14ac:dyDescent="0.2">
      <c r="A42" s="364" t="str">
        <f>'Metadata Text'!B12&amp;" "&amp;'Metadata Text'!B13</f>
        <v>The figures for working and pensionable age take into account the changes in the stage pension age as set out in the 2014 Pensions Act. Between 2019 and 2020, the pension age will rise from 63 to 65 years for both men and women. A further rise in pension age to 67 years will take place between 2026 and 2028 to rise to 68 years between 2044 and 2046. However, a Pension Age Review published in March 2017 by the UK Government recommends bringing the rise to 68 forward to between 2037 and 2039. However, this recommendation has not yet been passed into legislation, so the figures presented here do not include this change. More information is available in the Pension Age Review final report on the UK Government website.</v>
      </c>
      <c r="B42" s="364"/>
      <c r="C42" s="364"/>
      <c r="D42" s="364"/>
      <c r="E42" s="364"/>
      <c r="F42" s="364"/>
      <c r="G42" s="364"/>
      <c r="H42" s="364"/>
      <c r="I42" s="364"/>
      <c r="J42" s="283"/>
      <c r="K42" s="283"/>
      <c r="L42" s="283"/>
      <c r="M42" s="283"/>
    </row>
    <row r="43" spans="1:13" s="41" customFormat="1" ht="12" customHeight="1" x14ac:dyDescent="0.2">
      <c r="A43" s="364"/>
      <c r="B43" s="364"/>
      <c r="C43" s="364"/>
      <c r="D43" s="364"/>
      <c r="E43" s="364"/>
      <c r="F43" s="364"/>
      <c r="G43" s="364"/>
      <c r="H43" s="364"/>
      <c r="I43" s="364"/>
      <c r="J43" s="283"/>
      <c r="K43" s="283"/>
      <c r="L43" s="283"/>
      <c r="M43" s="283"/>
    </row>
    <row r="44" spans="1:13" s="41" customFormat="1" ht="12" customHeight="1" x14ac:dyDescent="0.2">
      <c r="A44" s="364"/>
      <c r="B44" s="364"/>
      <c r="C44" s="364"/>
      <c r="D44" s="364"/>
      <c r="E44" s="364"/>
      <c r="F44" s="364"/>
      <c r="G44" s="364"/>
      <c r="H44" s="364"/>
      <c r="I44" s="364"/>
      <c r="J44" s="283"/>
      <c r="K44" s="283"/>
      <c r="L44" s="283"/>
      <c r="M44" s="283"/>
    </row>
    <row r="45" spans="1:13" s="41" customFormat="1" ht="12.75" x14ac:dyDescent="0.2">
      <c r="A45" s="364"/>
      <c r="B45" s="364"/>
      <c r="C45" s="364"/>
      <c r="D45" s="364"/>
      <c r="E45" s="364"/>
      <c r="F45" s="364"/>
      <c r="G45" s="364"/>
      <c r="H45" s="364"/>
      <c r="I45" s="364"/>
      <c r="J45" s="283"/>
      <c r="K45" s="283"/>
      <c r="L45" s="283"/>
      <c r="M45" s="283"/>
    </row>
    <row r="46" spans="1:13" ht="12" customHeight="1" x14ac:dyDescent="0.2">
      <c r="A46" s="38"/>
      <c r="B46" s="38"/>
      <c r="C46" s="38"/>
      <c r="D46" s="38"/>
      <c r="E46" s="38"/>
      <c r="F46" s="38"/>
      <c r="G46" s="38"/>
      <c r="H46" s="38"/>
      <c r="I46" s="38"/>
      <c r="J46" s="38"/>
      <c r="K46" s="38"/>
      <c r="L46" s="38"/>
      <c r="M46" s="38"/>
    </row>
    <row r="47" spans="1:13" ht="15.75" customHeight="1" x14ac:dyDescent="0.2">
      <c r="A47" s="314" t="str">
        <f>'Metadata Text'!B7</f>
        <v>© Crown Copyright 2020</v>
      </c>
      <c r="B47" s="314"/>
      <c r="C47" s="315"/>
      <c r="D47" s="315"/>
      <c r="E47" s="38"/>
      <c r="F47" s="38"/>
      <c r="G47" s="38"/>
      <c r="H47" s="38"/>
      <c r="I47" s="38"/>
      <c r="J47" s="38"/>
      <c r="K47" s="38"/>
      <c r="L47" s="38"/>
      <c r="M47" s="38"/>
    </row>
    <row r="49" spans="2:2" x14ac:dyDescent="0.2">
      <c r="B49" s="306"/>
    </row>
    <row r="50" spans="2:2" x14ac:dyDescent="0.2">
      <c r="B50" s="307"/>
    </row>
  </sheetData>
  <mergeCells count="6">
    <mergeCell ref="A47:D47"/>
    <mergeCell ref="A3:C3"/>
    <mergeCell ref="E3:G3"/>
    <mergeCell ref="I3:K3"/>
    <mergeCell ref="A1:G1"/>
    <mergeCell ref="A42:I45"/>
  </mergeCells>
  <phoneticPr fontId="12" type="noConversion"/>
  <hyperlinks>
    <hyperlink ref="I1" location="Contents!A1" display="back to contents"/>
  </hyperlinks>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zoomScaleNormal="100" workbookViewId="0">
      <selection sqref="A1:L1"/>
    </sheetView>
  </sheetViews>
  <sheetFormatPr defaultColWidth="9.140625" defaultRowHeight="12.75" x14ac:dyDescent="0.2"/>
  <cols>
    <col min="1" max="16384" width="9.140625" style="16"/>
  </cols>
  <sheetData>
    <row r="1" spans="1:15" ht="18" customHeight="1" x14ac:dyDescent="0.25">
      <c r="A1" s="329" t="s">
        <v>255</v>
      </c>
      <c r="B1" s="329"/>
      <c r="C1" s="329"/>
      <c r="D1" s="329"/>
      <c r="E1" s="329"/>
      <c r="F1" s="329"/>
      <c r="G1" s="329"/>
      <c r="H1" s="329"/>
      <c r="I1" s="329"/>
      <c r="J1" s="329"/>
      <c r="K1" s="329"/>
      <c r="L1" s="329"/>
      <c r="N1" s="320" t="s">
        <v>242</v>
      </c>
      <c r="O1" s="320"/>
    </row>
    <row r="42" spans="1:2" x14ac:dyDescent="0.2">
      <c r="A42" s="310" t="str">
        <f>'Metadata Text'!B7</f>
        <v>© Crown Copyright 2020</v>
      </c>
      <c r="B42" s="310"/>
    </row>
    <row r="45" spans="1:2" ht="15.75" x14ac:dyDescent="0.25">
      <c r="A45" s="117"/>
    </row>
    <row r="46" spans="1:2" ht="15.75" x14ac:dyDescent="0.25">
      <c r="A46" s="117"/>
    </row>
    <row r="47" spans="1:2" ht="15.75" x14ac:dyDescent="0.25">
      <c r="A47" s="146"/>
    </row>
  </sheetData>
  <mergeCells count="3">
    <mergeCell ref="A42:B42"/>
    <mergeCell ref="A1:L1"/>
    <mergeCell ref="N1:O1"/>
  </mergeCells>
  <hyperlinks>
    <hyperlink ref="N1" location="Contents!A1" display="back to contents"/>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40"/>
  <sheetViews>
    <sheetView workbookViewId="0">
      <selection sqref="A1:I1"/>
    </sheetView>
  </sheetViews>
  <sheetFormatPr defaultColWidth="9.140625" defaultRowHeight="15" x14ac:dyDescent="0.2"/>
  <cols>
    <col min="1" max="1" width="21.85546875" style="7" customWidth="1"/>
    <col min="2" max="2" width="14.85546875" style="7" customWidth="1"/>
    <col min="3" max="3" width="18.28515625" style="3" customWidth="1"/>
    <col min="4" max="4" width="9.140625" style="7"/>
    <col min="5" max="6" width="11.42578125" style="7" bestFit="1" customWidth="1"/>
    <col min="7" max="7" width="10.28515625" style="7" bestFit="1" customWidth="1"/>
    <col min="8" max="13" width="9.140625" style="7"/>
    <col min="14" max="14" width="3.5703125" style="7" customWidth="1"/>
    <col min="15" max="16384" width="9.140625" style="7"/>
  </cols>
  <sheetData>
    <row r="1" spans="1:14" s="3" customFormat="1" ht="18" customHeight="1" x14ac:dyDescent="0.25">
      <c r="A1" s="326" t="str">
        <f>'Contents Text'!A13&amp;": "&amp;'Contents Text'!B13</f>
        <v>Figure 7: Projected percentage change in population aged 75 and over, by council area, 2018 to 2028</v>
      </c>
      <c r="B1" s="326"/>
      <c r="C1" s="326"/>
      <c r="D1" s="326"/>
      <c r="E1" s="326"/>
      <c r="F1" s="326"/>
      <c r="G1" s="326"/>
      <c r="H1" s="326"/>
      <c r="I1" s="326"/>
      <c r="J1" s="281"/>
      <c r="K1" s="309" t="s">
        <v>242</v>
      </c>
      <c r="L1" s="309"/>
      <c r="M1" s="2"/>
      <c r="N1" s="2"/>
    </row>
    <row r="2" spans="1:14" s="5" customFormat="1" ht="15" customHeight="1" x14ac:dyDescent="0.2">
      <c r="B2" s="4"/>
      <c r="C2" s="50"/>
    </row>
    <row r="3" spans="1:14" s="139" customFormat="1" ht="18" customHeight="1" x14ac:dyDescent="0.2">
      <c r="A3" s="140" t="s">
        <v>30</v>
      </c>
      <c r="B3" s="140" t="s">
        <v>162</v>
      </c>
      <c r="C3" s="141" t="s">
        <v>67</v>
      </c>
    </row>
    <row r="4" spans="1:14" s="19" customFormat="1" ht="18" customHeight="1" x14ac:dyDescent="0.2">
      <c r="A4" s="100" t="s">
        <v>76</v>
      </c>
      <c r="B4" s="100" t="s">
        <v>163</v>
      </c>
      <c r="C4" s="144">
        <v>25.4140864149748</v>
      </c>
    </row>
    <row r="5" spans="1:14" s="5" customFormat="1" ht="18" customHeight="1" x14ac:dyDescent="0.2">
      <c r="A5" s="78" t="s">
        <v>30</v>
      </c>
      <c r="B5" s="78" t="s">
        <v>162</v>
      </c>
      <c r="C5" s="92" t="s">
        <v>67</v>
      </c>
    </row>
    <row r="6" spans="1:14" s="5" customFormat="1" ht="18" customHeight="1" x14ac:dyDescent="0.2">
      <c r="A6" s="11" t="s">
        <v>13</v>
      </c>
      <c r="B6" s="11" t="s">
        <v>185</v>
      </c>
      <c r="C6" s="129">
        <v>4.2639488326140098</v>
      </c>
      <c r="E6" s="10"/>
      <c r="F6" s="10"/>
    </row>
    <row r="7" spans="1:14" s="5" customFormat="1" ht="12.75" customHeight="1" x14ac:dyDescent="0.2">
      <c r="A7" s="11" t="s">
        <v>6</v>
      </c>
      <c r="B7" s="11" t="s">
        <v>142</v>
      </c>
      <c r="C7" s="82">
        <v>8.5214262348707894</v>
      </c>
      <c r="E7" s="10"/>
      <c r="F7" s="10"/>
    </row>
    <row r="8" spans="1:14" s="5" customFormat="1" ht="12.75" customHeight="1" x14ac:dyDescent="0.2">
      <c r="A8" s="11" t="s">
        <v>2</v>
      </c>
      <c r="B8" s="11" t="s">
        <v>125</v>
      </c>
      <c r="C8" s="82">
        <v>16.024340770791099</v>
      </c>
      <c r="E8" s="10"/>
      <c r="F8" s="10"/>
    </row>
    <row r="9" spans="1:14" s="5" customFormat="1" ht="12.75" customHeight="1" x14ac:dyDescent="0.2">
      <c r="A9" s="11" t="s">
        <v>5</v>
      </c>
      <c r="B9" s="11" t="s">
        <v>147</v>
      </c>
      <c r="C9" s="82">
        <v>16.101016322759499</v>
      </c>
      <c r="E9" s="10"/>
      <c r="F9" s="10"/>
    </row>
    <row r="10" spans="1:14" s="5" customFormat="1" ht="12.75" customHeight="1" x14ac:dyDescent="0.2">
      <c r="A10" s="11" t="s">
        <v>7</v>
      </c>
      <c r="B10" s="11" t="s">
        <v>128</v>
      </c>
      <c r="C10" s="82">
        <v>18.809355067328099</v>
      </c>
      <c r="F10" s="10"/>
    </row>
    <row r="11" spans="1:14" s="5" customFormat="1" ht="19.5" customHeight="1" x14ac:dyDescent="0.2">
      <c r="A11" s="11" t="s">
        <v>8</v>
      </c>
      <c r="B11" s="11" t="s">
        <v>134</v>
      </c>
      <c r="C11" s="82">
        <v>21.115752593989999</v>
      </c>
      <c r="E11" s="10"/>
      <c r="F11" s="10"/>
    </row>
    <row r="12" spans="1:14" s="5" customFormat="1" ht="12.75" customHeight="1" x14ac:dyDescent="0.2">
      <c r="A12" s="11" t="s">
        <v>16</v>
      </c>
      <c r="B12" s="11" t="s">
        <v>183</v>
      </c>
      <c r="C12" s="82">
        <v>21.7750467974282</v>
      </c>
      <c r="E12" s="10"/>
      <c r="F12" s="10"/>
    </row>
    <row r="13" spans="1:14" s="5" customFormat="1" ht="12.75" customHeight="1" x14ac:dyDescent="0.2">
      <c r="A13" s="11" t="s">
        <v>98</v>
      </c>
      <c r="B13" s="11" t="s">
        <v>126</v>
      </c>
      <c r="C13" s="82">
        <v>23.339559983395599</v>
      </c>
      <c r="E13" s="10"/>
      <c r="F13" s="10"/>
    </row>
    <row r="14" spans="1:14" s="5" customFormat="1" ht="12.75" customHeight="1" x14ac:dyDescent="0.2">
      <c r="A14" s="11" t="s">
        <v>99</v>
      </c>
      <c r="B14" s="11" t="s">
        <v>129</v>
      </c>
      <c r="C14" s="82">
        <v>23.729310951989699</v>
      </c>
      <c r="E14" s="10"/>
      <c r="F14" s="10"/>
    </row>
    <row r="15" spans="1:14" s="5" customFormat="1" ht="12.75" customHeight="1" x14ac:dyDescent="0.2">
      <c r="A15" s="11" t="s">
        <v>101</v>
      </c>
      <c r="B15" s="11" t="s">
        <v>150</v>
      </c>
      <c r="C15" s="82">
        <v>24.8395432191381</v>
      </c>
      <c r="E15" s="10"/>
      <c r="F15" s="10"/>
    </row>
    <row r="16" spans="1:14" s="5" customFormat="1" ht="19.5" customHeight="1" x14ac:dyDescent="0.2">
      <c r="A16" s="11" t="s">
        <v>20</v>
      </c>
      <c r="B16" s="11" t="s">
        <v>139</v>
      </c>
      <c r="C16" s="82">
        <v>25.015804544271301</v>
      </c>
      <c r="E16" s="138"/>
      <c r="F16" s="10"/>
    </row>
    <row r="17" spans="1:6" s="5" customFormat="1" ht="12.75" customHeight="1" x14ac:dyDescent="0.2">
      <c r="A17" s="11" t="s">
        <v>94</v>
      </c>
      <c r="B17" s="11" t="s">
        <v>124</v>
      </c>
      <c r="C17" s="82">
        <v>25.253164556961998</v>
      </c>
      <c r="E17" s="10"/>
      <c r="F17" s="10"/>
    </row>
    <row r="18" spans="1:6" s="5" customFormat="1" ht="12.75" customHeight="1" x14ac:dyDescent="0.2">
      <c r="A18" s="11" t="s">
        <v>9</v>
      </c>
      <c r="B18" s="11" t="s">
        <v>130</v>
      </c>
      <c r="C18" s="82">
        <v>25.332305914082099</v>
      </c>
      <c r="E18" s="10"/>
      <c r="F18" s="10"/>
    </row>
    <row r="19" spans="1:6" s="5" customFormat="1" ht="12.75" customHeight="1" x14ac:dyDescent="0.2">
      <c r="A19" s="76" t="s">
        <v>76</v>
      </c>
      <c r="B19" s="76" t="s">
        <v>163</v>
      </c>
      <c r="C19" s="82">
        <v>25.4140864149748</v>
      </c>
      <c r="D19" s="6"/>
      <c r="E19" s="10"/>
      <c r="F19" s="10"/>
    </row>
    <row r="20" spans="1:6" s="5" customFormat="1" ht="12.75" customHeight="1" x14ac:dyDescent="0.2">
      <c r="A20" s="11" t="s">
        <v>3</v>
      </c>
      <c r="B20" s="11" t="s">
        <v>141</v>
      </c>
      <c r="C20" s="82">
        <v>25.8762705923589</v>
      </c>
      <c r="E20" s="10"/>
      <c r="F20" s="10"/>
    </row>
    <row r="21" spans="1:6" s="5" customFormat="1" ht="19.5" customHeight="1" x14ac:dyDescent="0.2">
      <c r="A21" s="11" t="s">
        <v>22</v>
      </c>
      <c r="B21" s="11" t="s">
        <v>145</v>
      </c>
      <c r="C21" s="82">
        <v>26.157435834459001</v>
      </c>
      <c r="E21" s="10"/>
      <c r="F21" s="10"/>
    </row>
    <row r="22" spans="1:6" s="5" customFormat="1" ht="12.75" customHeight="1" x14ac:dyDescent="0.2">
      <c r="A22" s="11" t="s">
        <v>15</v>
      </c>
      <c r="B22" s="11" t="s">
        <v>146</v>
      </c>
      <c r="C22" s="82">
        <v>26.8053855569155</v>
      </c>
      <c r="E22" s="10"/>
      <c r="F22" s="10"/>
    </row>
    <row r="23" spans="1:6" s="5" customFormat="1" ht="12.75" customHeight="1" x14ac:dyDescent="0.2">
      <c r="A23" s="11" t="s">
        <v>11</v>
      </c>
      <c r="B23" s="11" t="s">
        <v>127</v>
      </c>
      <c r="C23" s="82">
        <v>26.985594330174902</v>
      </c>
      <c r="E23" s="10"/>
      <c r="F23" s="10"/>
    </row>
    <row r="24" spans="1:6" s="5" customFormat="1" ht="12.75" customHeight="1" x14ac:dyDescent="0.2">
      <c r="A24" s="11" t="s">
        <v>14</v>
      </c>
      <c r="B24" s="11" t="s">
        <v>132</v>
      </c>
      <c r="C24" s="82">
        <v>27.0859473023839</v>
      </c>
      <c r="E24" s="10"/>
      <c r="F24" s="10"/>
    </row>
    <row r="25" spans="1:6" s="5" customFormat="1" ht="12.75" customHeight="1" x14ac:dyDescent="0.2">
      <c r="A25" s="11" t="s">
        <v>18</v>
      </c>
      <c r="B25" s="11" t="s">
        <v>143</v>
      </c>
      <c r="C25" s="82">
        <v>28.980473875125401</v>
      </c>
      <c r="E25" s="10"/>
      <c r="F25" s="10"/>
    </row>
    <row r="26" spans="1:6" s="5" customFormat="1" ht="19.5" customHeight="1" x14ac:dyDescent="0.2">
      <c r="A26" s="11" t="s">
        <v>25</v>
      </c>
      <c r="B26" s="11" t="s">
        <v>136</v>
      </c>
      <c r="C26" s="82">
        <v>29.599673202614401</v>
      </c>
      <c r="E26" s="10"/>
      <c r="F26" s="10"/>
    </row>
    <row r="27" spans="1:6" s="5" customFormat="1" ht="12.75" customHeight="1" x14ac:dyDescent="0.2">
      <c r="A27" s="11" t="s">
        <v>17</v>
      </c>
      <c r="B27" s="11" t="s">
        <v>138</v>
      </c>
      <c r="C27" s="82">
        <v>30.321202661628199</v>
      </c>
      <c r="E27" s="10"/>
      <c r="F27" s="10"/>
    </row>
    <row r="28" spans="1:6" s="5" customFormat="1" ht="12.75" customHeight="1" x14ac:dyDescent="0.2">
      <c r="A28" s="11" t="s">
        <v>100</v>
      </c>
      <c r="B28" s="11" t="s">
        <v>184</v>
      </c>
      <c r="C28" s="82">
        <v>30.844914524658702</v>
      </c>
      <c r="E28" s="10"/>
      <c r="F28" s="10"/>
    </row>
    <row r="29" spans="1:6" s="5" customFormat="1" ht="12.75" customHeight="1" x14ac:dyDescent="0.2">
      <c r="A29" s="11" t="s">
        <v>23</v>
      </c>
      <c r="B29" s="11" t="s">
        <v>182</v>
      </c>
      <c r="C29" s="82">
        <v>31.119863222812501</v>
      </c>
      <c r="E29" s="10"/>
      <c r="F29" s="10"/>
    </row>
    <row r="30" spans="1:6" s="5" customFormat="1" ht="12.75" customHeight="1" x14ac:dyDescent="0.2">
      <c r="A30" s="11" t="s">
        <v>12</v>
      </c>
      <c r="B30" s="11" t="s">
        <v>140</v>
      </c>
      <c r="C30" s="82">
        <v>32.425958188153302</v>
      </c>
      <c r="E30" s="10"/>
      <c r="F30" s="10"/>
    </row>
    <row r="31" spans="1:6" s="5" customFormat="1" ht="19.5" customHeight="1" x14ac:dyDescent="0.2">
      <c r="A31" s="11" t="s">
        <v>27</v>
      </c>
      <c r="B31" s="11" t="s">
        <v>148</v>
      </c>
      <c r="C31" s="82">
        <v>32.5951043763908</v>
      </c>
      <c r="E31" s="10"/>
      <c r="F31" s="10"/>
    </row>
    <row r="32" spans="1:6" s="5" customFormat="1" ht="12.75" customHeight="1" x14ac:dyDescent="0.2">
      <c r="A32" s="11" t="s">
        <v>21</v>
      </c>
      <c r="B32" s="11" t="s">
        <v>137</v>
      </c>
      <c r="C32" s="82">
        <v>34.148823217129703</v>
      </c>
      <c r="E32" s="10"/>
      <c r="F32" s="10"/>
    </row>
    <row r="33" spans="1:6" s="5" customFormat="1" ht="12.75" customHeight="1" x14ac:dyDescent="0.2">
      <c r="A33" s="11" t="s">
        <v>4</v>
      </c>
      <c r="B33" s="11" t="s">
        <v>133</v>
      </c>
      <c r="C33" s="82">
        <v>35.147507629704997</v>
      </c>
      <c r="E33" s="10"/>
      <c r="F33" s="10"/>
    </row>
    <row r="34" spans="1:6" s="5" customFormat="1" ht="12.75" customHeight="1" x14ac:dyDescent="0.2">
      <c r="A34" s="11" t="s">
        <v>24</v>
      </c>
      <c r="B34" s="11" t="s">
        <v>135</v>
      </c>
      <c r="C34" s="82">
        <v>37.3560767590618</v>
      </c>
      <c r="E34" s="10"/>
      <c r="F34" s="10"/>
    </row>
    <row r="35" spans="1:6" s="5" customFormat="1" ht="12.75" customHeight="1" x14ac:dyDescent="0.2">
      <c r="A35" s="11" t="s">
        <v>28</v>
      </c>
      <c r="B35" s="11" t="s">
        <v>144</v>
      </c>
      <c r="C35" s="82">
        <v>39.359987103014703</v>
      </c>
      <c r="E35" s="10"/>
      <c r="F35" s="10"/>
    </row>
    <row r="36" spans="1:6" s="5" customFormat="1" ht="19.5" customHeight="1" x14ac:dyDescent="0.2">
      <c r="A36" s="11" t="s">
        <v>26</v>
      </c>
      <c r="B36" s="11" t="s">
        <v>149</v>
      </c>
      <c r="C36" s="82">
        <v>39.594150431096097</v>
      </c>
      <c r="E36" s="10"/>
      <c r="F36" s="10"/>
    </row>
    <row r="37" spans="1:6" s="5" customFormat="1" ht="12.75" customHeight="1" x14ac:dyDescent="0.2">
      <c r="A37" s="11" t="s">
        <v>10</v>
      </c>
      <c r="B37" s="11" t="s">
        <v>151</v>
      </c>
      <c r="C37" s="82">
        <v>40.866130624911797</v>
      </c>
      <c r="E37" s="10"/>
      <c r="F37" s="10"/>
    </row>
    <row r="38" spans="1:6" s="5" customFormat="1" ht="12.75" customHeight="1" x14ac:dyDescent="0.2">
      <c r="A38" s="79" t="s">
        <v>19</v>
      </c>
      <c r="B38" s="79" t="s">
        <v>131</v>
      </c>
      <c r="C38" s="83">
        <v>41.518500720807303</v>
      </c>
    </row>
    <row r="39" spans="1:6" s="5" customFormat="1" ht="12.75" x14ac:dyDescent="0.2">
      <c r="C39" s="50"/>
    </row>
    <row r="40" spans="1:6" x14ac:dyDescent="0.2">
      <c r="A40" s="276" t="str">
        <f>'Metadata Text'!B7</f>
        <v>© Crown Copyright 2020</v>
      </c>
      <c r="B40" s="276"/>
      <c r="C40" s="277"/>
      <c r="D40" s="277"/>
    </row>
  </sheetData>
  <mergeCells count="2">
    <mergeCell ref="A1:I1"/>
    <mergeCell ref="K1:L1"/>
  </mergeCells>
  <phoneticPr fontId="12" type="noConversion"/>
  <hyperlinks>
    <hyperlink ref="K1" location="Contents!A1" display="Back to contents page "/>
  </hyperlinks>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
  <sheetViews>
    <sheetView workbookViewId="0">
      <selection sqref="A1:N1"/>
    </sheetView>
  </sheetViews>
  <sheetFormatPr defaultColWidth="9.140625" defaultRowHeight="12.75" x14ac:dyDescent="0.2"/>
  <cols>
    <col min="1" max="16384" width="9.140625" style="16"/>
  </cols>
  <sheetData>
    <row r="1" spans="1:17" ht="18.75" x14ac:dyDescent="0.25">
      <c r="A1" s="331" t="s">
        <v>252</v>
      </c>
      <c r="B1" s="331"/>
      <c r="C1" s="331"/>
      <c r="D1" s="331"/>
      <c r="E1" s="331"/>
      <c r="F1" s="331"/>
      <c r="G1" s="331"/>
      <c r="H1" s="331"/>
      <c r="I1" s="331"/>
      <c r="J1" s="331"/>
      <c r="K1" s="331"/>
      <c r="L1" s="331"/>
      <c r="M1" s="331"/>
      <c r="N1" s="331"/>
      <c r="P1" s="320" t="s">
        <v>242</v>
      </c>
      <c r="Q1" s="320"/>
    </row>
    <row r="49" spans="1:9" ht="9.75" customHeight="1" x14ac:dyDescent="0.2"/>
    <row r="51" spans="1:9" x14ac:dyDescent="0.2">
      <c r="A51" s="8" t="s">
        <v>245</v>
      </c>
      <c r="B51" s="275"/>
      <c r="C51" s="275"/>
      <c r="D51" s="275"/>
      <c r="E51" s="275"/>
      <c r="F51" s="275"/>
      <c r="G51" s="275"/>
      <c r="H51" s="275"/>
      <c r="I51" s="275"/>
    </row>
    <row r="52" spans="1:9" x14ac:dyDescent="0.2">
      <c r="A52" s="310" t="s">
        <v>246</v>
      </c>
      <c r="B52" s="365"/>
      <c r="C52" s="365"/>
      <c r="D52" s="365"/>
      <c r="E52" s="365"/>
      <c r="F52" s="365"/>
      <c r="G52" s="365"/>
      <c r="H52" s="365"/>
      <c r="I52" s="365"/>
    </row>
    <row r="53" spans="1:9" x14ac:dyDescent="0.2">
      <c r="A53" s="310" t="s">
        <v>247</v>
      </c>
      <c r="B53" s="365"/>
      <c r="C53" s="365"/>
      <c r="D53" s="365"/>
      <c r="E53" s="365"/>
      <c r="F53" s="365"/>
      <c r="G53" s="365"/>
      <c r="H53" s="365"/>
      <c r="I53" s="365"/>
    </row>
  </sheetData>
  <mergeCells count="4">
    <mergeCell ref="A52:I52"/>
    <mergeCell ref="A53:I53"/>
    <mergeCell ref="A1:N1"/>
    <mergeCell ref="P1:Q1"/>
  </mergeCells>
  <hyperlinks>
    <hyperlink ref="P1" location="Contents!A1" display="back to contents"/>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workbookViewId="0">
      <selection sqref="A1:L1"/>
    </sheetView>
  </sheetViews>
  <sheetFormatPr defaultColWidth="9.140625" defaultRowHeight="12.75" x14ac:dyDescent="0.2"/>
  <cols>
    <col min="1" max="1" width="24" style="16" customWidth="1"/>
    <col min="2" max="3" width="11.42578125" style="16" customWidth="1"/>
    <col min="4" max="4" width="12.5703125" style="16" bestFit="1" customWidth="1"/>
    <col min="5" max="16384" width="9.140625" style="16"/>
  </cols>
  <sheetData>
    <row r="1" spans="1:15" ht="18" customHeight="1" x14ac:dyDescent="0.25">
      <c r="A1" s="370" t="str">
        <f>'Contents Text'!A14&amp;": "&amp;'Contents Text'!B14</f>
        <v xml:space="preserve">Figure 8: Estimated and projected male and female life expectancy at birth for council areas, 2016-2018 and 2027-2028 </v>
      </c>
      <c r="B1" s="370"/>
      <c r="C1" s="370"/>
      <c r="D1" s="370"/>
      <c r="E1" s="370"/>
      <c r="F1" s="370"/>
      <c r="G1" s="370"/>
      <c r="H1" s="370"/>
      <c r="I1" s="370"/>
      <c r="J1" s="370"/>
      <c r="K1" s="370"/>
      <c r="L1" s="370"/>
      <c r="N1" s="309" t="s">
        <v>242</v>
      </c>
      <c r="O1" s="309"/>
    </row>
    <row r="2" spans="1:15" ht="15" customHeight="1" x14ac:dyDescent="0.2"/>
    <row r="3" spans="1:15" s="171" customFormat="1" ht="12.75" customHeight="1" x14ac:dyDescent="0.2">
      <c r="A3" s="169"/>
      <c r="B3" s="170"/>
      <c r="C3" s="366" t="s">
        <v>203</v>
      </c>
      <c r="D3" s="367"/>
      <c r="E3" s="368" t="s">
        <v>204</v>
      </c>
      <c r="F3" s="369"/>
    </row>
    <row r="4" spans="1:15" s="171" customFormat="1" x14ac:dyDescent="0.2">
      <c r="A4" s="172" t="s">
        <v>30</v>
      </c>
      <c r="B4" s="173" t="s">
        <v>162</v>
      </c>
      <c r="C4" s="197" t="s">
        <v>205</v>
      </c>
      <c r="D4" s="174" t="s">
        <v>201</v>
      </c>
      <c r="E4" s="198" t="s">
        <v>205</v>
      </c>
      <c r="F4" s="174" t="s">
        <v>201</v>
      </c>
    </row>
    <row r="5" spans="1:15" s="171" customFormat="1" x14ac:dyDescent="0.2">
      <c r="A5" s="175" t="s">
        <v>76</v>
      </c>
      <c r="B5" s="176" t="s">
        <v>163</v>
      </c>
      <c r="C5" s="202">
        <v>77.058539999999994</v>
      </c>
      <c r="D5" s="196">
        <v>78.731858827002199</v>
      </c>
      <c r="E5" s="199">
        <v>81.081810000000004</v>
      </c>
      <c r="F5" s="191">
        <v>82.258131595478204</v>
      </c>
    </row>
    <row r="6" spans="1:15" s="171" customFormat="1" x14ac:dyDescent="0.2">
      <c r="A6" s="175"/>
      <c r="B6" s="176"/>
      <c r="C6" s="194"/>
      <c r="D6" s="177"/>
      <c r="E6" s="195"/>
      <c r="F6" s="177"/>
    </row>
    <row r="7" spans="1:15" s="171" customFormat="1" x14ac:dyDescent="0.2">
      <c r="A7" s="175" t="s">
        <v>202</v>
      </c>
      <c r="B7" s="176"/>
      <c r="C7" s="194"/>
      <c r="D7" s="179"/>
      <c r="E7" s="195"/>
      <c r="F7" s="179"/>
    </row>
    <row r="8" spans="1:15" s="171" customFormat="1" x14ac:dyDescent="0.2">
      <c r="A8" s="180" t="s">
        <v>5</v>
      </c>
      <c r="B8" s="181" t="s">
        <v>147</v>
      </c>
      <c r="C8" s="205">
        <v>76.898904559089999</v>
      </c>
      <c r="D8" s="183">
        <v>77.857347917410706</v>
      </c>
      <c r="E8" s="182">
        <v>81.136578683300002</v>
      </c>
      <c r="F8" s="183">
        <v>81.636085049847594</v>
      </c>
    </row>
    <row r="9" spans="1:15" s="171" customFormat="1" x14ac:dyDescent="0.2">
      <c r="A9" s="180" t="s">
        <v>26</v>
      </c>
      <c r="B9" s="181" t="s">
        <v>149</v>
      </c>
      <c r="C9" s="205">
        <v>79.225534984069995</v>
      </c>
      <c r="D9" s="183">
        <v>80.626087222067099</v>
      </c>
      <c r="E9" s="182">
        <v>82.896205565019997</v>
      </c>
      <c r="F9" s="183">
        <v>83.744476090271306</v>
      </c>
    </row>
    <row r="10" spans="1:15" s="171" customFormat="1" x14ac:dyDescent="0.2">
      <c r="A10" s="180" t="s">
        <v>17</v>
      </c>
      <c r="B10" s="181" t="s">
        <v>138</v>
      </c>
      <c r="C10" s="205">
        <v>78.353859001350003</v>
      </c>
      <c r="D10" s="183">
        <v>80.181023746029794</v>
      </c>
      <c r="E10" s="201">
        <v>81.755141433109998</v>
      </c>
      <c r="F10" s="183">
        <v>83.417119197669507</v>
      </c>
    </row>
    <row r="11" spans="1:15" s="171" customFormat="1" x14ac:dyDescent="0.2">
      <c r="A11" s="180" t="s">
        <v>98</v>
      </c>
      <c r="B11" s="181" t="s">
        <v>126</v>
      </c>
      <c r="C11" s="205">
        <v>77.884950685660002</v>
      </c>
      <c r="D11" s="183">
        <v>79.846434346499095</v>
      </c>
      <c r="E11" s="182">
        <v>81.844882639429997</v>
      </c>
      <c r="F11" s="183">
        <v>83.410688082413103</v>
      </c>
    </row>
    <row r="12" spans="1:15" s="171" customFormat="1" x14ac:dyDescent="0.2">
      <c r="A12" s="180" t="s">
        <v>101</v>
      </c>
      <c r="B12" s="181" t="s">
        <v>150</v>
      </c>
      <c r="C12" s="205">
        <v>78.080280623649998</v>
      </c>
      <c r="D12" s="183">
        <v>79.670645344291003</v>
      </c>
      <c r="E12" s="182">
        <v>82.292313866019995</v>
      </c>
      <c r="F12" s="183">
        <v>83.432493911694905</v>
      </c>
    </row>
    <row r="13" spans="1:15" s="171" customFormat="1" x14ac:dyDescent="0.2">
      <c r="A13" s="180" t="s">
        <v>19</v>
      </c>
      <c r="B13" s="181" t="s">
        <v>131</v>
      </c>
      <c r="C13" s="205">
        <v>76.902107881239999</v>
      </c>
      <c r="D13" s="183">
        <v>79.908886758737694</v>
      </c>
      <c r="E13" s="182">
        <v>80.669506521399995</v>
      </c>
      <c r="F13" s="183">
        <v>81.352964046678807</v>
      </c>
    </row>
    <row r="14" spans="1:15" s="171" customFormat="1" x14ac:dyDescent="0.2">
      <c r="A14" s="180" t="s">
        <v>99</v>
      </c>
      <c r="B14" s="181" t="s">
        <v>129</v>
      </c>
      <c r="C14" s="205">
        <v>77.923103860929999</v>
      </c>
      <c r="D14" s="183">
        <v>80.054007939190896</v>
      </c>
      <c r="E14" s="182">
        <v>81.762785905160001</v>
      </c>
      <c r="F14" s="183">
        <v>82.954370824437106</v>
      </c>
    </row>
    <row r="15" spans="1:15" s="171" customFormat="1" x14ac:dyDescent="0.2">
      <c r="A15" s="180" t="s">
        <v>6</v>
      </c>
      <c r="B15" s="181" t="s">
        <v>142</v>
      </c>
      <c r="C15" s="205">
        <v>73.954664495550006</v>
      </c>
      <c r="D15" s="183">
        <v>75.743731964801697</v>
      </c>
      <c r="E15" s="182">
        <v>79.225052408409994</v>
      </c>
      <c r="F15" s="183">
        <v>80.698916603970403</v>
      </c>
    </row>
    <row r="16" spans="1:15" s="171" customFormat="1" x14ac:dyDescent="0.2">
      <c r="A16" s="180" t="s">
        <v>9</v>
      </c>
      <c r="B16" s="181" t="s">
        <v>130</v>
      </c>
      <c r="C16" s="205">
        <v>76.007076513420003</v>
      </c>
      <c r="D16" s="183">
        <v>77.671896073977805</v>
      </c>
      <c r="E16" s="182">
        <v>79.963454762810002</v>
      </c>
      <c r="F16" s="183">
        <v>80.774446790596301</v>
      </c>
    </row>
    <row r="17" spans="1:6" s="171" customFormat="1" x14ac:dyDescent="0.2">
      <c r="A17" s="180" t="s">
        <v>3</v>
      </c>
      <c r="B17" s="181" t="s">
        <v>141</v>
      </c>
      <c r="C17" s="205">
        <v>80.370813007579997</v>
      </c>
      <c r="D17" s="183">
        <v>82.075523725466596</v>
      </c>
      <c r="E17" s="182">
        <v>83.377983176309996</v>
      </c>
      <c r="F17" s="183">
        <v>85.213806360677694</v>
      </c>
    </row>
    <row r="18" spans="1:6" s="171" customFormat="1" x14ac:dyDescent="0.2">
      <c r="A18" s="180" t="s">
        <v>27</v>
      </c>
      <c r="B18" s="181" t="s">
        <v>148</v>
      </c>
      <c r="C18" s="205">
        <v>78.641906116659996</v>
      </c>
      <c r="D18" s="183">
        <v>80.336911772364203</v>
      </c>
      <c r="E18" s="182">
        <v>82.366956166289995</v>
      </c>
      <c r="F18" s="183">
        <v>83.541111057592403</v>
      </c>
    </row>
    <row r="19" spans="1:6" s="171" customFormat="1" x14ac:dyDescent="0.2">
      <c r="A19" s="180" t="s">
        <v>15</v>
      </c>
      <c r="B19" s="181" t="s">
        <v>146</v>
      </c>
      <c r="C19" s="205">
        <v>80.681011547599994</v>
      </c>
      <c r="D19" s="183">
        <v>82.018566016457996</v>
      </c>
      <c r="E19" s="182">
        <v>83.565563728620006</v>
      </c>
      <c r="F19" s="183">
        <v>85.221736841416401</v>
      </c>
    </row>
    <row r="20" spans="1:6" s="171" customFormat="1" x14ac:dyDescent="0.2">
      <c r="A20" s="184" t="s">
        <v>18</v>
      </c>
      <c r="B20" s="185" t="s">
        <v>143</v>
      </c>
      <c r="C20" s="203">
        <v>77.101468567210006</v>
      </c>
      <c r="D20" s="183">
        <v>79.217442133839199</v>
      </c>
      <c r="E20" s="182">
        <v>80.303144500830001</v>
      </c>
      <c r="F20" s="183">
        <v>81.481319757570901</v>
      </c>
    </row>
    <row r="21" spans="1:6" s="171" customFormat="1" x14ac:dyDescent="0.2">
      <c r="A21" s="180" t="s">
        <v>23</v>
      </c>
      <c r="B21" s="181" t="s">
        <v>182</v>
      </c>
      <c r="C21" s="205">
        <v>77.232831274229994</v>
      </c>
      <c r="D21" s="183">
        <v>79.110708056238806</v>
      </c>
      <c r="E21" s="182">
        <v>81.000500867989999</v>
      </c>
      <c r="F21" s="183">
        <v>82.082460407589295</v>
      </c>
    </row>
    <row r="22" spans="1:6" s="171" customFormat="1" x14ac:dyDescent="0.2">
      <c r="A22" s="180" t="s">
        <v>13</v>
      </c>
      <c r="B22" s="181" t="s">
        <v>185</v>
      </c>
      <c r="C22" s="205">
        <v>73.362827393680007</v>
      </c>
      <c r="D22" s="183">
        <v>74.383816996856595</v>
      </c>
      <c r="E22" s="182">
        <v>78.662711597330002</v>
      </c>
      <c r="F22" s="183">
        <v>79.253477894293496</v>
      </c>
    </row>
    <row r="23" spans="1:6" s="171" customFormat="1" x14ac:dyDescent="0.2">
      <c r="A23" s="180" t="s">
        <v>21</v>
      </c>
      <c r="B23" s="181" t="s">
        <v>137</v>
      </c>
      <c r="C23" s="205">
        <v>77.754055730709993</v>
      </c>
      <c r="D23" s="183">
        <v>79.911237565988799</v>
      </c>
      <c r="E23" s="182">
        <v>82.351177807170004</v>
      </c>
      <c r="F23" s="183">
        <v>84.230138604447703</v>
      </c>
    </row>
    <row r="24" spans="1:6" s="171" customFormat="1" x14ac:dyDescent="0.2">
      <c r="A24" s="180" t="s">
        <v>2</v>
      </c>
      <c r="B24" s="181" t="s">
        <v>125</v>
      </c>
      <c r="C24" s="205">
        <v>75.164064860379995</v>
      </c>
      <c r="D24" s="183">
        <v>76.760878908008905</v>
      </c>
      <c r="E24" s="182">
        <v>79.597517529539999</v>
      </c>
      <c r="F24" s="183">
        <v>81.500081128077696</v>
      </c>
    </row>
    <row r="25" spans="1:6" s="171" customFormat="1" x14ac:dyDescent="0.2">
      <c r="A25" s="180" t="s">
        <v>10</v>
      </c>
      <c r="B25" s="181" t="s">
        <v>151</v>
      </c>
      <c r="C25" s="205">
        <v>77.921097763269998</v>
      </c>
      <c r="D25" s="183">
        <v>79.232740335057599</v>
      </c>
      <c r="E25" s="182">
        <v>81.679028665550007</v>
      </c>
      <c r="F25" s="183">
        <v>82.781456330247806</v>
      </c>
    </row>
    <row r="26" spans="1:6" s="171" customFormat="1" x14ac:dyDescent="0.2">
      <c r="A26" s="180" t="s">
        <v>12</v>
      </c>
      <c r="B26" s="181" t="s">
        <v>140</v>
      </c>
      <c r="C26" s="205">
        <v>78.969209912289998</v>
      </c>
      <c r="D26" s="183">
        <v>81.578252484572104</v>
      </c>
      <c r="E26" s="182">
        <v>81.678047991260001</v>
      </c>
      <c r="F26" s="183">
        <v>83.5313185538364</v>
      </c>
    </row>
    <row r="27" spans="1:6" s="171" customFormat="1" x14ac:dyDescent="0.2">
      <c r="A27" s="180" t="s">
        <v>94</v>
      </c>
      <c r="B27" s="181" t="s">
        <v>124</v>
      </c>
      <c r="C27" s="205">
        <v>77.441570154649995</v>
      </c>
      <c r="D27" s="183">
        <v>80.343680350438603</v>
      </c>
      <c r="E27" s="182">
        <v>82.750836329920006</v>
      </c>
      <c r="F27" s="183">
        <v>85.8065581165353</v>
      </c>
    </row>
    <row r="28" spans="1:6" s="171" customFormat="1" x14ac:dyDescent="0.2">
      <c r="A28" s="180" t="s">
        <v>11</v>
      </c>
      <c r="B28" s="181" t="s">
        <v>127</v>
      </c>
      <c r="C28" s="205">
        <v>76.339655799529993</v>
      </c>
      <c r="D28" s="183">
        <v>77.870952281453796</v>
      </c>
      <c r="E28" s="182">
        <v>79.875024630159999</v>
      </c>
      <c r="F28" s="183">
        <v>81.627059028995305</v>
      </c>
    </row>
    <row r="29" spans="1:6" s="171" customFormat="1" x14ac:dyDescent="0.2">
      <c r="A29" s="180" t="s">
        <v>16</v>
      </c>
      <c r="B29" s="181" t="s">
        <v>183</v>
      </c>
      <c r="C29" s="205">
        <v>75.230439284949995</v>
      </c>
      <c r="D29" s="183">
        <v>76.516495179870802</v>
      </c>
      <c r="E29" s="182">
        <v>79.613128448599994</v>
      </c>
      <c r="F29" s="183">
        <v>79.855610217730799</v>
      </c>
    </row>
    <row r="30" spans="1:6" s="171" customFormat="1" x14ac:dyDescent="0.2">
      <c r="A30" s="180" t="s">
        <v>24</v>
      </c>
      <c r="B30" s="181" t="s">
        <v>135</v>
      </c>
      <c r="C30" s="205">
        <v>79.086513703250006</v>
      </c>
      <c r="D30" s="183">
        <v>83.787408611521499</v>
      </c>
      <c r="E30" s="182">
        <v>82.069232158389994</v>
      </c>
      <c r="F30" s="183">
        <v>85.09298397965</v>
      </c>
    </row>
    <row r="31" spans="1:6" s="171" customFormat="1" x14ac:dyDescent="0.2">
      <c r="A31" s="180" t="s">
        <v>100</v>
      </c>
      <c r="B31" s="181" t="s">
        <v>184</v>
      </c>
      <c r="C31" s="205">
        <v>79.126503185489995</v>
      </c>
      <c r="D31" s="183">
        <v>82.429280011113804</v>
      </c>
      <c r="E31" s="182">
        <v>82.805836833040004</v>
      </c>
      <c r="F31" s="183">
        <v>84.564075749882505</v>
      </c>
    </row>
    <row r="32" spans="1:6" s="171" customFormat="1" x14ac:dyDescent="0.2">
      <c r="A32" s="180" t="s">
        <v>8</v>
      </c>
      <c r="B32" s="181" t="s">
        <v>134</v>
      </c>
      <c r="C32" s="205">
        <v>75.818545229470004</v>
      </c>
      <c r="D32" s="183">
        <v>77.333808975541999</v>
      </c>
      <c r="E32" s="182">
        <v>80.413378844039997</v>
      </c>
      <c r="F32" s="183">
        <v>81.340402692470093</v>
      </c>
    </row>
    <row r="33" spans="1:6" s="171" customFormat="1" x14ac:dyDescent="0.2">
      <c r="A33" s="180" t="s">
        <v>25</v>
      </c>
      <c r="B33" s="181" t="s">
        <v>136</v>
      </c>
      <c r="C33" s="205">
        <v>78.833572738379999</v>
      </c>
      <c r="D33" s="183">
        <v>80.831317683518904</v>
      </c>
      <c r="E33" s="182">
        <v>82.089059684579993</v>
      </c>
      <c r="F33" s="183">
        <v>83.967403207350202</v>
      </c>
    </row>
    <row r="34" spans="1:6" s="171" customFormat="1" x14ac:dyDescent="0.2">
      <c r="A34" s="180" t="s">
        <v>4</v>
      </c>
      <c r="B34" s="181" t="s">
        <v>133</v>
      </c>
      <c r="C34" s="205">
        <v>79.481651787979999</v>
      </c>
      <c r="D34" s="183">
        <v>81.088420227744606</v>
      </c>
      <c r="E34" s="182">
        <v>83.371806702789996</v>
      </c>
      <c r="F34" s="183">
        <v>84.058410939448095</v>
      </c>
    </row>
    <row r="35" spans="1:6" s="171" customFormat="1" x14ac:dyDescent="0.2">
      <c r="A35" s="180" t="s">
        <v>14</v>
      </c>
      <c r="B35" s="181" t="s">
        <v>132</v>
      </c>
      <c r="C35" s="205">
        <v>77.300945064429996</v>
      </c>
      <c r="D35" s="183">
        <v>79.644357741308696</v>
      </c>
      <c r="E35" s="201">
        <v>81.256967964880005</v>
      </c>
      <c r="F35" s="183">
        <v>82.757024435207498</v>
      </c>
    </row>
    <row r="36" spans="1:6" s="171" customFormat="1" x14ac:dyDescent="0.2">
      <c r="A36" s="180" t="s">
        <v>20</v>
      </c>
      <c r="B36" s="181" t="s">
        <v>139</v>
      </c>
      <c r="C36" s="205">
        <v>76.828394324889999</v>
      </c>
      <c r="D36" s="183">
        <v>78.2264515580205</v>
      </c>
      <c r="E36" s="182">
        <v>80.633697736529996</v>
      </c>
      <c r="F36" s="183">
        <v>81.634865792960696</v>
      </c>
    </row>
    <row r="37" spans="1:6" s="171" customFormat="1" x14ac:dyDescent="0.2">
      <c r="A37" s="180" t="s">
        <v>22</v>
      </c>
      <c r="B37" s="181" t="s">
        <v>145</v>
      </c>
      <c r="C37" s="205">
        <v>78.677586665589999</v>
      </c>
      <c r="D37" s="183">
        <v>80.672855601165395</v>
      </c>
      <c r="E37" s="182">
        <v>82.829842555780004</v>
      </c>
      <c r="F37" s="183">
        <v>83.649197556875905</v>
      </c>
    </row>
    <row r="38" spans="1:6" s="171" customFormat="1" x14ac:dyDescent="0.2">
      <c r="A38" s="180" t="s">
        <v>7</v>
      </c>
      <c r="B38" s="181" t="s">
        <v>128</v>
      </c>
      <c r="C38" s="205">
        <v>74.989485130329996</v>
      </c>
      <c r="D38" s="183">
        <v>76.942138396954306</v>
      </c>
      <c r="E38" s="182">
        <v>79.19832465364</v>
      </c>
      <c r="F38" s="183">
        <v>80.216583816455994</v>
      </c>
    </row>
    <row r="39" spans="1:6" s="171" customFormat="1" x14ac:dyDescent="0.2">
      <c r="A39" s="192" t="s">
        <v>28</v>
      </c>
      <c r="B39" s="193" t="s">
        <v>144</v>
      </c>
      <c r="C39" s="200">
        <v>77.791531024150004</v>
      </c>
      <c r="D39" s="189">
        <v>79.747235311921003</v>
      </c>
      <c r="E39" s="188">
        <v>80.779883915200003</v>
      </c>
      <c r="F39" s="189">
        <v>82.071151674377802</v>
      </c>
    </row>
    <row r="40" spans="1:6" s="171" customFormat="1" x14ac:dyDescent="0.2">
      <c r="A40" s="186"/>
      <c r="B40" s="190"/>
      <c r="C40" s="190"/>
      <c r="D40" s="178"/>
      <c r="E40" s="187"/>
      <c r="F40" s="178"/>
    </row>
    <row r="41" spans="1:6" s="171" customFormat="1" x14ac:dyDescent="0.2">
      <c r="A41" s="308" t="s">
        <v>172</v>
      </c>
    </row>
  </sheetData>
  <mergeCells count="4">
    <mergeCell ref="C3:D3"/>
    <mergeCell ref="E3:F3"/>
    <mergeCell ref="A1:L1"/>
    <mergeCell ref="N1:O1"/>
  </mergeCells>
  <hyperlinks>
    <hyperlink ref="N1" location="Contents!A1" display="Back to contents page "/>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M27"/>
  <sheetViews>
    <sheetView topLeftCell="A4" zoomScaleNormal="100" workbookViewId="0">
      <selection activeCell="A5" sqref="A5"/>
    </sheetView>
  </sheetViews>
  <sheetFormatPr defaultColWidth="9.140625" defaultRowHeight="15" customHeight="1" x14ac:dyDescent="0.2"/>
  <cols>
    <col min="1" max="1" width="13.28515625" style="33" customWidth="1"/>
    <col min="2" max="2" width="9.140625" style="33"/>
    <col min="3" max="8" width="9.140625" style="17"/>
    <col min="9" max="10" width="18.28515625" style="17" customWidth="1"/>
    <col min="11" max="11" width="17.85546875" style="17" customWidth="1"/>
    <col min="12" max="12" width="17.7109375" style="17" customWidth="1"/>
    <col min="13" max="16384" width="9.140625" style="17"/>
  </cols>
  <sheetData>
    <row r="1" spans="1:13" s="39" customFormat="1" ht="18" customHeight="1" x14ac:dyDescent="0.25">
      <c r="A1" s="2" t="s">
        <v>167</v>
      </c>
      <c r="B1" s="2"/>
      <c r="C1" s="2"/>
      <c r="D1" s="2"/>
      <c r="E1" s="2"/>
      <c r="F1" s="2"/>
      <c r="G1" s="2"/>
      <c r="H1" s="2"/>
      <c r="I1" s="2"/>
    </row>
    <row r="2" spans="1:13" s="39" customFormat="1" ht="15" customHeight="1" x14ac:dyDescent="0.2">
      <c r="A2" s="31" t="s">
        <v>0</v>
      </c>
      <c r="B2" s="32"/>
    </row>
    <row r="3" spans="1:13" s="39" customFormat="1" ht="15" customHeight="1" x14ac:dyDescent="0.2">
      <c r="A3" s="32"/>
      <c r="B3" s="32"/>
    </row>
    <row r="4" spans="1:13" s="39" customFormat="1" ht="15" customHeight="1" x14ac:dyDescent="0.2">
      <c r="A4" s="31" t="s">
        <v>1</v>
      </c>
      <c r="B4" s="58" t="s">
        <v>62</v>
      </c>
    </row>
    <row r="5" spans="1:13" s="40" customFormat="1" ht="15" customHeight="1" x14ac:dyDescent="0.2">
      <c r="A5" s="46" t="s">
        <v>64</v>
      </c>
      <c r="B5" s="17" t="s">
        <v>167</v>
      </c>
      <c r="C5" s="17"/>
      <c r="D5" s="17"/>
      <c r="E5" s="17"/>
      <c r="F5" s="17"/>
      <c r="G5" s="17"/>
      <c r="H5" s="17"/>
      <c r="I5" s="17"/>
      <c r="J5" s="17"/>
      <c r="K5" s="17"/>
      <c r="L5" s="17"/>
    </row>
    <row r="6" spans="1:13" s="40" customFormat="1" ht="15" customHeight="1" x14ac:dyDescent="0.2">
      <c r="A6" s="20" t="s">
        <v>42</v>
      </c>
      <c r="B6" s="17" t="s">
        <v>43</v>
      </c>
      <c r="C6" s="17"/>
      <c r="D6" s="17"/>
      <c r="E6" s="17"/>
      <c r="F6" s="17"/>
      <c r="G6" s="17"/>
      <c r="H6" s="17"/>
      <c r="I6" s="17"/>
      <c r="J6" s="17"/>
      <c r="K6" s="17"/>
      <c r="L6" s="17"/>
    </row>
    <row r="7" spans="1:13" s="40" customFormat="1" ht="15" customHeight="1" x14ac:dyDescent="0.2">
      <c r="A7" s="145" t="s">
        <v>189</v>
      </c>
      <c r="B7" s="17" t="s">
        <v>231</v>
      </c>
      <c r="C7" s="17"/>
      <c r="D7" s="17"/>
      <c r="E7" s="17"/>
      <c r="F7" s="17"/>
      <c r="G7" s="17"/>
      <c r="H7" s="17"/>
      <c r="I7" s="17"/>
      <c r="J7" s="17"/>
      <c r="K7" s="17"/>
      <c r="L7" s="17"/>
    </row>
    <row r="8" spans="1:13" s="40" customFormat="1" ht="15" customHeight="1" x14ac:dyDescent="0.2">
      <c r="A8" s="145" t="s">
        <v>190</v>
      </c>
      <c r="B8" s="133" t="s">
        <v>233</v>
      </c>
      <c r="C8" s="17"/>
      <c r="D8" s="17"/>
      <c r="E8" s="17"/>
      <c r="F8" s="17"/>
      <c r="G8" s="17"/>
      <c r="H8" s="17"/>
      <c r="I8" s="17"/>
      <c r="J8" s="17"/>
      <c r="K8" s="17"/>
      <c r="L8" s="17"/>
      <c r="M8" s="13"/>
    </row>
    <row r="9" spans="1:13" s="40" customFormat="1" ht="15" customHeight="1" x14ac:dyDescent="0.2">
      <c r="A9" s="145" t="s">
        <v>191</v>
      </c>
      <c r="B9" s="133" t="s">
        <v>241</v>
      </c>
      <c r="C9" s="17"/>
      <c r="D9" s="17"/>
      <c r="E9" s="17"/>
      <c r="F9" s="17"/>
      <c r="G9" s="17"/>
      <c r="H9" s="17"/>
      <c r="I9" s="17"/>
      <c r="J9" s="17"/>
      <c r="K9" s="17"/>
      <c r="L9" s="17"/>
    </row>
    <row r="10" spans="1:13" s="40" customFormat="1" ht="15" customHeight="1" x14ac:dyDescent="0.2">
      <c r="A10" s="145" t="s">
        <v>192</v>
      </c>
      <c r="B10" s="17" t="s">
        <v>194</v>
      </c>
      <c r="C10" s="17"/>
      <c r="D10" s="17"/>
      <c r="E10" s="17"/>
      <c r="F10" s="17"/>
      <c r="G10" s="17"/>
      <c r="H10" s="17"/>
      <c r="I10" s="17"/>
      <c r="J10" s="17"/>
      <c r="K10" s="17"/>
      <c r="L10" s="17"/>
    </row>
    <row r="11" spans="1:13" s="40" customFormat="1" ht="15" customHeight="1" x14ac:dyDescent="0.2">
      <c r="A11" s="145" t="s">
        <v>193</v>
      </c>
      <c r="B11" s="17" t="s">
        <v>195</v>
      </c>
      <c r="C11" s="17"/>
      <c r="D11" s="17"/>
      <c r="E11" s="17"/>
      <c r="F11" s="17"/>
      <c r="G11" s="17"/>
      <c r="H11" s="17"/>
      <c r="I11" s="17"/>
      <c r="J11" s="17"/>
      <c r="K11" s="17"/>
      <c r="L11" s="17"/>
    </row>
    <row r="12" spans="1:13" s="40" customFormat="1" ht="15" customHeight="1" x14ac:dyDescent="0.2">
      <c r="A12" s="145" t="s">
        <v>61</v>
      </c>
      <c r="B12" s="17" t="s">
        <v>168</v>
      </c>
      <c r="C12" s="17"/>
      <c r="D12" s="17"/>
      <c r="E12" s="17"/>
      <c r="F12" s="17"/>
      <c r="G12" s="17"/>
      <c r="H12" s="17"/>
      <c r="I12" s="17"/>
      <c r="J12" s="17"/>
      <c r="K12" s="17"/>
      <c r="L12" s="17"/>
    </row>
    <row r="13" spans="1:13" s="40" customFormat="1" ht="15" customHeight="1" x14ac:dyDescent="0.2">
      <c r="A13" s="145" t="s">
        <v>115</v>
      </c>
      <c r="B13" s="17" t="s">
        <v>169</v>
      </c>
      <c r="C13" s="17"/>
      <c r="D13" s="17"/>
      <c r="E13" s="17"/>
      <c r="F13" s="17"/>
      <c r="G13" s="17"/>
      <c r="H13" s="17"/>
      <c r="I13" s="17"/>
      <c r="J13" s="17"/>
      <c r="K13" s="17"/>
      <c r="L13" s="17"/>
    </row>
    <row r="14" spans="1:13" s="40" customFormat="1" ht="15" customHeight="1" x14ac:dyDescent="0.2">
      <c r="A14" s="145" t="s">
        <v>80</v>
      </c>
      <c r="B14" s="159" t="s">
        <v>200</v>
      </c>
      <c r="C14" s="17"/>
      <c r="D14" s="17"/>
      <c r="E14" s="17"/>
      <c r="F14" s="17"/>
      <c r="G14" s="17"/>
      <c r="H14" s="17"/>
      <c r="I14" s="17"/>
      <c r="J14" s="17"/>
      <c r="K14" s="17"/>
      <c r="L14" s="17"/>
    </row>
    <row r="15" spans="1:13" s="40" customFormat="1" ht="15" customHeight="1" x14ac:dyDescent="0.2">
      <c r="A15" s="145" t="s">
        <v>81</v>
      </c>
      <c r="B15" s="159" t="s">
        <v>196</v>
      </c>
      <c r="C15" s="17"/>
      <c r="D15" s="17"/>
      <c r="E15" s="17"/>
      <c r="F15" s="17"/>
      <c r="G15" s="17"/>
      <c r="H15" s="17"/>
      <c r="I15" s="17"/>
      <c r="J15" s="17"/>
      <c r="K15" s="17"/>
      <c r="L15" s="17"/>
      <c r="M15" s="13"/>
    </row>
    <row r="16" spans="1:13" s="40" customFormat="1" ht="15" customHeight="1" x14ac:dyDescent="0.2">
      <c r="A16" s="145" t="s">
        <v>91</v>
      </c>
      <c r="B16" s="133" t="s">
        <v>199</v>
      </c>
      <c r="C16" s="17"/>
      <c r="D16" s="17"/>
      <c r="E16" s="17"/>
      <c r="F16" s="17"/>
      <c r="G16" s="17"/>
      <c r="H16" s="17"/>
      <c r="I16" s="17"/>
      <c r="J16" s="17"/>
      <c r="K16" s="17"/>
      <c r="L16" s="17"/>
      <c r="M16" s="13"/>
    </row>
    <row r="17" spans="1:13" s="40" customFormat="1" ht="15" customHeight="1" x14ac:dyDescent="0.2">
      <c r="A17" s="145" t="s">
        <v>92</v>
      </c>
      <c r="B17" s="133" t="s">
        <v>197</v>
      </c>
      <c r="C17" s="17"/>
      <c r="D17" s="17"/>
      <c r="E17" s="17"/>
      <c r="F17" s="17"/>
      <c r="G17" s="17"/>
      <c r="H17" s="17"/>
      <c r="I17" s="17"/>
      <c r="J17" s="17"/>
      <c r="K17" s="17"/>
      <c r="L17" s="17"/>
      <c r="M17" s="13"/>
    </row>
    <row r="18" spans="1:13" s="40" customFormat="1" ht="15" customHeight="1" x14ac:dyDescent="0.2">
      <c r="A18" s="145" t="s">
        <v>34</v>
      </c>
      <c r="B18" s="133" t="s">
        <v>198</v>
      </c>
      <c r="C18" s="17"/>
      <c r="D18" s="17"/>
      <c r="E18" s="17"/>
      <c r="F18" s="17"/>
      <c r="G18" s="17"/>
      <c r="H18" s="17"/>
      <c r="I18" s="17"/>
      <c r="J18" s="17"/>
      <c r="K18" s="17"/>
      <c r="L18" s="17"/>
      <c r="M18" s="13"/>
    </row>
    <row r="19" spans="1:13" s="40" customFormat="1" ht="15" customHeight="1" x14ac:dyDescent="0.2">
      <c r="A19" s="145" t="s">
        <v>55</v>
      </c>
      <c r="B19" s="133" t="s">
        <v>170</v>
      </c>
      <c r="C19" s="17"/>
      <c r="D19" s="17"/>
      <c r="E19" s="17"/>
      <c r="F19" s="17"/>
      <c r="G19" s="17"/>
      <c r="H19" s="17"/>
      <c r="I19" s="17"/>
      <c r="J19" s="17"/>
      <c r="K19" s="17"/>
      <c r="L19" s="17"/>
    </row>
    <row r="20" spans="1:13" s="40" customFormat="1" ht="15" customHeight="1" x14ac:dyDescent="0.2">
      <c r="A20" s="118"/>
      <c r="B20" s="17"/>
      <c r="C20" s="17"/>
      <c r="D20" s="17"/>
      <c r="E20" s="17"/>
      <c r="F20" s="17"/>
      <c r="G20" s="17"/>
      <c r="H20" s="17"/>
      <c r="I20" s="17"/>
      <c r="J20" s="17"/>
      <c r="K20" s="17"/>
      <c r="L20" s="17"/>
      <c r="M20" s="13"/>
    </row>
    <row r="21" spans="1:13" s="40" customFormat="1" ht="15" customHeight="1" x14ac:dyDescent="0.2">
      <c r="A21" s="36"/>
      <c r="B21" s="47" t="s">
        <v>171</v>
      </c>
      <c r="C21" s="47"/>
      <c r="D21" s="47"/>
      <c r="E21" s="47"/>
      <c r="F21" s="47"/>
      <c r="G21" s="47"/>
      <c r="H21" s="47"/>
      <c r="I21" s="47"/>
      <c r="J21" s="47"/>
      <c r="K21" s="47"/>
      <c r="L21" s="17"/>
      <c r="M21" s="13"/>
    </row>
    <row r="22" spans="1:13" s="40" customFormat="1" ht="15" customHeight="1" x14ac:dyDescent="0.2">
      <c r="A22" s="46"/>
      <c r="B22" s="48" t="s">
        <v>172</v>
      </c>
      <c r="C22" s="48"/>
      <c r="D22" s="48"/>
      <c r="E22" s="48"/>
      <c r="F22" s="48"/>
      <c r="G22" s="48"/>
      <c r="H22" s="48"/>
      <c r="I22" s="48"/>
      <c r="J22" s="48"/>
      <c r="K22" s="48"/>
      <c r="L22" s="37"/>
    </row>
    <row r="23" spans="1:13" s="40" customFormat="1" ht="15" customHeight="1" x14ac:dyDescent="0.2">
      <c r="B23" s="47"/>
      <c r="C23" s="47"/>
      <c r="D23" s="47"/>
      <c r="E23" s="47"/>
      <c r="F23" s="47"/>
      <c r="G23" s="47"/>
      <c r="H23" s="47"/>
      <c r="I23" s="47"/>
      <c r="J23" s="47"/>
      <c r="K23" s="47"/>
      <c r="L23" s="17"/>
      <c r="M23" s="13"/>
    </row>
    <row r="24" spans="1:13" s="41" customFormat="1" ht="15" customHeight="1" x14ac:dyDescent="0.2">
      <c r="B24" s="46"/>
      <c r="C24" s="19"/>
      <c r="D24" s="19"/>
      <c r="E24" s="19"/>
      <c r="F24" s="19"/>
      <c r="G24" s="19"/>
      <c r="H24" s="19"/>
      <c r="I24" s="19"/>
      <c r="J24" s="19"/>
      <c r="K24" s="19"/>
      <c r="L24" s="19"/>
    </row>
    <row r="25" spans="1:13" s="41" customFormat="1" ht="15" customHeight="1" x14ac:dyDescent="0.2">
      <c r="A25" s="47"/>
      <c r="B25" s="38"/>
      <c r="C25" s="38"/>
      <c r="D25" s="38"/>
      <c r="E25" s="38"/>
      <c r="F25" s="38"/>
      <c r="G25" s="38"/>
    </row>
    <row r="26" spans="1:13" s="39" customFormat="1" ht="15" customHeight="1" x14ac:dyDescent="0.2">
      <c r="A26" s="32"/>
      <c r="B26" s="32"/>
    </row>
    <row r="27" spans="1:13" s="39" customFormat="1" ht="15" customHeight="1" x14ac:dyDescent="0.2">
      <c r="A27" s="38"/>
      <c r="B27" s="42"/>
      <c r="C27" s="42"/>
    </row>
  </sheetData>
  <pageMargins left="0.75" right="0.75" top="1" bottom="1" header="0.5" footer="0.5"/>
  <pageSetup paperSize="9" scale="71"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
  <sheetViews>
    <sheetView workbookViewId="0">
      <selection sqref="A1:O1"/>
    </sheetView>
  </sheetViews>
  <sheetFormatPr defaultColWidth="9.140625" defaultRowHeight="12.75" x14ac:dyDescent="0.2"/>
  <cols>
    <col min="1" max="16384" width="9.140625" style="16"/>
  </cols>
  <sheetData>
    <row r="1" spans="1:18" ht="18" customHeight="1" x14ac:dyDescent="0.25">
      <c r="A1" s="331" t="s">
        <v>253</v>
      </c>
      <c r="B1" s="331"/>
      <c r="C1" s="331"/>
      <c r="D1" s="331"/>
      <c r="E1" s="331"/>
      <c r="F1" s="331"/>
      <c r="G1" s="331"/>
      <c r="H1" s="331"/>
      <c r="I1" s="331"/>
      <c r="J1" s="331"/>
      <c r="K1" s="331"/>
      <c r="L1" s="331"/>
      <c r="M1" s="331"/>
      <c r="N1" s="331"/>
      <c r="O1" s="331"/>
      <c r="Q1" s="320" t="s">
        <v>242</v>
      </c>
      <c r="R1" s="320"/>
    </row>
    <row r="43" spans="1:1" x14ac:dyDescent="0.2">
      <c r="A43" s="158" t="str">
        <f>'Metadata Text'!B7</f>
        <v>© Crown Copyright 2020</v>
      </c>
    </row>
    <row r="45" spans="1:1" hidden="1" x14ac:dyDescent="0.2">
      <c r="A45" s="81" t="s">
        <v>114</v>
      </c>
    </row>
  </sheetData>
  <mergeCells count="2">
    <mergeCell ref="A1:O1"/>
    <mergeCell ref="Q1:R1"/>
  </mergeCells>
  <hyperlinks>
    <hyperlink ref="Q1" location="Contents!A1" display="back to contents"/>
  </hyperlinks>
  <pageMargins left="0.7" right="0.7" top="0.75" bottom="0.75" header="0.3" footer="0.3"/>
  <pageSetup paperSize="9" scale="9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zoomScaleNormal="100" workbookViewId="0">
      <selection sqref="A1:E2"/>
    </sheetView>
  </sheetViews>
  <sheetFormatPr defaultColWidth="9.140625" defaultRowHeight="15" x14ac:dyDescent="0.2"/>
  <cols>
    <col min="1" max="1" width="25.140625" style="3" customWidth="1"/>
    <col min="2" max="2" width="12.140625" style="3" customWidth="1"/>
    <col min="3" max="4" width="14.28515625" style="3" customWidth="1"/>
    <col min="5" max="5" width="20.28515625" style="3" customWidth="1"/>
    <col min="6" max="6" width="9.140625" style="3"/>
    <col min="7" max="7" width="11.140625" style="3" customWidth="1"/>
    <col min="8" max="8" width="12" style="3" customWidth="1"/>
    <col min="9" max="12" width="9.140625" style="3"/>
    <col min="13" max="16384" width="9.140625" style="16"/>
  </cols>
  <sheetData>
    <row r="1" spans="1:16" ht="18" customHeight="1" x14ac:dyDescent="0.25">
      <c r="A1" s="372" t="str">
        <f>'Contents Text'!A15&amp;": "&amp;'Contents Text'!B15</f>
        <v>Figure 9: Percentage difference between projected 2028 population using 2016-based and 2018-based projections by council area</v>
      </c>
      <c r="B1" s="372"/>
      <c r="C1" s="372"/>
      <c r="D1" s="372"/>
      <c r="E1" s="372"/>
      <c r="F1" s="282"/>
      <c r="G1" s="261" t="s">
        <v>242</v>
      </c>
      <c r="H1" s="282"/>
      <c r="I1" s="282"/>
      <c r="J1" s="282"/>
      <c r="K1" s="282"/>
      <c r="L1" s="282"/>
      <c r="M1" s="282"/>
      <c r="N1" s="282"/>
      <c r="O1" s="282"/>
      <c r="P1" s="282"/>
    </row>
    <row r="2" spans="1:16" ht="18" customHeight="1" x14ac:dyDescent="0.25">
      <c r="A2" s="372"/>
      <c r="B2" s="372"/>
      <c r="C2" s="372"/>
      <c r="D2" s="372"/>
      <c r="E2" s="372"/>
      <c r="F2" s="282"/>
      <c r="G2" s="282"/>
      <c r="H2" s="282"/>
      <c r="I2" s="282"/>
      <c r="J2" s="282"/>
      <c r="K2" s="282"/>
      <c r="L2" s="282"/>
      <c r="M2" s="282"/>
      <c r="N2" s="282"/>
      <c r="O2" s="282"/>
      <c r="P2" s="282"/>
    </row>
    <row r="3" spans="1:16" ht="15" customHeight="1" x14ac:dyDescent="0.2">
      <c r="A3" s="16"/>
      <c r="B3" s="13"/>
      <c r="C3" s="91"/>
      <c r="D3" s="91"/>
      <c r="E3" s="91"/>
      <c r="F3" s="91"/>
      <c r="G3" s="91"/>
      <c r="H3" s="91"/>
      <c r="I3" s="91"/>
      <c r="J3" s="91"/>
      <c r="K3" s="91"/>
      <c r="L3" s="91"/>
    </row>
    <row r="4" spans="1:16" ht="12.75" x14ac:dyDescent="0.2">
      <c r="A4" s="150" t="s">
        <v>30</v>
      </c>
      <c r="B4" s="150" t="s">
        <v>162</v>
      </c>
      <c r="C4" s="149" t="s">
        <v>187</v>
      </c>
      <c r="D4" s="149" t="s">
        <v>188</v>
      </c>
      <c r="E4" s="149" t="s">
        <v>67</v>
      </c>
      <c r="F4" s="145"/>
      <c r="G4" s="145"/>
      <c r="H4" s="145"/>
      <c r="I4" s="145"/>
      <c r="J4" s="145"/>
      <c r="K4" s="145"/>
      <c r="L4" s="145"/>
    </row>
    <row r="5" spans="1:16" ht="12.75" x14ac:dyDescent="0.2">
      <c r="A5" s="106" t="s">
        <v>76</v>
      </c>
      <c r="B5" s="106" t="s">
        <v>163</v>
      </c>
      <c r="C5" s="147">
        <v>5603543</v>
      </c>
      <c r="D5" s="147">
        <v>5537116</v>
      </c>
      <c r="E5" s="148">
        <v>-1.1854464220226399</v>
      </c>
      <c r="F5" s="95"/>
      <c r="G5" s="95"/>
      <c r="H5" s="95"/>
      <c r="I5" s="95"/>
      <c r="J5" s="95"/>
      <c r="K5" s="95"/>
      <c r="L5" s="95"/>
    </row>
    <row r="6" spans="1:16" ht="12.75" x14ac:dyDescent="0.2">
      <c r="A6" s="139"/>
      <c r="B6" s="139"/>
      <c r="C6" s="139"/>
      <c r="D6" s="139"/>
      <c r="E6" s="139"/>
      <c r="F6" s="139"/>
      <c r="G6" s="139"/>
      <c r="H6" s="139"/>
      <c r="I6" s="139"/>
      <c r="J6" s="139"/>
      <c r="K6" s="139"/>
      <c r="L6" s="139"/>
    </row>
    <row r="7" spans="1:16" ht="12.75" x14ac:dyDescent="0.2">
      <c r="A7" s="88" t="s">
        <v>186</v>
      </c>
      <c r="B7" s="88" t="s">
        <v>162</v>
      </c>
      <c r="C7" s="89" t="s">
        <v>187</v>
      </c>
      <c r="D7" s="89" t="s">
        <v>188</v>
      </c>
      <c r="E7" s="89" t="s">
        <v>67</v>
      </c>
      <c r="F7" s="139"/>
      <c r="G7" s="139"/>
      <c r="H7" s="139"/>
      <c r="I7" s="139"/>
      <c r="J7" s="139"/>
      <c r="K7" s="139"/>
      <c r="L7" s="139"/>
    </row>
    <row r="8" spans="1:16" ht="12.75" x14ac:dyDescent="0.2">
      <c r="A8" s="160" t="s">
        <v>26</v>
      </c>
      <c r="B8" s="160" t="s">
        <v>149</v>
      </c>
      <c r="C8" s="161">
        <v>283745</v>
      </c>
      <c r="D8" s="161">
        <v>267896</v>
      </c>
      <c r="E8" s="162">
        <v>-5.5856490863275097</v>
      </c>
      <c r="F8" s="139"/>
      <c r="G8" s="139"/>
      <c r="H8" s="139"/>
      <c r="I8" s="163"/>
      <c r="J8" s="163"/>
      <c r="K8" s="139"/>
      <c r="L8" s="139"/>
    </row>
    <row r="9" spans="1:16" ht="12.75" x14ac:dyDescent="0.2">
      <c r="A9" s="160" t="s">
        <v>12</v>
      </c>
      <c r="B9" s="160" t="s">
        <v>140</v>
      </c>
      <c r="C9" s="161">
        <v>100937</v>
      </c>
      <c r="D9" s="161">
        <v>95409</v>
      </c>
      <c r="E9" s="164">
        <v>-5.47668347583146</v>
      </c>
      <c r="F9" s="139"/>
      <c r="G9" s="139"/>
      <c r="H9" s="139"/>
      <c r="I9" s="163"/>
      <c r="J9" s="163"/>
      <c r="K9" s="139"/>
      <c r="L9" s="139"/>
    </row>
    <row r="10" spans="1:16" ht="12.75" x14ac:dyDescent="0.2">
      <c r="A10" s="160" t="s">
        <v>100</v>
      </c>
      <c r="B10" s="160" t="s">
        <v>184</v>
      </c>
      <c r="C10" s="161">
        <v>158519</v>
      </c>
      <c r="D10" s="161">
        <v>152779</v>
      </c>
      <c r="E10" s="164">
        <v>-3.62101703896694</v>
      </c>
      <c r="F10" s="139"/>
      <c r="G10" s="139"/>
      <c r="H10" s="139"/>
      <c r="I10" s="163"/>
      <c r="J10" s="163"/>
      <c r="K10" s="139"/>
      <c r="L10" s="139"/>
    </row>
    <row r="11" spans="1:16" ht="12.75" x14ac:dyDescent="0.2">
      <c r="A11" s="160" t="s">
        <v>5</v>
      </c>
      <c r="B11" s="160" t="s">
        <v>147</v>
      </c>
      <c r="C11" s="161">
        <v>238126</v>
      </c>
      <c r="D11" s="161">
        <v>230170</v>
      </c>
      <c r="E11" s="164">
        <v>-3.3410883313875801</v>
      </c>
      <c r="F11" s="139"/>
      <c r="G11" s="139"/>
      <c r="H11" s="139"/>
      <c r="I11" s="163"/>
      <c r="J11" s="163"/>
      <c r="K11" s="139"/>
      <c r="L11" s="139"/>
    </row>
    <row r="12" spans="1:16" ht="12.75" x14ac:dyDescent="0.2">
      <c r="A12" s="160" t="s">
        <v>17</v>
      </c>
      <c r="B12" s="160" t="s">
        <v>138</v>
      </c>
      <c r="C12" s="161">
        <v>118857</v>
      </c>
      <c r="D12" s="161">
        <v>115138</v>
      </c>
      <c r="E12" s="164">
        <v>-3.12897010693522</v>
      </c>
      <c r="F12" s="139"/>
      <c r="G12" s="139"/>
      <c r="H12" s="139"/>
      <c r="I12" s="163"/>
      <c r="J12" s="163"/>
      <c r="K12" s="139"/>
      <c r="L12" s="139"/>
    </row>
    <row r="13" spans="1:16" ht="12.75" x14ac:dyDescent="0.2">
      <c r="A13" s="160" t="s">
        <v>2</v>
      </c>
      <c r="B13" s="160" t="s">
        <v>125</v>
      </c>
      <c r="C13" s="161">
        <v>75507</v>
      </c>
      <c r="D13" s="161">
        <v>73418</v>
      </c>
      <c r="E13" s="164">
        <v>-2.7666309083926</v>
      </c>
      <c r="F13" s="139"/>
      <c r="G13" s="139"/>
      <c r="H13" s="139"/>
      <c r="I13" s="163"/>
      <c r="J13" s="163"/>
      <c r="K13" s="139"/>
      <c r="L13" s="139"/>
    </row>
    <row r="14" spans="1:16" ht="12.75" x14ac:dyDescent="0.2">
      <c r="A14" s="160" t="s">
        <v>98</v>
      </c>
      <c r="B14" s="160" t="s">
        <v>126</v>
      </c>
      <c r="C14" s="161">
        <v>83479</v>
      </c>
      <c r="D14" s="161">
        <v>81197</v>
      </c>
      <c r="E14" s="164">
        <v>-2.7336216293918199</v>
      </c>
      <c r="F14" s="139"/>
      <c r="G14" s="139"/>
      <c r="H14" s="139"/>
      <c r="I14" s="163"/>
      <c r="J14" s="163"/>
      <c r="K14" s="139"/>
      <c r="L14" s="139"/>
    </row>
    <row r="15" spans="1:16" ht="12.75" x14ac:dyDescent="0.2">
      <c r="A15" s="160" t="s">
        <v>7</v>
      </c>
      <c r="B15" s="160" t="s">
        <v>128</v>
      </c>
      <c r="C15" s="161">
        <v>88997</v>
      </c>
      <c r="D15" s="161">
        <v>87141</v>
      </c>
      <c r="E15" s="164">
        <v>-2.0854635549512901</v>
      </c>
      <c r="F15" s="139"/>
      <c r="G15" s="139"/>
      <c r="H15" s="139"/>
      <c r="I15" s="163"/>
      <c r="J15" s="163"/>
      <c r="K15" s="139"/>
      <c r="L15" s="139"/>
    </row>
    <row r="16" spans="1:16" ht="12.75" x14ac:dyDescent="0.2">
      <c r="A16" s="160" t="s">
        <v>23</v>
      </c>
      <c r="B16" s="160" t="s">
        <v>182</v>
      </c>
      <c r="C16" s="161">
        <v>378473</v>
      </c>
      <c r="D16" s="161">
        <v>371430</v>
      </c>
      <c r="E16" s="164">
        <v>-1.8608989280609201</v>
      </c>
      <c r="F16" s="139"/>
      <c r="G16" s="139"/>
      <c r="H16" s="139"/>
      <c r="I16" s="163"/>
      <c r="J16" s="163"/>
      <c r="K16" s="139"/>
      <c r="L16" s="139"/>
    </row>
    <row r="17" spans="1:12" ht="12.75" x14ac:dyDescent="0.2">
      <c r="A17" s="160" t="s">
        <v>9</v>
      </c>
      <c r="B17" s="160" t="s">
        <v>130</v>
      </c>
      <c r="C17" s="161">
        <v>121812</v>
      </c>
      <c r="D17" s="161">
        <v>119716</v>
      </c>
      <c r="E17" s="164">
        <v>-1.7206843332348201</v>
      </c>
      <c r="F17" s="139"/>
      <c r="G17" s="139"/>
      <c r="H17" s="139"/>
      <c r="I17" s="163"/>
      <c r="J17" s="163"/>
      <c r="K17" s="139"/>
      <c r="L17" s="139"/>
    </row>
    <row r="18" spans="1:12" ht="12.75" x14ac:dyDescent="0.2">
      <c r="A18" s="160" t="s">
        <v>4</v>
      </c>
      <c r="B18" s="160" t="s">
        <v>133</v>
      </c>
      <c r="C18" s="161">
        <v>23201</v>
      </c>
      <c r="D18" s="161">
        <v>22824</v>
      </c>
      <c r="E18" s="164">
        <v>-1.62492995991552</v>
      </c>
      <c r="F18" s="139"/>
      <c r="G18" s="139"/>
      <c r="H18" s="139"/>
      <c r="I18" s="163"/>
      <c r="J18" s="163"/>
      <c r="K18" s="139"/>
      <c r="L18" s="139"/>
    </row>
    <row r="19" spans="1:12" ht="12.75" x14ac:dyDescent="0.2">
      <c r="A19" s="160" t="s">
        <v>99</v>
      </c>
      <c r="B19" s="160" t="s">
        <v>129</v>
      </c>
      <c r="C19" s="161">
        <v>146671</v>
      </c>
      <c r="D19" s="161">
        <v>144575</v>
      </c>
      <c r="E19" s="164">
        <v>-1.42904868719788</v>
      </c>
      <c r="F19" s="139"/>
      <c r="G19" s="139"/>
      <c r="H19" s="139"/>
      <c r="I19" s="163"/>
      <c r="J19" s="163"/>
      <c r="K19" s="139"/>
      <c r="L19" s="139"/>
    </row>
    <row r="20" spans="1:12" ht="12.75" x14ac:dyDescent="0.2">
      <c r="A20" s="160" t="s">
        <v>15</v>
      </c>
      <c r="B20" s="160" t="s">
        <v>146</v>
      </c>
      <c r="C20" s="161">
        <v>102465</v>
      </c>
      <c r="D20" s="161">
        <v>101230</v>
      </c>
      <c r="E20" s="164">
        <v>-1.20528961108671</v>
      </c>
      <c r="F20" s="139"/>
      <c r="G20" s="139"/>
      <c r="H20" s="139"/>
      <c r="I20" s="163"/>
      <c r="J20" s="163"/>
      <c r="K20" s="139"/>
      <c r="L20" s="139"/>
    </row>
    <row r="21" spans="1:12" ht="12.75" x14ac:dyDescent="0.2">
      <c r="A21" s="160" t="s">
        <v>18</v>
      </c>
      <c r="B21" s="160" t="s">
        <v>143</v>
      </c>
      <c r="C21" s="161">
        <v>167472</v>
      </c>
      <c r="D21" s="161">
        <v>165462</v>
      </c>
      <c r="E21" s="164">
        <v>-1.2002006305531701</v>
      </c>
      <c r="F21" s="139"/>
      <c r="G21" s="139"/>
      <c r="H21" s="139"/>
      <c r="I21" s="163"/>
      <c r="J21" s="163"/>
      <c r="K21" s="139"/>
      <c r="L21" s="139"/>
    </row>
    <row r="22" spans="1:12" ht="12.75" x14ac:dyDescent="0.2">
      <c r="A22" s="90" t="s">
        <v>76</v>
      </c>
      <c r="B22" s="90" t="s">
        <v>163</v>
      </c>
      <c r="C22" s="161">
        <v>5603543</v>
      </c>
      <c r="D22" s="161">
        <v>5537116</v>
      </c>
      <c r="E22" s="164">
        <v>-1.1854464220226399</v>
      </c>
      <c r="F22" s="139"/>
      <c r="G22" s="139"/>
      <c r="H22" s="139"/>
      <c r="I22" s="163"/>
      <c r="J22" s="163"/>
      <c r="K22" s="139"/>
      <c r="L22" s="139"/>
    </row>
    <row r="23" spans="1:12" ht="12.75" x14ac:dyDescent="0.2">
      <c r="A23" s="160" t="s">
        <v>27</v>
      </c>
      <c r="B23" s="160" t="s">
        <v>148</v>
      </c>
      <c r="C23" s="161">
        <v>114710</v>
      </c>
      <c r="D23" s="161">
        <v>113403</v>
      </c>
      <c r="E23" s="164">
        <v>-1.13939499607706</v>
      </c>
      <c r="F23" s="139"/>
      <c r="G23" s="139"/>
      <c r="H23" s="139"/>
      <c r="I23" s="163"/>
      <c r="J23" s="163"/>
      <c r="K23" s="139"/>
      <c r="L23" s="139"/>
    </row>
    <row r="24" spans="1:12" ht="12.75" x14ac:dyDescent="0.2">
      <c r="A24" s="160" t="s">
        <v>3</v>
      </c>
      <c r="B24" s="160" t="s">
        <v>141</v>
      </c>
      <c r="C24" s="161">
        <v>113651</v>
      </c>
      <c r="D24" s="161">
        <v>112399</v>
      </c>
      <c r="E24" s="164">
        <v>-1.1016181115872301</v>
      </c>
      <c r="F24" s="139"/>
      <c r="G24" s="139"/>
      <c r="H24" s="139"/>
      <c r="I24" s="163"/>
      <c r="J24" s="163"/>
      <c r="K24" s="139"/>
      <c r="L24" s="139"/>
    </row>
    <row r="25" spans="1:12" ht="12.75" x14ac:dyDescent="0.2">
      <c r="A25" s="160" t="s">
        <v>21</v>
      </c>
      <c r="B25" s="160" t="s">
        <v>137</v>
      </c>
      <c r="C25" s="161">
        <v>239096</v>
      </c>
      <c r="D25" s="161">
        <v>236664</v>
      </c>
      <c r="E25" s="164">
        <v>-1.0171646535282901</v>
      </c>
      <c r="F25" s="139"/>
      <c r="G25" s="139"/>
      <c r="H25" s="139"/>
      <c r="I25" s="163"/>
      <c r="J25" s="163"/>
      <c r="K25" s="139"/>
      <c r="L25" s="139"/>
    </row>
    <row r="26" spans="1:12" ht="12.75" x14ac:dyDescent="0.2">
      <c r="A26" s="160" t="s">
        <v>11</v>
      </c>
      <c r="B26" s="160" t="s">
        <v>127</v>
      </c>
      <c r="C26" s="161">
        <v>132305</v>
      </c>
      <c r="D26" s="161">
        <v>131057</v>
      </c>
      <c r="E26" s="164">
        <v>-0.94327500850307999</v>
      </c>
      <c r="F26" s="139"/>
      <c r="G26" s="139"/>
      <c r="H26" s="139"/>
      <c r="I26" s="163"/>
      <c r="J26" s="163"/>
      <c r="K26" s="139"/>
      <c r="L26" s="139"/>
    </row>
    <row r="27" spans="1:12" ht="12.75" x14ac:dyDescent="0.2">
      <c r="A27" s="160" t="s">
        <v>6</v>
      </c>
      <c r="B27" s="160" t="s">
        <v>142</v>
      </c>
      <c r="C27" s="161">
        <v>149532</v>
      </c>
      <c r="D27" s="161">
        <v>148350</v>
      </c>
      <c r="E27" s="164">
        <v>-0.79046625471470999</v>
      </c>
      <c r="F27" s="139"/>
      <c r="G27" s="139"/>
      <c r="H27" s="139"/>
      <c r="I27" s="163"/>
      <c r="J27" s="163"/>
      <c r="K27" s="139"/>
      <c r="L27" s="139"/>
    </row>
    <row r="28" spans="1:12" ht="12.75" x14ac:dyDescent="0.2">
      <c r="A28" s="160" t="s">
        <v>25</v>
      </c>
      <c r="B28" s="160" t="s">
        <v>136</v>
      </c>
      <c r="C28" s="161">
        <v>117118</v>
      </c>
      <c r="D28" s="161">
        <v>116435</v>
      </c>
      <c r="E28" s="164">
        <v>-0.58317252685325904</v>
      </c>
      <c r="F28" s="139"/>
      <c r="G28" s="139"/>
      <c r="H28" s="139"/>
      <c r="I28" s="163"/>
      <c r="J28" s="163"/>
      <c r="K28" s="139"/>
      <c r="L28" s="139"/>
    </row>
    <row r="29" spans="1:12" ht="12.75" x14ac:dyDescent="0.2">
      <c r="A29" s="160" t="s">
        <v>94</v>
      </c>
      <c r="B29" s="160" t="s">
        <v>124</v>
      </c>
      <c r="C29" s="161">
        <v>25323</v>
      </c>
      <c r="D29" s="161">
        <v>25181</v>
      </c>
      <c r="E29" s="164">
        <v>-0.56075504482091398</v>
      </c>
      <c r="F29" s="139"/>
      <c r="G29" s="139"/>
      <c r="H29" s="139"/>
      <c r="I29" s="163"/>
      <c r="J29" s="163"/>
      <c r="K29" s="139"/>
      <c r="L29" s="139"/>
    </row>
    <row r="30" spans="1:12" ht="12.75" x14ac:dyDescent="0.2">
      <c r="A30" s="160" t="s">
        <v>28</v>
      </c>
      <c r="B30" s="160" t="s">
        <v>144</v>
      </c>
      <c r="C30" s="161">
        <v>193858</v>
      </c>
      <c r="D30" s="161">
        <v>192812</v>
      </c>
      <c r="E30" s="164">
        <v>-0.53957020086867702</v>
      </c>
      <c r="F30" s="139"/>
      <c r="G30" s="139"/>
      <c r="H30" s="139"/>
      <c r="I30" s="163"/>
      <c r="J30" s="163"/>
      <c r="K30" s="139"/>
      <c r="L30" s="139"/>
    </row>
    <row r="31" spans="1:12" ht="12.75" x14ac:dyDescent="0.2">
      <c r="A31" s="160" t="s">
        <v>16</v>
      </c>
      <c r="B31" s="160" t="s">
        <v>183</v>
      </c>
      <c r="C31" s="161">
        <v>342919</v>
      </c>
      <c r="D31" s="161">
        <v>341174</v>
      </c>
      <c r="E31" s="164">
        <v>-0.50886652533105503</v>
      </c>
      <c r="F31" s="139"/>
      <c r="G31" s="139"/>
      <c r="H31" s="139"/>
      <c r="I31" s="163"/>
      <c r="J31" s="163"/>
      <c r="K31" s="139"/>
      <c r="L31" s="139"/>
    </row>
    <row r="32" spans="1:12" ht="12.75" x14ac:dyDescent="0.2">
      <c r="A32" s="160" t="s">
        <v>14</v>
      </c>
      <c r="B32" s="160" t="s">
        <v>132</v>
      </c>
      <c r="C32" s="161">
        <v>111064</v>
      </c>
      <c r="D32" s="161">
        <v>110612</v>
      </c>
      <c r="E32" s="164">
        <v>-0.40697255636389801</v>
      </c>
      <c r="F32" s="139"/>
      <c r="G32" s="139"/>
      <c r="H32" s="139"/>
      <c r="I32" s="163"/>
      <c r="J32" s="163"/>
      <c r="K32" s="139"/>
      <c r="L32" s="139"/>
    </row>
    <row r="33" spans="1:12" ht="12.75" x14ac:dyDescent="0.2">
      <c r="A33" s="160" t="s">
        <v>19</v>
      </c>
      <c r="B33" s="160" t="s">
        <v>131</v>
      </c>
      <c r="C33" s="161">
        <v>51367</v>
      </c>
      <c r="D33" s="161">
        <v>51194</v>
      </c>
      <c r="E33" s="164">
        <v>-0.33679210387992298</v>
      </c>
      <c r="F33" s="139"/>
      <c r="G33" s="139"/>
      <c r="H33" s="139"/>
      <c r="I33" s="163"/>
      <c r="J33" s="163"/>
      <c r="K33" s="139"/>
      <c r="L33" s="139"/>
    </row>
    <row r="34" spans="1:12" ht="12.75" x14ac:dyDescent="0.2">
      <c r="A34" s="160" t="s">
        <v>20</v>
      </c>
      <c r="B34" s="160" t="s">
        <v>139</v>
      </c>
      <c r="C34" s="161">
        <v>325841</v>
      </c>
      <c r="D34" s="161">
        <v>325243</v>
      </c>
      <c r="E34" s="164">
        <v>-0.183525093527211</v>
      </c>
      <c r="F34" s="139"/>
      <c r="G34" s="139"/>
      <c r="H34" s="139"/>
      <c r="I34" s="163"/>
      <c r="J34" s="163"/>
      <c r="K34" s="139"/>
      <c r="L34" s="139"/>
    </row>
    <row r="35" spans="1:12" ht="12.75" x14ac:dyDescent="0.2">
      <c r="A35" s="160" t="s">
        <v>101</v>
      </c>
      <c r="B35" s="160" t="s">
        <v>150</v>
      </c>
      <c r="C35" s="161">
        <v>552490</v>
      </c>
      <c r="D35" s="161">
        <v>552585</v>
      </c>
      <c r="E35" s="164">
        <v>1.71948813553186E-2</v>
      </c>
      <c r="F35" s="139"/>
      <c r="G35" s="139"/>
      <c r="H35" s="139"/>
      <c r="I35" s="163"/>
      <c r="J35" s="163"/>
      <c r="K35" s="139"/>
      <c r="L35" s="139"/>
    </row>
    <row r="36" spans="1:12" ht="12.75" x14ac:dyDescent="0.2">
      <c r="A36" s="160" t="s">
        <v>22</v>
      </c>
      <c r="B36" s="160" t="s">
        <v>145</v>
      </c>
      <c r="C36" s="161">
        <v>98784</v>
      </c>
      <c r="D36" s="161">
        <v>98836</v>
      </c>
      <c r="E36" s="164">
        <v>5.2640103660511799E-2</v>
      </c>
      <c r="F36" s="139"/>
      <c r="G36" s="139"/>
      <c r="H36" s="139"/>
      <c r="I36" s="163"/>
      <c r="J36" s="163"/>
      <c r="K36" s="139"/>
      <c r="L36" s="139"/>
    </row>
    <row r="37" spans="1:12" ht="12.75" x14ac:dyDescent="0.2">
      <c r="A37" s="160" t="s">
        <v>13</v>
      </c>
      <c r="B37" s="160" t="s">
        <v>185</v>
      </c>
      <c r="C37" s="161">
        <v>642435</v>
      </c>
      <c r="D37" s="161">
        <v>644274</v>
      </c>
      <c r="E37" s="164">
        <v>0.28625464054729299</v>
      </c>
      <c r="F37" s="139"/>
      <c r="G37" s="139"/>
      <c r="H37" s="139"/>
      <c r="I37" s="163"/>
      <c r="J37" s="163"/>
      <c r="K37" s="139"/>
      <c r="L37" s="139"/>
    </row>
    <row r="38" spans="1:12" ht="12.75" x14ac:dyDescent="0.2">
      <c r="A38" s="160" t="s">
        <v>8</v>
      </c>
      <c r="B38" s="160" t="s">
        <v>134</v>
      </c>
      <c r="C38" s="161">
        <v>180158</v>
      </c>
      <c r="D38" s="161">
        <v>182256</v>
      </c>
      <c r="E38" s="164">
        <v>1.16453335405588</v>
      </c>
      <c r="F38" s="139"/>
      <c r="G38" s="139"/>
      <c r="H38" s="139"/>
      <c r="I38" s="163"/>
      <c r="J38" s="163"/>
      <c r="K38" s="139"/>
      <c r="L38" s="139"/>
    </row>
    <row r="39" spans="1:12" ht="12.75" x14ac:dyDescent="0.2">
      <c r="A39" s="160" t="s">
        <v>10</v>
      </c>
      <c r="B39" s="160" t="s">
        <v>151</v>
      </c>
      <c r="C39" s="161">
        <v>102724</v>
      </c>
      <c r="D39" s="161">
        <v>103945</v>
      </c>
      <c r="E39" s="164">
        <v>1.1886219383980401</v>
      </c>
      <c r="F39" s="139"/>
      <c r="G39" s="139"/>
      <c r="H39" s="139"/>
      <c r="I39" s="163"/>
      <c r="J39" s="163"/>
      <c r="K39" s="139"/>
      <c r="L39" s="139"/>
    </row>
    <row r="40" spans="1:12" ht="12.75" x14ac:dyDescent="0.2">
      <c r="A40" s="165" t="s">
        <v>24</v>
      </c>
      <c r="B40" s="165" t="s">
        <v>135</v>
      </c>
      <c r="C40" s="166">
        <v>21907</v>
      </c>
      <c r="D40" s="166">
        <v>22311</v>
      </c>
      <c r="E40" s="167">
        <v>1.84415940110467</v>
      </c>
      <c r="F40" s="139"/>
      <c r="G40" s="139"/>
      <c r="H40" s="139"/>
      <c r="I40" s="163"/>
      <c r="J40" s="163"/>
      <c r="K40" s="139"/>
      <c r="L40" s="139"/>
    </row>
    <row r="41" spans="1:12" ht="12.75" x14ac:dyDescent="0.2">
      <c r="A41" s="139"/>
      <c r="B41" s="139"/>
      <c r="C41" s="139"/>
      <c r="D41" s="139"/>
      <c r="E41" s="163"/>
      <c r="F41" s="139"/>
      <c r="G41" s="139"/>
      <c r="H41" s="139"/>
      <c r="I41" s="139"/>
      <c r="J41" s="139"/>
      <c r="K41" s="139"/>
      <c r="L41" s="139"/>
    </row>
    <row r="42" spans="1:12" x14ac:dyDescent="0.2">
      <c r="A42" s="314" t="str">
        <f>'Metadata Text'!B7</f>
        <v>© Crown Copyright 2020</v>
      </c>
      <c r="B42" s="314"/>
      <c r="C42" s="371"/>
      <c r="D42" s="371"/>
    </row>
  </sheetData>
  <mergeCells count="2">
    <mergeCell ref="A42:D42"/>
    <mergeCell ref="A1:E2"/>
  </mergeCells>
  <hyperlinks>
    <hyperlink ref="G1" location="Contents!A1" display="Back to contents page "/>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workbookViewId="0">
      <selection sqref="A1:J1"/>
    </sheetView>
  </sheetViews>
  <sheetFormatPr defaultColWidth="9.140625" defaultRowHeight="12.75" x14ac:dyDescent="0.2"/>
  <cols>
    <col min="1" max="16384" width="9.140625" style="16"/>
  </cols>
  <sheetData>
    <row r="1" spans="1:13" ht="18" customHeight="1" x14ac:dyDescent="0.25">
      <c r="A1" s="331" t="s">
        <v>254</v>
      </c>
      <c r="B1" s="331"/>
      <c r="C1" s="331"/>
      <c r="D1" s="331"/>
      <c r="E1" s="331"/>
      <c r="F1" s="331"/>
      <c r="G1" s="331"/>
      <c r="H1" s="331"/>
      <c r="I1" s="331"/>
      <c r="J1" s="331"/>
      <c r="L1" s="320" t="s">
        <v>242</v>
      </c>
      <c r="M1" s="320"/>
    </row>
    <row r="45" spans="1:1" x14ac:dyDescent="0.2">
      <c r="A45" s="157" t="str">
        <f>'Metadata Text'!B7</f>
        <v>© Crown Copyright 2020</v>
      </c>
    </row>
    <row r="49" spans="1:1" x14ac:dyDescent="0.2">
      <c r="A49" s="81"/>
    </row>
    <row r="50" spans="1:1" x14ac:dyDescent="0.2">
      <c r="A50" s="81"/>
    </row>
    <row r="51" spans="1:1" x14ac:dyDescent="0.2">
      <c r="A51" s="115"/>
    </row>
  </sheetData>
  <mergeCells count="2">
    <mergeCell ref="A1:J1"/>
    <mergeCell ref="L1:M1"/>
  </mergeCells>
  <hyperlinks>
    <hyperlink ref="L1" location="Contents!A1" display="back to contents"/>
  </hyperlinks>
  <pageMargins left="0.7" right="0.7" top="0.75" bottom="0.75" header="0.3" footer="0.3"/>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P23"/>
  <sheetViews>
    <sheetView workbookViewId="0">
      <selection sqref="A1:G1"/>
    </sheetView>
  </sheetViews>
  <sheetFormatPr defaultColWidth="9.140625" defaultRowHeight="15" x14ac:dyDescent="0.2"/>
  <cols>
    <col min="1" max="1" width="26.140625" style="3" customWidth="1"/>
    <col min="2" max="2" width="13.5703125" style="3" customWidth="1"/>
    <col min="3" max="3" width="20.28515625" style="3" customWidth="1"/>
    <col min="4" max="6" width="9.140625" style="3"/>
    <col min="7" max="7" width="10.28515625" style="3" bestFit="1" customWidth="1"/>
    <col min="8" max="16384" width="9.140625" style="3"/>
  </cols>
  <sheetData>
    <row r="1" spans="1:16" ht="18" customHeight="1" x14ac:dyDescent="0.25">
      <c r="A1" s="372" t="str">
        <f>'Contents Text'!A16&amp;": "&amp;'Contents Text'!B16</f>
        <v>Figure 10: Projected percentage change in population, by NHS Board, 2018 to 2028</v>
      </c>
      <c r="B1" s="372"/>
      <c r="C1" s="372"/>
      <c r="D1" s="372"/>
      <c r="E1" s="372"/>
      <c r="F1" s="372"/>
      <c r="G1" s="372"/>
      <c r="H1" s="282"/>
      <c r="I1" s="309" t="s">
        <v>242</v>
      </c>
      <c r="J1" s="309"/>
      <c r="K1" s="282"/>
      <c r="L1" s="282"/>
      <c r="M1" s="282"/>
      <c r="N1" s="282"/>
      <c r="O1" s="282"/>
      <c r="P1" s="282"/>
    </row>
    <row r="2" spans="1:16" s="5" customFormat="1" ht="15" customHeight="1" x14ac:dyDescent="0.2">
      <c r="B2" s="4"/>
      <c r="C2" s="50"/>
    </row>
    <row r="3" spans="1:16" s="91" customFormat="1" ht="12.75" x14ac:dyDescent="0.2">
      <c r="A3" s="140" t="s">
        <v>30</v>
      </c>
      <c r="B3" s="140" t="s">
        <v>162</v>
      </c>
      <c r="C3" s="141" t="s">
        <v>67</v>
      </c>
    </row>
    <row r="4" spans="1:16" s="95" customFormat="1" ht="18" customHeight="1" x14ac:dyDescent="0.2">
      <c r="A4" s="100" t="s">
        <v>76</v>
      </c>
      <c r="B4" s="100" t="s">
        <v>163</v>
      </c>
      <c r="C4" s="144">
        <v>1.8207829940604301</v>
      </c>
    </row>
    <row r="5" spans="1:16" s="5" customFormat="1" ht="12.75" x14ac:dyDescent="0.2">
      <c r="C5" s="74"/>
    </row>
    <row r="6" spans="1:16" s="5" customFormat="1" ht="18" customHeight="1" x14ac:dyDescent="0.2">
      <c r="A6" s="78" t="s">
        <v>30</v>
      </c>
      <c r="B6" s="78" t="s">
        <v>162</v>
      </c>
      <c r="C6" s="92" t="s">
        <v>67</v>
      </c>
    </row>
    <row r="7" spans="1:16" s="5" customFormat="1" ht="19.5" customHeight="1" x14ac:dyDescent="0.2">
      <c r="A7" s="41" t="s">
        <v>82</v>
      </c>
      <c r="B7" s="41" t="s">
        <v>152</v>
      </c>
      <c r="C7" s="128">
        <v>-6.1461051062243799</v>
      </c>
    </row>
    <row r="8" spans="1:16" s="5" customFormat="1" ht="12.75" customHeight="1" x14ac:dyDescent="0.2">
      <c r="A8" s="41" t="s">
        <v>99</v>
      </c>
      <c r="B8" s="41" t="s">
        <v>153</v>
      </c>
      <c r="C8" s="127">
        <v>-2.83285167013912</v>
      </c>
    </row>
    <row r="9" spans="1:16" s="5" customFormat="1" ht="12.75" customHeight="1" x14ac:dyDescent="0.2">
      <c r="A9" s="41" t="s">
        <v>102</v>
      </c>
      <c r="B9" s="41" t="s">
        <v>154</v>
      </c>
      <c r="C9" s="127">
        <v>-2.2411880866719001</v>
      </c>
    </row>
    <row r="10" spans="1:16" s="5" customFormat="1" ht="12.75" customHeight="1" x14ac:dyDescent="0.2">
      <c r="A10" s="41" t="s">
        <v>21</v>
      </c>
      <c r="B10" s="41" t="s">
        <v>156</v>
      </c>
      <c r="C10" s="127">
        <v>-1.22405220633934</v>
      </c>
    </row>
    <row r="11" spans="1:16" s="5" customFormat="1" ht="12.75" customHeight="1" x14ac:dyDescent="0.2">
      <c r="A11" s="41" t="s">
        <v>85</v>
      </c>
      <c r="B11" s="41" t="s">
        <v>155</v>
      </c>
      <c r="C11" s="127">
        <v>-0.72205306655067403</v>
      </c>
    </row>
    <row r="12" spans="1:16" s="5" customFormat="1" ht="19.5" customHeight="1" x14ac:dyDescent="0.2">
      <c r="A12" s="41" t="s">
        <v>23</v>
      </c>
      <c r="B12" s="133" t="s">
        <v>227</v>
      </c>
      <c r="C12" s="127">
        <v>-0.12906348310075</v>
      </c>
    </row>
    <row r="13" spans="1:16" s="5" customFormat="1" ht="12.75" customHeight="1" x14ac:dyDescent="0.2">
      <c r="A13" s="41" t="s">
        <v>87</v>
      </c>
      <c r="B13" s="133" t="s">
        <v>228</v>
      </c>
      <c r="C13" s="127">
        <v>4.4943280138434898E-2</v>
      </c>
    </row>
    <row r="14" spans="1:16" s="5" customFormat="1" ht="12.75" customHeight="1" x14ac:dyDescent="0.2">
      <c r="A14" s="41" t="s">
        <v>90</v>
      </c>
      <c r="B14" s="41" t="s">
        <v>157</v>
      </c>
      <c r="C14" s="127">
        <v>0.54529067147363697</v>
      </c>
    </row>
    <row r="15" spans="1:16" s="5" customFormat="1" ht="12.75" customHeight="1" x14ac:dyDescent="0.2">
      <c r="A15" s="41" t="s">
        <v>88</v>
      </c>
      <c r="B15" s="41" t="s">
        <v>158</v>
      </c>
      <c r="C15" s="127">
        <v>1.0106705994621299</v>
      </c>
    </row>
    <row r="16" spans="1:16" s="5" customFormat="1" ht="12.75" customHeight="1" x14ac:dyDescent="0.2">
      <c r="A16" s="41" t="s">
        <v>86</v>
      </c>
      <c r="B16" s="133" t="s">
        <v>230</v>
      </c>
      <c r="C16" s="127">
        <v>1.0948118932038799</v>
      </c>
    </row>
    <row r="17" spans="1:4" s="50" customFormat="1" ht="19.5" customHeight="1" x14ac:dyDescent="0.2">
      <c r="A17" s="41" t="s">
        <v>89</v>
      </c>
      <c r="B17" s="41" t="s">
        <v>160</v>
      </c>
      <c r="C17" s="127">
        <v>1.5268154991018701</v>
      </c>
    </row>
    <row r="18" spans="1:4" s="5" customFormat="1" ht="12.75" customHeight="1" x14ac:dyDescent="0.2">
      <c r="A18" s="41" t="s">
        <v>76</v>
      </c>
      <c r="B18" s="41" t="s">
        <v>163</v>
      </c>
      <c r="C18" s="127">
        <v>1.8207829940604301</v>
      </c>
    </row>
    <row r="19" spans="1:4" s="5" customFormat="1" ht="12.75" customHeight="1" x14ac:dyDescent="0.2">
      <c r="A19" s="41" t="s">
        <v>103</v>
      </c>
      <c r="B19" s="133" t="s">
        <v>229</v>
      </c>
      <c r="C19" s="127">
        <v>2.1905053703041801</v>
      </c>
    </row>
    <row r="20" spans="1:4" s="5" customFormat="1" ht="12.75" customHeight="1" x14ac:dyDescent="0.2">
      <c r="A20" s="41" t="s">
        <v>83</v>
      </c>
      <c r="B20" s="41" t="s">
        <v>159</v>
      </c>
      <c r="C20" s="127">
        <v>3.0783807625706499</v>
      </c>
    </row>
    <row r="21" spans="1:4" s="5" customFormat="1" ht="12.75" customHeight="1" x14ac:dyDescent="0.2">
      <c r="A21" s="101" t="s">
        <v>84</v>
      </c>
      <c r="B21" s="101" t="s">
        <v>161</v>
      </c>
      <c r="C21" s="103">
        <v>7.2373770564843998</v>
      </c>
    </row>
    <row r="22" spans="1:4" ht="12" customHeight="1" x14ac:dyDescent="0.2">
      <c r="D22" s="5"/>
    </row>
    <row r="23" spans="1:4" ht="12" customHeight="1" x14ac:dyDescent="0.2">
      <c r="A23" s="276" t="str">
        <f>'Metadata Text'!B7</f>
        <v>© Crown Copyright 2020</v>
      </c>
      <c r="B23" s="276"/>
      <c r="C23" s="277"/>
      <c r="D23" s="277"/>
    </row>
  </sheetData>
  <mergeCells count="2">
    <mergeCell ref="A1:G1"/>
    <mergeCell ref="I1:J1"/>
  </mergeCells>
  <phoneticPr fontId="12" type="noConversion"/>
  <hyperlinks>
    <hyperlink ref="I1" location="Contents!A1" display="Back to contents page "/>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0"/>
  <sheetViews>
    <sheetView zoomScaleNormal="100" workbookViewId="0">
      <selection sqref="A1:L1"/>
    </sheetView>
  </sheetViews>
  <sheetFormatPr defaultColWidth="9.140625" defaultRowHeight="12.75" x14ac:dyDescent="0.2"/>
  <cols>
    <col min="1" max="16384" width="9.140625" style="16"/>
  </cols>
  <sheetData>
    <row r="1" spans="1:19" ht="18" customHeight="1" x14ac:dyDescent="0.25">
      <c r="A1" s="326" t="s">
        <v>248</v>
      </c>
      <c r="B1" s="326"/>
      <c r="C1" s="326"/>
      <c r="D1" s="326"/>
      <c r="E1" s="326"/>
      <c r="F1" s="326"/>
      <c r="G1" s="326"/>
      <c r="H1" s="326"/>
      <c r="I1" s="326"/>
      <c r="J1" s="326"/>
      <c r="K1" s="326"/>
      <c r="L1" s="326"/>
      <c r="M1" s="281"/>
      <c r="N1" s="362" t="s">
        <v>242</v>
      </c>
      <c r="O1" s="362"/>
      <c r="P1" s="281"/>
      <c r="Q1" s="281"/>
      <c r="R1" s="281"/>
      <c r="S1" s="281"/>
    </row>
    <row r="6" spans="1:19" x14ac:dyDescent="0.2">
      <c r="P6" s="113"/>
    </row>
    <row r="18" spans="16:16" x14ac:dyDescent="0.2">
      <c r="P18" s="81"/>
    </row>
    <row r="32" spans="16:16" hidden="1" x14ac:dyDescent="0.2"/>
    <row r="33" spans="1:14" ht="15.75" hidden="1" customHeight="1" x14ac:dyDescent="0.2"/>
    <row r="34" spans="1:14" hidden="1" x14ac:dyDescent="0.2"/>
    <row r="35" spans="1:14" hidden="1" x14ac:dyDescent="0.2"/>
    <row r="36" spans="1:14" hidden="1" x14ac:dyDescent="0.2"/>
    <row r="37" spans="1:14" hidden="1" x14ac:dyDescent="0.2"/>
    <row r="38" spans="1:14" hidden="1" x14ac:dyDescent="0.2"/>
    <row r="39" spans="1:14" hidden="1" x14ac:dyDescent="0.2"/>
    <row r="40" spans="1:14" hidden="1" x14ac:dyDescent="0.2"/>
    <row r="41" spans="1:14" hidden="1" x14ac:dyDescent="0.2"/>
    <row r="42" spans="1:14" hidden="1" x14ac:dyDescent="0.2"/>
    <row r="44" spans="1:14" x14ac:dyDescent="0.2">
      <c r="A44" s="53" t="s">
        <v>54</v>
      </c>
      <c r="B44" s="123"/>
      <c r="C44" s="123"/>
      <c r="D44" s="123"/>
      <c r="E44" s="123"/>
      <c r="F44" s="275"/>
      <c r="G44" s="275"/>
      <c r="H44" s="275"/>
      <c r="I44" s="275"/>
      <c r="J44" s="275"/>
      <c r="K44" s="275"/>
      <c r="L44" s="275"/>
      <c r="M44" s="275"/>
      <c r="N44" s="275"/>
    </row>
    <row r="45" spans="1:14" ht="15" customHeight="1" x14ac:dyDescent="0.2">
      <c r="A45" s="364" t="str">
        <f>'Metadata Text'!B10</f>
        <v>Figures up to and including 2018 are mid-year population estimates (actual). Figures after this date are 2018-based mid-year projections (projected).</v>
      </c>
      <c r="B45" s="364"/>
      <c r="C45" s="364"/>
      <c r="D45" s="364"/>
      <c r="E45" s="364"/>
      <c r="F45" s="364"/>
      <c r="G45" s="364"/>
      <c r="H45" s="364"/>
      <c r="I45" s="364"/>
      <c r="J45" s="364"/>
      <c r="K45" s="283"/>
      <c r="L45" s="283"/>
      <c r="M45" s="283"/>
      <c r="N45" s="283"/>
    </row>
    <row r="46" spans="1:14" s="17" customFormat="1" x14ac:dyDescent="0.2">
      <c r="A46" s="364"/>
      <c r="B46" s="364"/>
      <c r="C46" s="364"/>
      <c r="D46" s="364"/>
      <c r="E46" s="364"/>
      <c r="F46" s="364"/>
      <c r="G46" s="364"/>
      <c r="H46" s="364"/>
      <c r="I46" s="364"/>
      <c r="J46" s="364"/>
      <c r="K46" s="283"/>
      <c r="L46" s="283"/>
      <c r="M46" s="283"/>
      <c r="N46" s="283"/>
    </row>
    <row r="48" spans="1:14" x14ac:dyDescent="0.2">
      <c r="A48" s="310" t="str">
        <f>'Metadata Text'!B7</f>
        <v>© Crown Copyright 2020</v>
      </c>
      <c r="B48" s="310"/>
    </row>
    <row r="49" spans="1:1" x14ac:dyDescent="0.2">
      <c r="A49" s="157"/>
    </row>
    <row r="50" spans="1:1" ht="15.75" x14ac:dyDescent="0.25">
      <c r="A50" s="117"/>
    </row>
  </sheetData>
  <mergeCells count="4">
    <mergeCell ref="A48:B48"/>
    <mergeCell ref="A45:J46"/>
    <mergeCell ref="A1:L1"/>
    <mergeCell ref="N1:O1"/>
  </mergeCells>
  <hyperlinks>
    <hyperlink ref="N1" location="Contents!A1" display="back to contents"/>
  </hyperlinks>
  <pageMargins left="0.7" right="0.7" top="0.75" bottom="0.75" header="0.3" footer="0.3"/>
  <pageSetup paperSize="8"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L60"/>
  <sheetViews>
    <sheetView workbookViewId="0">
      <selection sqref="A1:F2"/>
    </sheetView>
  </sheetViews>
  <sheetFormatPr defaultRowHeight="12.75" x14ac:dyDescent="0.2"/>
  <cols>
    <col min="1" max="1" width="8.5703125" style="23" customWidth="1"/>
    <col min="2" max="2" width="15.28515625" style="23" customWidth="1"/>
    <col min="3" max="3" width="13" style="23" customWidth="1"/>
    <col min="4" max="5" width="10.85546875" style="23" customWidth="1"/>
    <col min="6" max="32" width="9.28515625" style="23" bestFit="1" customWidth="1"/>
    <col min="33" max="256" width="9.140625" style="23"/>
    <col min="257" max="257" width="24" style="23" customWidth="1"/>
    <col min="258" max="288" width="9.28515625" style="23" bestFit="1" customWidth="1"/>
    <col min="289" max="512" width="9.140625" style="23"/>
    <col min="513" max="513" width="24" style="23" customWidth="1"/>
    <col min="514" max="544" width="9.28515625" style="23" bestFit="1" customWidth="1"/>
    <col min="545" max="768" width="9.140625" style="23"/>
    <col min="769" max="769" width="24" style="23" customWidth="1"/>
    <col min="770" max="800" width="9.28515625" style="23" bestFit="1" customWidth="1"/>
    <col min="801" max="1024" width="9.140625" style="23"/>
    <col min="1025" max="1025" width="24" style="23" customWidth="1"/>
    <col min="1026" max="1056" width="9.28515625" style="23" bestFit="1" customWidth="1"/>
    <col min="1057" max="1280" width="9.140625" style="23"/>
    <col min="1281" max="1281" width="24" style="23" customWidth="1"/>
    <col min="1282" max="1312" width="9.28515625" style="23" bestFit="1" customWidth="1"/>
    <col min="1313" max="1536" width="9.140625" style="23"/>
    <col min="1537" max="1537" width="24" style="23" customWidth="1"/>
    <col min="1538" max="1568" width="9.28515625" style="23" bestFit="1" customWidth="1"/>
    <col min="1569" max="1792" width="9.140625" style="23"/>
    <col min="1793" max="1793" width="24" style="23" customWidth="1"/>
    <col min="1794" max="1824" width="9.28515625" style="23" bestFit="1" customWidth="1"/>
    <col min="1825" max="2048" width="9.140625" style="23"/>
    <col min="2049" max="2049" width="24" style="23" customWidth="1"/>
    <col min="2050" max="2080" width="9.28515625" style="23" bestFit="1" customWidth="1"/>
    <col min="2081" max="2304" width="9.140625" style="23"/>
    <col min="2305" max="2305" width="24" style="23" customWidth="1"/>
    <col min="2306" max="2336" width="9.28515625" style="23" bestFit="1" customWidth="1"/>
    <col min="2337" max="2560" width="9.140625" style="23"/>
    <col min="2561" max="2561" width="24" style="23" customWidth="1"/>
    <col min="2562" max="2592" width="9.28515625" style="23" bestFit="1" customWidth="1"/>
    <col min="2593" max="2816" width="9.140625" style="23"/>
    <col min="2817" max="2817" width="24" style="23" customWidth="1"/>
    <col min="2818" max="2848" width="9.28515625" style="23" bestFit="1" customWidth="1"/>
    <col min="2849" max="3072" width="9.140625" style="23"/>
    <col min="3073" max="3073" width="24" style="23" customWidth="1"/>
    <col min="3074" max="3104" width="9.28515625" style="23" bestFit="1" customWidth="1"/>
    <col min="3105" max="3328" width="9.140625" style="23"/>
    <col min="3329" max="3329" width="24" style="23" customWidth="1"/>
    <col min="3330" max="3360" width="9.28515625" style="23" bestFit="1" customWidth="1"/>
    <col min="3361" max="3584" width="9.140625" style="23"/>
    <col min="3585" max="3585" width="24" style="23" customWidth="1"/>
    <col min="3586" max="3616" width="9.28515625" style="23" bestFit="1" customWidth="1"/>
    <col min="3617" max="3840" width="9.140625" style="23"/>
    <col min="3841" max="3841" width="24" style="23" customWidth="1"/>
    <col min="3842" max="3872" width="9.28515625" style="23" bestFit="1" customWidth="1"/>
    <col min="3873" max="4096" width="9.140625" style="23"/>
    <col min="4097" max="4097" width="24" style="23" customWidth="1"/>
    <col min="4098" max="4128" width="9.28515625" style="23" bestFit="1" customWidth="1"/>
    <col min="4129" max="4352" width="9.140625" style="23"/>
    <col min="4353" max="4353" width="24" style="23" customWidth="1"/>
    <col min="4354" max="4384" width="9.28515625" style="23" bestFit="1" customWidth="1"/>
    <col min="4385" max="4608" width="9.140625" style="23"/>
    <col min="4609" max="4609" width="24" style="23" customWidth="1"/>
    <col min="4610" max="4640" width="9.28515625" style="23" bestFit="1" customWidth="1"/>
    <col min="4641" max="4864" width="9.140625" style="23"/>
    <col min="4865" max="4865" width="24" style="23" customWidth="1"/>
    <col min="4866" max="4896" width="9.28515625" style="23" bestFit="1" customWidth="1"/>
    <col min="4897" max="5120" width="9.140625" style="23"/>
    <col min="5121" max="5121" width="24" style="23" customWidth="1"/>
    <col min="5122" max="5152" width="9.28515625" style="23" bestFit="1" customWidth="1"/>
    <col min="5153" max="5376" width="9.140625" style="23"/>
    <col min="5377" max="5377" width="24" style="23" customWidth="1"/>
    <col min="5378" max="5408" width="9.28515625" style="23" bestFit="1" customWidth="1"/>
    <col min="5409" max="5632" width="9.140625" style="23"/>
    <col min="5633" max="5633" width="24" style="23" customWidth="1"/>
    <col min="5634" max="5664" width="9.28515625" style="23" bestFit="1" customWidth="1"/>
    <col min="5665" max="5888" width="9.140625" style="23"/>
    <col min="5889" max="5889" width="24" style="23" customWidth="1"/>
    <col min="5890" max="5920" width="9.28515625" style="23" bestFit="1" customWidth="1"/>
    <col min="5921" max="6144" width="9.140625" style="23"/>
    <col min="6145" max="6145" width="24" style="23" customWidth="1"/>
    <col min="6146" max="6176" width="9.28515625" style="23" bestFit="1" customWidth="1"/>
    <col min="6177" max="6400" width="9.140625" style="23"/>
    <col min="6401" max="6401" width="24" style="23" customWidth="1"/>
    <col min="6402" max="6432" width="9.28515625" style="23" bestFit="1" customWidth="1"/>
    <col min="6433" max="6656" width="9.140625" style="23"/>
    <col min="6657" max="6657" width="24" style="23" customWidth="1"/>
    <col min="6658" max="6688" width="9.28515625" style="23" bestFit="1" customWidth="1"/>
    <col min="6689" max="6912" width="9.140625" style="23"/>
    <col min="6913" max="6913" width="24" style="23" customWidth="1"/>
    <col min="6914" max="6944" width="9.28515625" style="23" bestFit="1" customWidth="1"/>
    <col min="6945" max="7168" width="9.140625" style="23"/>
    <col min="7169" max="7169" width="24" style="23" customWidth="1"/>
    <col min="7170" max="7200" width="9.28515625" style="23" bestFit="1" customWidth="1"/>
    <col min="7201" max="7424" width="9.140625" style="23"/>
    <col min="7425" max="7425" width="24" style="23" customWidth="1"/>
    <col min="7426" max="7456" width="9.28515625" style="23" bestFit="1" customWidth="1"/>
    <col min="7457" max="7680" width="9.140625" style="23"/>
    <col min="7681" max="7681" width="24" style="23" customWidth="1"/>
    <col min="7682" max="7712" width="9.28515625" style="23" bestFit="1" customWidth="1"/>
    <col min="7713" max="7936" width="9.140625" style="23"/>
    <col min="7937" max="7937" width="24" style="23" customWidth="1"/>
    <col min="7938" max="7968" width="9.28515625" style="23" bestFit="1" customWidth="1"/>
    <col min="7969" max="8192" width="9.140625" style="23"/>
    <col min="8193" max="8193" width="24" style="23" customWidth="1"/>
    <col min="8194" max="8224" width="9.28515625" style="23" bestFit="1" customWidth="1"/>
    <col min="8225" max="8448" width="9.140625" style="23"/>
    <col min="8449" max="8449" width="24" style="23" customWidth="1"/>
    <col min="8450" max="8480" width="9.28515625" style="23" bestFit="1" customWidth="1"/>
    <col min="8481" max="8704" width="9.140625" style="23"/>
    <col min="8705" max="8705" width="24" style="23" customWidth="1"/>
    <col min="8706" max="8736" width="9.28515625" style="23" bestFit="1" customWidth="1"/>
    <col min="8737" max="8960" width="9.140625" style="23"/>
    <col min="8961" max="8961" width="24" style="23" customWidth="1"/>
    <col min="8962" max="8992" width="9.28515625" style="23" bestFit="1" customWidth="1"/>
    <col min="8993" max="9216" width="9.140625" style="23"/>
    <col min="9217" max="9217" width="24" style="23" customWidth="1"/>
    <col min="9218" max="9248" width="9.28515625" style="23" bestFit="1" customWidth="1"/>
    <col min="9249" max="9472" width="9.140625" style="23"/>
    <col min="9473" max="9473" width="24" style="23" customWidth="1"/>
    <col min="9474" max="9504" width="9.28515625" style="23" bestFit="1" customWidth="1"/>
    <col min="9505" max="9728" width="9.140625" style="23"/>
    <col min="9729" max="9729" width="24" style="23" customWidth="1"/>
    <col min="9730" max="9760" width="9.28515625" style="23" bestFit="1" customWidth="1"/>
    <col min="9761" max="9984" width="9.140625" style="23"/>
    <col min="9985" max="9985" width="24" style="23" customWidth="1"/>
    <col min="9986" max="10016" width="9.28515625" style="23" bestFit="1" customWidth="1"/>
    <col min="10017" max="10240" width="9.140625" style="23"/>
    <col min="10241" max="10241" width="24" style="23" customWidth="1"/>
    <col min="10242" max="10272" width="9.28515625" style="23" bestFit="1" customWidth="1"/>
    <col min="10273" max="10496" width="9.140625" style="23"/>
    <col min="10497" max="10497" width="24" style="23" customWidth="1"/>
    <col min="10498" max="10528" width="9.28515625" style="23" bestFit="1" customWidth="1"/>
    <col min="10529" max="10752" width="9.140625" style="23"/>
    <col min="10753" max="10753" width="24" style="23" customWidth="1"/>
    <col min="10754" max="10784" width="9.28515625" style="23" bestFit="1" customWidth="1"/>
    <col min="10785" max="11008" width="9.140625" style="23"/>
    <col min="11009" max="11009" width="24" style="23" customWidth="1"/>
    <col min="11010" max="11040" width="9.28515625" style="23" bestFit="1" customWidth="1"/>
    <col min="11041" max="11264" width="9.140625" style="23"/>
    <col min="11265" max="11265" width="24" style="23" customWidth="1"/>
    <col min="11266" max="11296" width="9.28515625" style="23" bestFit="1" customWidth="1"/>
    <col min="11297" max="11520" width="9.140625" style="23"/>
    <col min="11521" max="11521" width="24" style="23" customWidth="1"/>
    <col min="11522" max="11552" width="9.28515625" style="23" bestFit="1" customWidth="1"/>
    <col min="11553" max="11776" width="9.140625" style="23"/>
    <col min="11777" max="11777" width="24" style="23" customWidth="1"/>
    <col min="11778" max="11808" width="9.28515625" style="23" bestFit="1" customWidth="1"/>
    <col min="11809" max="12032" width="9.140625" style="23"/>
    <col min="12033" max="12033" width="24" style="23" customWidth="1"/>
    <col min="12034" max="12064" width="9.28515625" style="23" bestFit="1" customWidth="1"/>
    <col min="12065" max="12288" width="9.140625" style="23"/>
    <col min="12289" max="12289" width="24" style="23" customWidth="1"/>
    <col min="12290" max="12320" width="9.28515625" style="23" bestFit="1" customWidth="1"/>
    <col min="12321" max="12544" width="9.140625" style="23"/>
    <col min="12545" max="12545" width="24" style="23" customWidth="1"/>
    <col min="12546" max="12576" width="9.28515625" style="23" bestFit="1" customWidth="1"/>
    <col min="12577" max="12800" width="9.140625" style="23"/>
    <col min="12801" max="12801" width="24" style="23" customWidth="1"/>
    <col min="12802" max="12832" width="9.28515625" style="23" bestFit="1" customWidth="1"/>
    <col min="12833" max="13056" width="9.140625" style="23"/>
    <col min="13057" max="13057" width="24" style="23" customWidth="1"/>
    <col min="13058" max="13088" width="9.28515625" style="23" bestFit="1" customWidth="1"/>
    <col min="13089" max="13312" width="9.140625" style="23"/>
    <col min="13313" max="13313" width="24" style="23" customWidth="1"/>
    <col min="13314" max="13344" width="9.28515625" style="23" bestFit="1" customWidth="1"/>
    <col min="13345" max="13568" width="9.140625" style="23"/>
    <col min="13569" max="13569" width="24" style="23" customWidth="1"/>
    <col min="13570" max="13600" width="9.28515625" style="23" bestFit="1" customWidth="1"/>
    <col min="13601" max="13824" width="9.140625" style="23"/>
    <col min="13825" max="13825" width="24" style="23" customWidth="1"/>
    <col min="13826" max="13856" width="9.28515625" style="23" bestFit="1" customWidth="1"/>
    <col min="13857" max="14080" width="9.140625" style="23"/>
    <col min="14081" max="14081" width="24" style="23" customWidth="1"/>
    <col min="14082" max="14112" width="9.28515625" style="23" bestFit="1" customWidth="1"/>
    <col min="14113" max="14336" width="9.140625" style="23"/>
    <col min="14337" max="14337" width="24" style="23" customWidth="1"/>
    <col min="14338" max="14368" width="9.28515625" style="23" bestFit="1" customWidth="1"/>
    <col min="14369" max="14592" width="9.140625" style="23"/>
    <col min="14593" max="14593" width="24" style="23" customWidth="1"/>
    <col min="14594" max="14624" width="9.28515625" style="23" bestFit="1" customWidth="1"/>
    <col min="14625" max="14848" width="9.140625" style="23"/>
    <col min="14849" max="14849" width="24" style="23" customWidth="1"/>
    <col min="14850" max="14880" width="9.28515625" style="23" bestFit="1" customWidth="1"/>
    <col min="14881" max="15104" width="9.140625" style="23"/>
    <col min="15105" max="15105" width="24" style="23" customWidth="1"/>
    <col min="15106" max="15136" width="9.28515625" style="23" bestFit="1" customWidth="1"/>
    <col min="15137" max="15360" width="9.140625" style="23"/>
    <col min="15361" max="15361" width="24" style="23" customWidth="1"/>
    <col min="15362" max="15392" width="9.28515625" style="23" bestFit="1" customWidth="1"/>
    <col min="15393" max="15616" width="9.140625" style="23"/>
    <col min="15617" max="15617" width="24" style="23" customWidth="1"/>
    <col min="15618" max="15648" width="9.28515625" style="23" bestFit="1" customWidth="1"/>
    <col min="15649" max="15872" width="9.140625" style="23"/>
    <col min="15873" max="15873" width="24" style="23" customWidth="1"/>
    <col min="15874" max="15904" width="9.28515625" style="23" bestFit="1" customWidth="1"/>
    <col min="15905" max="16128" width="9.140625" style="23"/>
    <col min="16129" max="16129" width="24" style="23" customWidth="1"/>
    <col min="16130" max="16160" width="9.28515625" style="23" bestFit="1" customWidth="1"/>
    <col min="16161" max="16384" width="9.140625" style="23"/>
  </cols>
  <sheetData>
    <row r="1" spans="1:16" ht="18" customHeight="1" x14ac:dyDescent="0.25">
      <c r="A1" s="372" t="str">
        <f>'Contents Text'!A17&amp;": "&amp;'Contents Text'!B17</f>
        <v>Figure 11: Estimated and projected population of Strategic Development Plan areas, 2002 to 2028</v>
      </c>
      <c r="B1" s="372"/>
      <c r="C1" s="372"/>
      <c r="D1" s="372"/>
      <c r="E1" s="372"/>
      <c r="F1" s="372"/>
      <c r="G1" s="282"/>
      <c r="H1" s="309" t="s">
        <v>242</v>
      </c>
      <c r="I1" s="309"/>
      <c r="J1" s="282"/>
      <c r="K1" s="282"/>
      <c r="L1" s="282"/>
    </row>
    <row r="2" spans="1:16" ht="18" customHeight="1" x14ac:dyDescent="0.25">
      <c r="A2" s="372"/>
      <c r="B2" s="372"/>
      <c r="C2" s="372"/>
      <c r="D2" s="372"/>
      <c r="E2" s="372"/>
      <c r="F2" s="372"/>
      <c r="G2" s="282"/>
      <c r="H2" s="282"/>
      <c r="I2" s="282"/>
      <c r="J2" s="282"/>
      <c r="K2" s="282"/>
      <c r="L2" s="282"/>
      <c r="O2" s="274"/>
      <c r="P2" s="282"/>
    </row>
    <row r="3" spans="1:16" ht="15" customHeight="1" x14ac:dyDescent="0.2"/>
    <row r="4" spans="1:16" x14ac:dyDescent="0.2">
      <c r="A4" s="374" t="s">
        <v>118</v>
      </c>
      <c r="B4" s="374"/>
      <c r="C4" s="374"/>
      <c r="D4" s="374"/>
      <c r="E4" s="374"/>
    </row>
    <row r="5" spans="1:16" x14ac:dyDescent="0.2">
      <c r="A5" s="376" t="s">
        <v>32</v>
      </c>
      <c r="B5" s="376" t="s">
        <v>104</v>
      </c>
      <c r="C5" s="376" t="s">
        <v>59</v>
      </c>
      <c r="D5" s="376" t="s">
        <v>56</v>
      </c>
      <c r="E5" s="376" t="s">
        <v>57</v>
      </c>
    </row>
    <row r="6" spans="1:16" x14ac:dyDescent="0.2">
      <c r="A6" s="377"/>
      <c r="B6" s="377"/>
      <c r="C6" s="377"/>
      <c r="D6" s="377"/>
      <c r="E6" s="377"/>
    </row>
    <row r="7" spans="1:16" ht="12.75" customHeight="1" x14ac:dyDescent="0.2">
      <c r="A7" s="151">
        <v>2002</v>
      </c>
      <c r="B7" s="258">
        <v>0.43609199999999998</v>
      </c>
      <c r="C7" s="109">
        <v>1.7450840000000001</v>
      </c>
      <c r="D7" s="109">
        <v>1.1626030000000001</v>
      </c>
      <c r="E7" s="258">
        <v>0.46288800000000002</v>
      </c>
      <c r="F7" s="105"/>
      <c r="G7" s="105"/>
      <c r="H7" s="104"/>
      <c r="I7" s="104"/>
      <c r="J7" s="122"/>
    </row>
    <row r="8" spans="1:16" ht="12.75" customHeight="1" x14ac:dyDescent="0.2">
      <c r="A8" s="151">
        <v>2003</v>
      </c>
      <c r="B8" s="259">
        <v>0.43699900000000003</v>
      </c>
      <c r="C8" s="114">
        <v>1.7406330000000001</v>
      </c>
      <c r="D8" s="114">
        <v>1.162968</v>
      </c>
      <c r="E8" s="259">
        <v>0.463536</v>
      </c>
      <c r="F8" s="104"/>
      <c r="G8" s="105"/>
      <c r="H8" s="104"/>
      <c r="I8" s="104"/>
    </row>
    <row r="9" spans="1:16" x14ac:dyDescent="0.2">
      <c r="A9" s="151">
        <v>2004</v>
      </c>
      <c r="B9" s="259">
        <v>0.43900600000000001</v>
      </c>
      <c r="C9" s="114">
        <v>1.7400279999999999</v>
      </c>
      <c r="D9" s="114">
        <v>1.168852</v>
      </c>
      <c r="E9" s="259">
        <v>0.46475499999999997</v>
      </c>
      <c r="F9" s="104"/>
      <c r="G9" s="105"/>
      <c r="H9" s="104"/>
      <c r="I9" s="104"/>
    </row>
    <row r="10" spans="1:16" x14ac:dyDescent="0.2">
      <c r="A10" s="151">
        <v>2005</v>
      </c>
      <c r="B10" s="259">
        <v>0.44274200000000002</v>
      </c>
      <c r="C10" s="114">
        <v>1.7417</v>
      </c>
      <c r="D10" s="114">
        <v>1.176982</v>
      </c>
      <c r="E10" s="259">
        <v>0.46812399999999998</v>
      </c>
      <c r="F10" s="104"/>
      <c r="G10" s="105"/>
      <c r="H10" s="104"/>
      <c r="I10" s="104"/>
    </row>
    <row r="11" spans="1:16" x14ac:dyDescent="0.2">
      <c r="A11" s="151">
        <v>2006</v>
      </c>
      <c r="B11" s="259">
        <v>0.44718999999999998</v>
      </c>
      <c r="C11" s="114">
        <v>1.7430030000000001</v>
      </c>
      <c r="D11" s="114">
        <v>1.185373</v>
      </c>
      <c r="E11" s="259">
        <v>0.470163</v>
      </c>
      <c r="F11" s="104"/>
      <c r="G11" s="105"/>
      <c r="H11" s="104"/>
      <c r="I11" s="104"/>
    </row>
    <row r="12" spans="1:16" x14ac:dyDescent="0.2">
      <c r="A12" s="151">
        <v>2007</v>
      </c>
      <c r="B12" s="259">
        <v>0.453268</v>
      </c>
      <c r="C12" s="114">
        <v>1.7505660000000001</v>
      </c>
      <c r="D12" s="114">
        <v>1.1967190000000001</v>
      </c>
      <c r="E12" s="259">
        <v>0.47321099999999999</v>
      </c>
      <c r="F12" s="104"/>
      <c r="G12" s="104"/>
      <c r="H12" s="104"/>
      <c r="I12" s="104"/>
    </row>
    <row r="13" spans="1:16" x14ac:dyDescent="0.2">
      <c r="A13" s="151">
        <v>2008</v>
      </c>
      <c r="B13" s="259">
        <v>0.457256</v>
      </c>
      <c r="C13" s="114">
        <v>1.7584960000000001</v>
      </c>
      <c r="D13" s="114">
        <v>1.2067060000000001</v>
      </c>
      <c r="E13" s="259">
        <v>0.47667100000000001</v>
      </c>
      <c r="F13" s="104"/>
      <c r="G13" s="104"/>
      <c r="H13" s="104"/>
      <c r="I13" s="104"/>
    </row>
    <row r="14" spans="1:16" x14ac:dyDescent="0.2">
      <c r="A14" s="151">
        <v>2009</v>
      </c>
      <c r="B14" s="259">
        <v>0.46250000000000002</v>
      </c>
      <c r="C14" s="114">
        <v>1.7667409999999999</v>
      </c>
      <c r="D14" s="114">
        <v>1.2156629999999999</v>
      </c>
      <c r="E14" s="259">
        <v>0.479352</v>
      </c>
      <c r="F14" s="104"/>
      <c r="G14" s="104"/>
      <c r="H14" s="104"/>
      <c r="I14" s="104"/>
    </row>
    <row r="15" spans="1:16" x14ac:dyDescent="0.2">
      <c r="A15" s="151">
        <v>2010</v>
      </c>
      <c r="B15" s="259">
        <v>0.46762999999999999</v>
      </c>
      <c r="C15" s="114">
        <v>1.7743960000000001</v>
      </c>
      <c r="D15" s="114">
        <v>1.226243</v>
      </c>
      <c r="E15" s="259">
        <v>0.481798</v>
      </c>
      <c r="F15" s="104"/>
      <c r="G15" s="104"/>
      <c r="H15" s="104"/>
      <c r="I15" s="104"/>
    </row>
    <row r="16" spans="1:16" x14ac:dyDescent="0.2">
      <c r="A16" s="151">
        <v>2011</v>
      </c>
      <c r="B16" s="259">
        <v>0.47259699999999999</v>
      </c>
      <c r="C16" s="114">
        <v>1.784138</v>
      </c>
      <c r="D16" s="114">
        <v>1.239771</v>
      </c>
      <c r="E16" s="259">
        <v>0.48542600000000002</v>
      </c>
      <c r="F16" s="104"/>
      <c r="G16" s="104"/>
      <c r="H16" s="104"/>
      <c r="I16" s="104"/>
    </row>
    <row r="17" spans="1:9" x14ac:dyDescent="0.2">
      <c r="A17" s="151">
        <v>2012</v>
      </c>
      <c r="B17" s="259">
        <v>0.47695900000000002</v>
      </c>
      <c r="C17" s="114">
        <v>1.7865230000000001</v>
      </c>
      <c r="D17" s="114">
        <v>1.2473129999999999</v>
      </c>
      <c r="E17" s="259">
        <v>0.48723899999999998</v>
      </c>
      <c r="F17" s="104"/>
      <c r="G17" s="104"/>
      <c r="H17" s="104"/>
      <c r="I17" s="104"/>
    </row>
    <row r="18" spans="1:9" x14ac:dyDescent="0.2">
      <c r="A18" s="151">
        <v>2013</v>
      </c>
      <c r="B18" s="259">
        <v>0.48132999999999998</v>
      </c>
      <c r="C18" s="114">
        <v>1.787536</v>
      </c>
      <c r="D18" s="114">
        <v>1.2537320000000001</v>
      </c>
      <c r="E18" s="259">
        <v>0.48808000000000001</v>
      </c>
      <c r="F18" s="104"/>
      <c r="G18" s="104"/>
      <c r="H18" s="104"/>
      <c r="I18" s="104"/>
    </row>
    <row r="19" spans="1:9" x14ac:dyDescent="0.2">
      <c r="A19" s="151">
        <v>2014</v>
      </c>
      <c r="B19" s="259">
        <v>0.48589300000000002</v>
      </c>
      <c r="C19" s="114">
        <v>1.7929010000000001</v>
      </c>
      <c r="D19" s="114">
        <v>1.262947</v>
      </c>
      <c r="E19" s="259">
        <v>0.48938900000000002</v>
      </c>
      <c r="F19" s="104"/>
      <c r="G19" s="104"/>
      <c r="H19" s="104"/>
      <c r="I19" s="104"/>
    </row>
    <row r="20" spans="1:9" x14ac:dyDescent="0.2">
      <c r="A20" s="151">
        <v>2015</v>
      </c>
      <c r="B20" s="259">
        <v>0.48879899999999998</v>
      </c>
      <c r="C20" s="114">
        <v>1.8014060000000001</v>
      </c>
      <c r="D20" s="114">
        <v>1.2733810000000001</v>
      </c>
      <c r="E20" s="259">
        <v>0.49069499999999999</v>
      </c>
      <c r="F20" s="104"/>
      <c r="G20" s="104"/>
      <c r="H20" s="104"/>
      <c r="I20" s="104"/>
    </row>
    <row r="21" spans="1:9" x14ac:dyDescent="0.2">
      <c r="A21" s="151">
        <v>2016</v>
      </c>
      <c r="B21" s="259">
        <v>0.48861100000000002</v>
      </c>
      <c r="C21" s="114">
        <v>1.814853</v>
      </c>
      <c r="D21" s="114">
        <v>1.287137</v>
      </c>
      <c r="E21" s="259">
        <v>0.492309</v>
      </c>
      <c r="F21" s="104"/>
      <c r="G21" s="104"/>
      <c r="H21" s="104"/>
      <c r="I21" s="104"/>
    </row>
    <row r="22" spans="1:9" x14ac:dyDescent="0.2">
      <c r="A22" s="151">
        <v>2017</v>
      </c>
      <c r="B22" s="259">
        <v>0.487155</v>
      </c>
      <c r="C22" s="114">
        <v>1.824227</v>
      </c>
      <c r="D22" s="114">
        <v>1.2975969999999999</v>
      </c>
      <c r="E22" s="259">
        <v>0.49347600000000003</v>
      </c>
      <c r="F22" s="104"/>
      <c r="G22" s="104"/>
      <c r="H22" s="104"/>
      <c r="I22" s="104"/>
    </row>
    <row r="23" spans="1:9" x14ac:dyDescent="0.2">
      <c r="A23" s="151">
        <v>2018</v>
      </c>
      <c r="B23" s="260">
        <v>0.48565000000000003</v>
      </c>
      <c r="C23" s="110">
        <v>1.8312010000000001</v>
      </c>
      <c r="D23" s="110">
        <v>1.3066150000000001</v>
      </c>
      <c r="E23" s="260">
        <v>0.49356</v>
      </c>
      <c r="F23" s="104"/>
      <c r="G23" s="104"/>
      <c r="H23" s="104"/>
      <c r="I23" s="104"/>
    </row>
    <row r="24" spans="1:9" ht="17.25" customHeight="1" x14ac:dyDescent="0.2">
      <c r="A24" s="375" t="s">
        <v>117</v>
      </c>
      <c r="B24" s="375"/>
      <c r="C24" s="375"/>
      <c r="D24" s="375"/>
      <c r="E24" s="375"/>
      <c r="F24" s="104"/>
      <c r="G24" s="104"/>
      <c r="H24" s="104"/>
      <c r="I24" s="104"/>
    </row>
    <row r="25" spans="1:9" ht="12" hidden="1" customHeight="1" x14ac:dyDescent="0.2">
      <c r="A25" s="86" t="s">
        <v>32</v>
      </c>
      <c r="B25" s="86" t="s">
        <v>104</v>
      </c>
      <c r="C25" s="86" t="s">
        <v>59</v>
      </c>
      <c r="D25" s="86" t="s">
        <v>56</v>
      </c>
      <c r="E25" s="86" t="s">
        <v>57</v>
      </c>
      <c r="F25" s="104"/>
      <c r="G25" s="104"/>
      <c r="H25" s="104"/>
      <c r="I25" s="104"/>
    </row>
    <row r="26" spans="1:9" x14ac:dyDescent="0.2">
      <c r="A26" s="152">
        <v>2018</v>
      </c>
      <c r="B26" s="258">
        <v>0.48565000000000003</v>
      </c>
      <c r="C26" s="109">
        <v>1.8312010000000001</v>
      </c>
      <c r="D26" s="109">
        <v>1.3066150000000001</v>
      </c>
      <c r="E26" s="258">
        <v>0.49356</v>
      </c>
      <c r="F26" s="104"/>
      <c r="G26" s="104"/>
      <c r="H26" s="104"/>
      <c r="I26" s="104"/>
    </row>
    <row r="27" spans="1:9" x14ac:dyDescent="0.2">
      <c r="A27" s="152">
        <v>2019</v>
      </c>
      <c r="B27" s="259">
        <v>0.48660700000000001</v>
      </c>
      <c r="C27" s="114">
        <v>1.836104</v>
      </c>
      <c r="D27" s="114">
        <v>1.3147789999999999</v>
      </c>
      <c r="E27" s="259">
        <v>0.493728</v>
      </c>
      <c r="F27" s="104"/>
      <c r="G27" s="104"/>
      <c r="H27" s="104"/>
      <c r="I27" s="104"/>
    </row>
    <row r="28" spans="1:9" x14ac:dyDescent="0.2">
      <c r="A28" s="152">
        <v>2020</v>
      </c>
      <c r="B28" s="259">
        <v>0.487321</v>
      </c>
      <c r="C28" s="114">
        <v>1.8401959999999999</v>
      </c>
      <c r="D28" s="114">
        <v>1.3224720000000001</v>
      </c>
      <c r="E28" s="259">
        <v>0.49357499999999999</v>
      </c>
      <c r="F28" s="104"/>
      <c r="G28" s="104"/>
      <c r="H28" s="104"/>
      <c r="I28" s="104"/>
    </row>
    <row r="29" spans="1:9" x14ac:dyDescent="0.2">
      <c r="A29" s="152">
        <v>2021</v>
      </c>
      <c r="B29" s="259">
        <v>0.48801499999999998</v>
      </c>
      <c r="C29" s="114">
        <v>1.843906</v>
      </c>
      <c r="D29" s="114">
        <v>1.329691</v>
      </c>
      <c r="E29" s="259">
        <v>0.49331900000000001</v>
      </c>
      <c r="F29" s="104"/>
      <c r="G29" s="104"/>
      <c r="H29" s="104"/>
      <c r="I29" s="104"/>
    </row>
    <row r="30" spans="1:9" x14ac:dyDescent="0.2">
      <c r="A30" s="152">
        <v>2022</v>
      </c>
      <c r="B30" s="259">
        <v>0.48897299999999999</v>
      </c>
      <c r="C30" s="114">
        <v>1.847256</v>
      </c>
      <c r="D30" s="114">
        <v>1.3366610000000001</v>
      </c>
      <c r="E30" s="259">
        <v>0.49311700000000003</v>
      </c>
      <c r="F30" s="104"/>
      <c r="G30" s="104"/>
      <c r="H30" s="104"/>
      <c r="I30" s="104"/>
    </row>
    <row r="31" spans="1:9" x14ac:dyDescent="0.2">
      <c r="A31" s="152">
        <v>2023</v>
      </c>
      <c r="B31" s="259">
        <v>0.49010199999999998</v>
      </c>
      <c r="C31" s="114">
        <v>1.850312</v>
      </c>
      <c r="D31" s="114">
        <v>1.3433139999999999</v>
      </c>
      <c r="E31" s="259">
        <v>0.49292599999999998</v>
      </c>
      <c r="F31" s="104"/>
      <c r="G31" s="104"/>
      <c r="H31" s="104"/>
      <c r="I31" s="104"/>
    </row>
    <row r="32" spans="1:9" x14ac:dyDescent="0.2">
      <c r="A32" s="152">
        <v>2024</v>
      </c>
      <c r="B32" s="259">
        <v>0.49119800000000002</v>
      </c>
      <c r="C32" s="114">
        <v>1.853235</v>
      </c>
      <c r="D32" s="114">
        <v>1.3498140000000001</v>
      </c>
      <c r="E32" s="259">
        <v>0.49271100000000001</v>
      </c>
      <c r="F32" s="104"/>
      <c r="G32" s="104"/>
      <c r="H32" s="104"/>
      <c r="I32" s="104"/>
    </row>
    <row r="33" spans="1:38" x14ac:dyDescent="0.2">
      <c r="A33" s="152">
        <v>2025</v>
      </c>
      <c r="B33" s="259">
        <v>0.49216399999999999</v>
      </c>
      <c r="C33" s="114">
        <v>1.856087</v>
      </c>
      <c r="D33" s="114">
        <v>1.3561840000000001</v>
      </c>
      <c r="E33" s="259">
        <v>0.49251200000000001</v>
      </c>
      <c r="F33" s="104"/>
      <c r="G33" s="104"/>
      <c r="H33" s="104"/>
      <c r="I33" s="104"/>
    </row>
    <row r="34" spans="1:38" x14ac:dyDescent="0.2">
      <c r="A34" s="152">
        <v>2026</v>
      </c>
      <c r="B34" s="259">
        <v>0.49303200000000003</v>
      </c>
      <c r="C34" s="114">
        <v>1.858865</v>
      </c>
      <c r="D34" s="114">
        <v>1.3623069999999999</v>
      </c>
      <c r="E34" s="259">
        <v>0.49232599999999999</v>
      </c>
      <c r="F34" s="104"/>
      <c r="G34" s="104"/>
      <c r="H34" s="104"/>
      <c r="I34" s="104"/>
    </row>
    <row r="35" spans="1:38" x14ac:dyDescent="0.2">
      <c r="A35" s="152">
        <v>2027</v>
      </c>
      <c r="B35" s="259">
        <v>0.49384899999999998</v>
      </c>
      <c r="C35" s="114">
        <v>1.861559</v>
      </c>
      <c r="D35" s="114">
        <v>1.3682909999999999</v>
      </c>
      <c r="E35" s="259">
        <v>0.49213099999999999</v>
      </c>
      <c r="F35" s="104"/>
      <c r="G35" s="104"/>
      <c r="H35" s="104"/>
      <c r="I35" s="104"/>
    </row>
    <row r="36" spans="1:38" x14ac:dyDescent="0.2">
      <c r="A36" s="153">
        <v>2028</v>
      </c>
      <c r="B36" s="260">
        <v>0.494562</v>
      </c>
      <c r="C36" s="110">
        <v>1.864125</v>
      </c>
      <c r="D36" s="110">
        <v>1.3740749999999999</v>
      </c>
      <c r="E36" s="260">
        <v>0.49188900000000002</v>
      </c>
      <c r="F36" s="104"/>
      <c r="G36" s="104"/>
      <c r="H36" s="104"/>
      <c r="I36" s="104"/>
    </row>
    <row r="38" spans="1:38" x14ac:dyDescent="0.2">
      <c r="A38" s="53" t="s">
        <v>54</v>
      </c>
      <c r="J38" s="29"/>
    </row>
    <row r="39" spans="1:38" x14ac:dyDescent="0.2">
      <c r="A39" s="123" t="s">
        <v>74</v>
      </c>
      <c r="J39" s="29"/>
    </row>
    <row r="40" spans="1:38" x14ac:dyDescent="0.2">
      <c r="A40" s="364" t="str">
        <f>'Metadata Text'!B10</f>
        <v>Figures up to and including 2018 are mid-year population estimates (actual). Figures after this date are 2018-based mid-year projections (projected).</v>
      </c>
      <c r="B40" s="364"/>
      <c r="C40" s="364"/>
      <c r="D40" s="364"/>
      <c r="E40" s="364"/>
      <c r="J40" s="29"/>
    </row>
    <row r="41" spans="1:38" x14ac:dyDescent="0.2">
      <c r="A41" s="364"/>
      <c r="B41" s="364"/>
      <c r="C41" s="364"/>
      <c r="D41" s="364"/>
      <c r="E41" s="364"/>
      <c r="F41" s="57"/>
      <c r="G41" s="57"/>
      <c r="H41" s="57"/>
      <c r="I41" s="57"/>
    </row>
    <row r="42" spans="1:38" x14ac:dyDescent="0.2">
      <c r="A42" s="324"/>
      <c r="B42" s="324"/>
      <c r="C42" s="324"/>
    </row>
    <row r="43" spans="1:38" x14ac:dyDescent="0.2">
      <c r="A43" s="373" t="str">
        <f>'Metadata Text'!B7</f>
        <v>© Crown Copyright 2020</v>
      </c>
      <c r="B43" s="373"/>
    </row>
    <row r="47" spans="1:38" x14ac:dyDescent="0.2">
      <c r="AL47" s="30"/>
    </row>
    <row r="60" spans="36:36" x14ac:dyDescent="0.2">
      <c r="AJ60" s="23" t="s">
        <v>58</v>
      </c>
    </row>
  </sheetData>
  <mergeCells count="12">
    <mergeCell ref="H1:I1"/>
    <mergeCell ref="A5:A6"/>
    <mergeCell ref="B5:B6"/>
    <mergeCell ref="C5:C6"/>
    <mergeCell ref="D5:D6"/>
    <mergeCell ref="E5:E6"/>
    <mergeCell ref="A1:F2"/>
    <mergeCell ref="A40:E41"/>
    <mergeCell ref="A42:C42"/>
    <mergeCell ref="A43:B43"/>
    <mergeCell ref="A4:E4"/>
    <mergeCell ref="A24:E24"/>
  </mergeCells>
  <hyperlinks>
    <hyperlink ref="H1" location="Contents!A1" display="Back to contents page"/>
  </hyperlinks>
  <pageMargins left="0.75" right="0.75" top="1" bottom="1" header="0.5" footer="0.5"/>
  <pageSetup paperSize="9" scale="36"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zoomScaleNormal="100" workbookViewId="0">
      <selection sqref="A1:J1"/>
    </sheetView>
  </sheetViews>
  <sheetFormatPr defaultColWidth="9.140625" defaultRowHeight="12.75" x14ac:dyDescent="0.2"/>
  <cols>
    <col min="1" max="16384" width="9.140625" style="16"/>
  </cols>
  <sheetData>
    <row r="1" spans="1:14" ht="18" customHeight="1" x14ac:dyDescent="0.25">
      <c r="A1" s="326" t="str">
        <f>'Fig 12 data'!A1:G1</f>
        <v>Figure 12: Estimated and projected population of National Park areas, 2002 to 2028</v>
      </c>
      <c r="B1" s="326"/>
      <c r="C1" s="326"/>
      <c r="D1" s="326"/>
      <c r="E1" s="326"/>
      <c r="F1" s="326"/>
      <c r="G1" s="326"/>
      <c r="H1" s="326"/>
      <c r="I1" s="326"/>
      <c r="J1" s="326"/>
      <c r="K1" s="287"/>
      <c r="L1" s="362" t="s">
        <v>242</v>
      </c>
      <c r="M1" s="362"/>
      <c r="N1" s="287"/>
    </row>
    <row r="20" spans="1:16" x14ac:dyDescent="0.2">
      <c r="P20" s="81"/>
    </row>
    <row r="25" spans="1:16" ht="14.25" x14ac:dyDescent="0.2">
      <c r="A25" s="53" t="s">
        <v>54</v>
      </c>
      <c r="B25" s="111"/>
      <c r="C25" s="111"/>
      <c r="D25" s="111"/>
      <c r="E25" s="111"/>
      <c r="F25" s="112"/>
      <c r="G25" s="112"/>
      <c r="H25" s="112"/>
      <c r="I25" s="112"/>
      <c r="J25" s="112"/>
      <c r="K25" s="112"/>
      <c r="L25" s="112"/>
      <c r="M25" s="112"/>
      <c r="N25" s="112"/>
    </row>
    <row r="26" spans="1:16" x14ac:dyDescent="0.2">
      <c r="A26" s="324" t="str">
        <f>'Metadata Text'!B10</f>
        <v>Figures up to and including 2018 are mid-year population estimates (actual). Figures after this date are 2018-based mid-year projections (projected).</v>
      </c>
      <c r="B26" s="324"/>
      <c r="C26" s="324"/>
      <c r="D26" s="324"/>
      <c r="E26" s="324"/>
      <c r="F26" s="324"/>
      <c r="G26" s="324"/>
      <c r="H26" s="324"/>
      <c r="I26" s="324"/>
      <c r="J26" s="324"/>
      <c r="K26" s="324"/>
      <c r="L26" s="324"/>
      <c r="M26" s="324"/>
      <c r="N26" s="324"/>
    </row>
    <row r="27" spans="1:16" ht="9" customHeight="1" x14ac:dyDescent="0.2"/>
    <row r="28" spans="1:16" x14ac:dyDescent="0.2">
      <c r="A28" s="157" t="str">
        <f>'Metadata Text'!B7</f>
        <v>© Crown Copyright 2020</v>
      </c>
    </row>
    <row r="30" spans="1:16" ht="15.75" x14ac:dyDescent="0.25">
      <c r="A30" s="117"/>
    </row>
    <row r="31" spans="1:16" s="251" customFormat="1" ht="15.75" x14ac:dyDescent="0.25">
      <c r="A31" s="250" t="s">
        <v>164</v>
      </c>
    </row>
  </sheetData>
  <mergeCells count="3">
    <mergeCell ref="A26:N26"/>
    <mergeCell ref="A1:J1"/>
    <mergeCell ref="L1:M1"/>
  </mergeCells>
  <hyperlinks>
    <hyperlink ref="L1" location="Contents!A1" display="back to contents"/>
  </hyperlinks>
  <pageMargins left="0.7" right="0.7" top="0.75" bottom="0.75" header="0.3" footer="0.3"/>
  <pageSetup paperSize="8"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P40"/>
  <sheetViews>
    <sheetView workbookViewId="0">
      <selection sqref="A1:H1"/>
    </sheetView>
  </sheetViews>
  <sheetFormatPr defaultRowHeight="12.75" x14ac:dyDescent="0.2"/>
  <cols>
    <col min="1" max="1" width="10.7109375" style="23" customWidth="1"/>
    <col min="2" max="2" width="15.5703125" style="23" customWidth="1"/>
    <col min="3" max="3" width="20.28515625" style="23" customWidth="1"/>
    <col min="4" max="256" width="9.140625" style="23"/>
    <col min="257" max="257" width="15.85546875" style="23" customWidth="1"/>
    <col min="258" max="512" width="9.140625" style="23"/>
    <col min="513" max="513" width="15.85546875" style="23" customWidth="1"/>
    <col min="514" max="768" width="9.140625" style="23"/>
    <col min="769" max="769" width="15.85546875" style="23" customWidth="1"/>
    <col min="770" max="1024" width="9.140625" style="23"/>
    <col min="1025" max="1025" width="15.85546875" style="23" customWidth="1"/>
    <col min="1026" max="1280" width="9.140625" style="23"/>
    <col min="1281" max="1281" width="15.85546875" style="23" customWidth="1"/>
    <col min="1282" max="1536" width="9.140625" style="23"/>
    <col min="1537" max="1537" width="15.85546875" style="23" customWidth="1"/>
    <col min="1538" max="1792" width="9.140625" style="23"/>
    <col min="1793" max="1793" width="15.85546875" style="23" customWidth="1"/>
    <col min="1794" max="2048" width="9.140625" style="23"/>
    <col min="2049" max="2049" width="15.85546875" style="23" customWidth="1"/>
    <col min="2050" max="2304" width="9.140625" style="23"/>
    <col min="2305" max="2305" width="15.85546875" style="23" customWidth="1"/>
    <col min="2306" max="2560" width="9.140625" style="23"/>
    <col min="2561" max="2561" width="15.85546875" style="23" customWidth="1"/>
    <col min="2562" max="2816" width="9.140625" style="23"/>
    <col min="2817" max="2817" width="15.85546875" style="23" customWidth="1"/>
    <col min="2818" max="3072" width="9.140625" style="23"/>
    <col min="3073" max="3073" width="15.85546875" style="23" customWidth="1"/>
    <col min="3074" max="3328" width="9.140625" style="23"/>
    <col min="3329" max="3329" width="15.85546875" style="23" customWidth="1"/>
    <col min="3330" max="3584" width="9.140625" style="23"/>
    <col min="3585" max="3585" width="15.85546875" style="23" customWidth="1"/>
    <col min="3586" max="3840" width="9.140625" style="23"/>
    <col min="3841" max="3841" width="15.85546875" style="23" customWidth="1"/>
    <col min="3842" max="4096" width="9.140625" style="23"/>
    <col min="4097" max="4097" width="15.85546875" style="23" customWidth="1"/>
    <col min="4098" max="4352" width="9.140625" style="23"/>
    <col min="4353" max="4353" width="15.85546875" style="23" customWidth="1"/>
    <col min="4354" max="4608" width="9.140625" style="23"/>
    <col min="4609" max="4609" width="15.85546875" style="23" customWidth="1"/>
    <col min="4610" max="4864" width="9.140625" style="23"/>
    <col min="4865" max="4865" width="15.85546875" style="23" customWidth="1"/>
    <col min="4866" max="5120" width="9.140625" style="23"/>
    <col min="5121" max="5121" width="15.85546875" style="23" customWidth="1"/>
    <col min="5122" max="5376" width="9.140625" style="23"/>
    <col min="5377" max="5377" width="15.85546875" style="23" customWidth="1"/>
    <col min="5378" max="5632" width="9.140625" style="23"/>
    <col min="5633" max="5633" width="15.85546875" style="23" customWidth="1"/>
    <col min="5634" max="5888" width="9.140625" style="23"/>
    <col min="5889" max="5889" width="15.85546875" style="23" customWidth="1"/>
    <col min="5890" max="6144" width="9.140625" style="23"/>
    <col min="6145" max="6145" width="15.85546875" style="23" customWidth="1"/>
    <col min="6146" max="6400" width="9.140625" style="23"/>
    <col min="6401" max="6401" width="15.85546875" style="23" customWidth="1"/>
    <col min="6402" max="6656" width="9.140625" style="23"/>
    <col min="6657" max="6657" width="15.85546875" style="23" customWidth="1"/>
    <col min="6658" max="6912" width="9.140625" style="23"/>
    <col min="6913" max="6913" width="15.85546875" style="23" customWidth="1"/>
    <col min="6914" max="7168" width="9.140625" style="23"/>
    <col min="7169" max="7169" width="15.85546875" style="23" customWidth="1"/>
    <col min="7170" max="7424" width="9.140625" style="23"/>
    <col min="7425" max="7425" width="15.85546875" style="23" customWidth="1"/>
    <col min="7426" max="7680" width="9.140625" style="23"/>
    <col min="7681" max="7681" width="15.85546875" style="23" customWidth="1"/>
    <col min="7682" max="7936" width="9.140625" style="23"/>
    <col min="7937" max="7937" width="15.85546875" style="23" customWidth="1"/>
    <col min="7938" max="8192" width="9.140625" style="23"/>
    <col min="8193" max="8193" width="15.85546875" style="23" customWidth="1"/>
    <col min="8194" max="8448" width="9.140625" style="23"/>
    <col min="8449" max="8449" width="15.85546875" style="23" customWidth="1"/>
    <col min="8450" max="8704" width="9.140625" style="23"/>
    <col min="8705" max="8705" width="15.85546875" style="23" customWidth="1"/>
    <col min="8706" max="8960" width="9.140625" style="23"/>
    <col min="8961" max="8961" width="15.85546875" style="23" customWidth="1"/>
    <col min="8962" max="9216" width="9.140625" style="23"/>
    <col min="9217" max="9217" width="15.85546875" style="23" customWidth="1"/>
    <col min="9218" max="9472" width="9.140625" style="23"/>
    <col min="9473" max="9473" width="15.85546875" style="23" customWidth="1"/>
    <col min="9474" max="9728" width="9.140625" style="23"/>
    <col min="9729" max="9729" width="15.85546875" style="23" customWidth="1"/>
    <col min="9730" max="9984" width="9.140625" style="23"/>
    <col min="9985" max="9985" width="15.85546875" style="23" customWidth="1"/>
    <col min="9986" max="10240" width="9.140625" style="23"/>
    <col min="10241" max="10241" width="15.85546875" style="23" customWidth="1"/>
    <col min="10242" max="10496" width="9.140625" style="23"/>
    <col min="10497" max="10497" width="15.85546875" style="23" customWidth="1"/>
    <col min="10498" max="10752" width="9.140625" style="23"/>
    <col min="10753" max="10753" width="15.85546875" style="23" customWidth="1"/>
    <col min="10754" max="11008" width="9.140625" style="23"/>
    <col min="11009" max="11009" width="15.85546875" style="23" customWidth="1"/>
    <col min="11010" max="11264" width="9.140625" style="23"/>
    <col min="11265" max="11265" width="15.85546875" style="23" customWidth="1"/>
    <col min="11266" max="11520" width="9.140625" style="23"/>
    <col min="11521" max="11521" width="15.85546875" style="23" customWidth="1"/>
    <col min="11522" max="11776" width="9.140625" style="23"/>
    <col min="11777" max="11777" width="15.85546875" style="23" customWidth="1"/>
    <col min="11778" max="12032" width="9.140625" style="23"/>
    <col min="12033" max="12033" width="15.85546875" style="23" customWidth="1"/>
    <col min="12034" max="12288" width="9.140625" style="23"/>
    <col min="12289" max="12289" width="15.85546875" style="23" customWidth="1"/>
    <col min="12290" max="12544" width="9.140625" style="23"/>
    <col min="12545" max="12545" width="15.85546875" style="23" customWidth="1"/>
    <col min="12546" max="12800" width="9.140625" style="23"/>
    <col min="12801" max="12801" width="15.85546875" style="23" customWidth="1"/>
    <col min="12802" max="13056" width="9.140625" style="23"/>
    <col min="13057" max="13057" width="15.85546875" style="23" customWidth="1"/>
    <col min="13058" max="13312" width="9.140625" style="23"/>
    <col min="13313" max="13313" width="15.85546875" style="23" customWidth="1"/>
    <col min="13314" max="13568" width="9.140625" style="23"/>
    <col min="13569" max="13569" width="15.85546875" style="23" customWidth="1"/>
    <col min="13570" max="13824" width="9.140625" style="23"/>
    <col min="13825" max="13825" width="15.85546875" style="23" customWidth="1"/>
    <col min="13826" max="14080" width="9.140625" style="23"/>
    <col min="14081" max="14081" width="15.85546875" style="23" customWidth="1"/>
    <col min="14082" max="14336" width="9.140625" style="23"/>
    <col min="14337" max="14337" width="15.85546875" style="23" customWidth="1"/>
    <col min="14338" max="14592" width="9.140625" style="23"/>
    <col min="14593" max="14593" width="15.85546875" style="23" customWidth="1"/>
    <col min="14594" max="14848" width="9.140625" style="23"/>
    <col min="14849" max="14849" width="15.85546875" style="23" customWidth="1"/>
    <col min="14850" max="15104" width="9.140625" style="23"/>
    <col min="15105" max="15105" width="15.85546875" style="23" customWidth="1"/>
    <col min="15106" max="15360" width="9.140625" style="23"/>
    <col min="15361" max="15361" width="15.85546875" style="23" customWidth="1"/>
    <col min="15362" max="15616" width="9.140625" style="23"/>
    <col min="15617" max="15617" width="15.85546875" style="23" customWidth="1"/>
    <col min="15618" max="15872" width="9.140625" style="23"/>
    <col min="15873" max="15873" width="15.85546875" style="23" customWidth="1"/>
    <col min="15874" max="16128" width="9.140625" style="23"/>
    <col min="16129" max="16129" width="15.85546875" style="23" customWidth="1"/>
    <col min="16130" max="16384" width="9.140625" style="23"/>
  </cols>
  <sheetData>
    <row r="1" spans="1:16" ht="18" customHeight="1" x14ac:dyDescent="0.25">
      <c r="A1" s="372" t="str">
        <f>'Contents Text'!A18&amp;": "&amp;'Contents Text'!B18</f>
        <v>Figure 12: Estimated and projected population of National Park areas, 2002 to 2028</v>
      </c>
      <c r="B1" s="372"/>
      <c r="C1" s="372"/>
      <c r="D1" s="372"/>
      <c r="E1" s="372"/>
      <c r="F1" s="372"/>
      <c r="G1" s="372"/>
      <c r="H1" s="372"/>
      <c r="I1" s="282"/>
      <c r="J1" s="309" t="s">
        <v>242</v>
      </c>
      <c r="K1" s="309"/>
      <c r="L1" s="282"/>
      <c r="M1" s="282"/>
      <c r="N1" s="282"/>
      <c r="O1" s="282"/>
      <c r="P1" s="282"/>
    </row>
    <row r="2" spans="1:16" ht="15" customHeight="1" x14ac:dyDescent="0.25">
      <c r="C2" s="274"/>
      <c r="E2" s="24"/>
      <c r="F2" s="24"/>
      <c r="G2" s="24"/>
      <c r="H2" s="24"/>
      <c r="I2" s="24"/>
      <c r="J2" s="25"/>
      <c r="K2" s="25"/>
      <c r="L2" s="25"/>
    </row>
    <row r="3" spans="1:16" s="26" customFormat="1" x14ac:dyDescent="0.2">
      <c r="A3" s="374" t="s">
        <v>119</v>
      </c>
      <c r="B3" s="374"/>
      <c r="C3" s="374"/>
      <c r="G3" s="27"/>
      <c r="H3" s="27"/>
      <c r="J3" s="27"/>
    </row>
    <row r="4" spans="1:16" s="26" customFormat="1" x14ac:dyDescent="0.2">
      <c r="A4" s="380" t="s">
        <v>32</v>
      </c>
      <c r="B4" s="378" t="s">
        <v>60</v>
      </c>
      <c r="C4" s="378" t="s">
        <v>105</v>
      </c>
      <c r="G4" s="27"/>
      <c r="H4" s="27"/>
      <c r="J4" s="27"/>
    </row>
    <row r="5" spans="1:16" s="26" customFormat="1" x14ac:dyDescent="0.2">
      <c r="A5" s="381"/>
      <c r="B5" s="379"/>
      <c r="C5" s="379"/>
      <c r="D5" s="105"/>
      <c r="E5" s="105"/>
      <c r="F5" s="105"/>
      <c r="G5" s="105"/>
      <c r="H5" s="105"/>
    </row>
    <row r="6" spans="1:16" s="26" customFormat="1" ht="12.75" customHeight="1" x14ac:dyDescent="0.2">
      <c r="A6" s="151">
        <v>2002</v>
      </c>
      <c r="B6" s="135">
        <v>16.795999999999999</v>
      </c>
      <c r="C6" s="135">
        <v>15.407</v>
      </c>
      <c r="D6" s="105"/>
      <c r="E6" s="105"/>
      <c r="F6" s="105"/>
      <c r="G6" s="105"/>
      <c r="H6" s="105"/>
    </row>
    <row r="7" spans="1:16" s="26" customFormat="1" ht="12.75" customHeight="1" x14ac:dyDescent="0.2">
      <c r="A7" s="151">
        <v>2003</v>
      </c>
      <c r="B7" s="135">
        <v>17.172999999999998</v>
      </c>
      <c r="C7" s="135">
        <v>15.331</v>
      </c>
      <c r="D7" s="105"/>
      <c r="E7" s="105"/>
      <c r="F7" s="105"/>
      <c r="G7" s="105"/>
      <c r="H7" s="105"/>
    </row>
    <row r="8" spans="1:16" x14ac:dyDescent="0.2">
      <c r="A8" s="151">
        <v>2004</v>
      </c>
      <c r="B8" s="135">
        <v>17.443999999999999</v>
      </c>
      <c r="C8" s="135">
        <v>15.502000000000001</v>
      </c>
      <c r="D8" s="105"/>
      <c r="E8" s="105"/>
      <c r="F8" s="105"/>
      <c r="G8" s="105"/>
      <c r="H8" s="105"/>
    </row>
    <row r="9" spans="1:16" x14ac:dyDescent="0.2">
      <c r="A9" s="151">
        <v>2005</v>
      </c>
      <c r="B9" s="135">
        <v>17.722000000000001</v>
      </c>
      <c r="C9" s="135">
        <v>15.537000000000001</v>
      </c>
      <c r="D9" s="105"/>
      <c r="E9" s="105"/>
      <c r="F9" s="105"/>
      <c r="G9" s="105"/>
      <c r="H9" s="105"/>
      <c r="I9" s="28"/>
      <c r="J9" s="28"/>
      <c r="K9" s="28"/>
      <c r="L9" s="28"/>
      <c r="M9" s="28"/>
      <c r="N9" s="28"/>
    </row>
    <row r="10" spans="1:16" x14ac:dyDescent="0.2">
      <c r="A10" s="151">
        <v>2006</v>
      </c>
      <c r="B10" s="135">
        <v>18.021999999999998</v>
      </c>
      <c r="C10" s="135">
        <v>15.471</v>
      </c>
      <c r="D10" s="105"/>
      <c r="E10" s="105"/>
      <c r="F10" s="105"/>
      <c r="G10" s="105"/>
      <c r="H10" s="105"/>
      <c r="I10" s="28"/>
    </row>
    <row r="11" spans="1:16" x14ac:dyDescent="0.2">
      <c r="A11" s="151">
        <v>2007</v>
      </c>
      <c r="B11" s="135">
        <v>18.274000000000001</v>
      </c>
      <c r="C11" s="135">
        <v>15.305999999999999</v>
      </c>
      <c r="D11" s="105"/>
      <c r="E11" s="105"/>
      <c r="F11" s="105"/>
      <c r="G11" s="105"/>
      <c r="H11" s="105"/>
    </row>
    <row r="12" spans="1:16" x14ac:dyDescent="0.2">
      <c r="A12" s="151">
        <v>2008</v>
      </c>
      <c r="B12" s="135">
        <v>18.457999999999998</v>
      </c>
      <c r="C12" s="135">
        <v>15.233000000000001</v>
      </c>
      <c r="D12" s="105"/>
      <c r="E12" s="105"/>
      <c r="F12" s="105"/>
      <c r="G12" s="105"/>
      <c r="H12" s="105"/>
    </row>
    <row r="13" spans="1:16" x14ac:dyDescent="0.2">
      <c r="A13" s="151">
        <v>2009</v>
      </c>
      <c r="B13" s="135">
        <v>18.48</v>
      </c>
      <c r="C13" s="135">
        <v>15.038</v>
      </c>
      <c r="D13" s="105"/>
      <c r="E13" s="105"/>
      <c r="F13" s="105"/>
      <c r="G13" s="105"/>
      <c r="H13" s="105"/>
    </row>
    <row r="14" spans="1:16" x14ac:dyDescent="0.2">
      <c r="A14" s="151">
        <v>2010</v>
      </c>
      <c r="B14" s="135">
        <v>18.786999999999999</v>
      </c>
      <c r="C14" s="135">
        <v>14.991</v>
      </c>
      <c r="D14" s="105"/>
      <c r="E14" s="105"/>
      <c r="F14" s="105"/>
      <c r="G14" s="105"/>
      <c r="H14" s="105"/>
    </row>
    <row r="15" spans="1:16" x14ac:dyDescent="0.2">
      <c r="A15" s="151">
        <v>2011</v>
      </c>
      <c r="B15" s="135">
        <v>18.911999999999999</v>
      </c>
      <c r="C15" s="135">
        <v>14.997999999999999</v>
      </c>
      <c r="D15" s="105"/>
      <c r="E15" s="105"/>
      <c r="F15" s="105"/>
      <c r="G15" s="105"/>
      <c r="H15" s="105"/>
    </row>
    <row r="16" spans="1:16" x14ac:dyDescent="0.2">
      <c r="A16" s="151">
        <v>2012</v>
      </c>
      <c r="B16" s="135">
        <v>18.928000000000001</v>
      </c>
      <c r="C16" s="135">
        <v>15.019</v>
      </c>
      <c r="D16" s="105"/>
      <c r="E16" s="105"/>
      <c r="F16" s="105"/>
      <c r="G16" s="105"/>
      <c r="H16" s="105"/>
    </row>
    <row r="17" spans="1:8" x14ac:dyDescent="0.2">
      <c r="A17" s="151">
        <v>2013</v>
      </c>
      <c r="B17" s="135">
        <v>18.863</v>
      </c>
      <c r="C17" s="135">
        <v>14.929</v>
      </c>
      <c r="D17" s="105"/>
      <c r="E17" s="105"/>
      <c r="F17" s="105"/>
      <c r="G17" s="105"/>
      <c r="H17" s="105"/>
    </row>
    <row r="18" spans="1:8" x14ac:dyDescent="0.2">
      <c r="A18" s="151">
        <v>2014</v>
      </c>
      <c r="B18" s="135">
        <v>19.010000000000002</v>
      </c>
      <c r="C18" s="135">
        <v>14.928000000000001</v>
      </c>
      <c r="D18" s="105"/>
      <c r="E18" s="105"/>
      <c r="F18" s="105"/>
      <c r="G18" s="105"/>
      <c r="H18" s="105"/>
    </row>
    <row r="19" spans="1:8" x14ac:dyDescent="0.2">
      <c r="A19" s="151">
        <v>2015</v>
      </c>
      <c r="B19" s="135">
        <v>19.004000000000001</v>
      </c>
      <c r="C19" s="135">
        <v>14.888</v>
      </c>
      <c r="D19" s="105"/>
      <c r="E19" s="105"/>
      <c r="F19" s="105"/>
      <c r="G19" s="105"/>
      <c r="H19" s="105"/>
    </row>
    <row r="20" spans="1:8" x14ac:dyDescent="0.2">
      <c r="A20" s="151">
        <v>2016</v>
      </c>
      <c r="B20" s="135">
        <v>19.006</v>
      </c>
      <c r="C20" s="135">
        <v>14.917</v>
      </c>
      <c r="D20" s="105"/>
      <c r="E20" s="105"/>
      <c r="F20" s="105"/>
      <c r="G20" s="105"/>
      <c r="H20" s="105"/>
    </row>
    <row r="21" spans="1:8" x14ac:dyDescent="0.2">
      <c r="A21" s="151">
        <v>2017</v>
      </c>
      <c r="B21" s="135">
        <v>19.11</v>
      </c>
      <c r="C21" s="135">
        <v>14.887</v>
      </c>
      <c r="D21" s="105"/>
      <c r="E21" s="105"/>
    </row>
    <row r="22" spans="1:8" x14ac:dyDescent="0.2">
      <c r="A22" s="151">
        <v>2018</v>
      </c>
      <c r="B22" s="135">
        <v>19.045000000000002</v>
      </c>
      <c r="C22" s="135">
        <v>14.718</v>
      </c>
      <c r="D22" s="105"/>
      <c r="E22" s="105"/>
    </row>
    <row r="23" spans="1:8" ht="18.75" customHeight="1" x14ac:dyDescent="0.2">
      <c r="A23" s="375" t="s">
        <v>117</v>
      </c>
      <c r="B23" s="375"/>
      <c r="C23" s="375"/>
      <c r="D23" s="105"/>
      <c r="E23" s="105"/>
    </row>
    <row r="24" spans="1:8" x14ac:dyDescent="0.2">
      <c r="A24" s="152">
        <v>2018</v>
      </c>
      <c r="B24" s="135">
        <v>19.045000000000002</v>
      </c>
      <c r="C24" s="135">
        <v>14.718</v>
      </c>
      <c r="D24" s="105"/>
      <c r="E24" s="105"/>
    </row>
    <row r="25" spans="1:8" x14ac:dyDescent="0.2">
      <c r="A25" s="152">
        <v>2019</v>
      </c>
      <c r="B25" s="135">
        <v>19.117000000000001</v>
      </c>
      <c r="C25" s="135">
        <v>14.654</v>
      </c>
      <c r="D25" s="105"/>
      <c r="E25" s="105"/>
    </row>
    <row r="26" spans="1:8" x14ac:dyDescent="0.2">
      <c r="A26" s="152">
        <v>2020</v>
      </c>
      <c r="B26" s="135">
        <v>19.161999999999999</v>
      </c>
      <c r="C26" s="135">
        <v>14.606999999999999</v>
      </c>
      <c r="D26" s="105"/>
      <c r="E26" s="105"/>
    </row>
    <row r="27" spans="1:8" x14ac:dyDescent="0.2">
      <c r="A27" s="152">
        <v>2021</v>
      </c>
      <c r="B27" s="135">
        <v>19.225000000000001</v>
      </c>
      <c r="C27" s="135">
        <v>14.577999999999999</v>
      </c>
      <c r="D27" s="105"/>
      <c r="E27" s="105"/>
    </row>
    <row r="28" spans="1:8" x14ac:dyDescent="0.2">
      <c r="A28" s="152">
        <v>2022</v>
      </c>
      <c r="B28" s="135">
        <v>19.283000000000001</v>
      </c>
      <c r="C28" s="135">
        <v>14.535</v>
      </c>
      <c r="D28" s="105"/>
      <c r="E28" s="105"/>
    </row>
    <row r="29" spans="1:8" x14ac:dyDescent="0.2">
      <c r="A29" s="152">
        <v>2023</v>
      </c>
      <c r="B29" s="135">
        <v>19.353999999999999</v>
      </c>
      <c r="C29" s="135">
        <v>14.49</v>
      </c>
      <c r="D29" s="105"/>
      <c r="E29" s="105"/>
    </row>
    <row r="30" spans="1:8" x14ac:dyDescent="0.2">
      <c r="A30" s="152">
        <v>2024</v>
      </c>
      <c r="B30" s="135">
        <v>19.420999999999999</v>
      </c>
      <c r="C30" s="135">
        <v>14.459</v>
      </c>
      <c r="D30" s="105"/>
      <c r="E30" s="105"/>
    </row>
    <row r="31" spans="1:8" x14ac:dyDescent="0.2">
      <c r="A31" s="152">
        <v>2025</v>
      </c>
      <c r="B31" s="135">
        <v>19.491</v>
      </c>
      <c r="C31" s="135">
        <v>14.419</v>
      </c>
      <c r="D31" s="105"/>
      <c r="E31" s="105"/>
    </row>
    <row r="32" spans="1:8" x14ac:dyDescent="0.2">
      <c r="A32" s="152">
        <v>2026</v>
      </c>
      <c r="B32" s="135">
        <v>19.559000000000001</v>
      </c>
      <c r="C32" s="135">
        <v>14.385999999999999</v>
      </c>
      <c r="D32" s="105"/>
      <c r="E32" s="105"/>
    </row>
    <row r="33" spans="1:7" x14ac:dyDescent="0.2">
      <c r="A33" s="152">
        <v>2027</v>
      </c>
      <c r="B33" s="135">
        <v>19.614999999999998</v>
      </c>
      <c r="C33" s="135">
        <v>14.343999999999999</v>
      </c>
      <c r="D33" s="105"/>
      <c r="E33" s="105"/>
    </row>
    <row r="34" spans="1:7" x14ac:dyDescent="0.2">
      <c r="A34" s="153">
        <v>2028</v>
      </c>
      <c r="B34" s="134">
        <v>19.677</v>
      </c>
      <c r="C34" s="134">
        <v>14.302</v>
      </c>
      <c r="D34" s="105"/>
      <c r="E34" s="105"/>
    </row>
    <row r="36" spans="1:7" x14ac:dyDescent="0.2">
      <c r="A36" s="53" t="s">
        <v>54</v>
      </c>
    </row>
    <row r="37" spans="1:7" x14ac:dyDescent="0.2">
      <c r="A37" s="382" t="str">
        <f>'Metadata Text'!B10</f>
        <v>Figures up to and including 2018 are mid-year population estimates (actual). Figures after this date are 2018-based mid-year projections (projected).</v>
      </c>
      <c r="B37" s="382"/>
      <c r="C37" s="382"/>
      <c r="D37" s="382"/>
      <c r="E37" s="382"/>
      <c r="F37" s="382"/>
      <c r="G37" s="382"/>
    </row>
    <row r="38" spans="1:7" x14ac:dyDescent="0.2">
      <c r="A38" s="382"/>
      <c r="B38" s="382"/>
      <c r="C38" s="382"/>
      <c r="D38" s="382"/>
      <c r="E38" s="382"/>
      <c r="F38" s="382"/>
      <c r="G38" s="382"/>
    </row>
    <row r="40" spans="1:7" x14ac:dyDescent="0.2">
      <c r="A40" s="373" t="str">
        <f>'Metadata Text'!B7</f>
        <v>© Crown Copyright 2020</v>
      </c>
      <c r="B40" s="373"/>
    </row>
  </sheetData>
  <mergeCells count="9">
    <mergeCell ref="A40:B40"/>
    <mergeCell ref="A3:C3"/>
    <mergeCell ref="A23:C23"/>
    <mergeCell ref="A1:H1"/>
    <mergeCell ref="J1:K1"/>
    <mergeCell ref="C4:C5"/>
    <mergeCell ref="B4:B5"/>
    <mergeCell ref="A4:A5"/>
    <mergeCell ref="A37:G38"/>
  </mergeCells>
  <hyperlinks>
    <hyperlink ref="J1" location="Contents!A1" display="Back to contents page"/>
  </hyperlinks>
  <pageMargins left="0.75" right="0.75" top="1" bottom="1" header="0.5" footer="0.5"/>
  <pageSetup paperSize="9" scale="39" fitToHeight="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
  <sheetViews>
    <sheetView zoomScaleNormal="100" workbookViewId="0">
      <selection sqref="A1:H1"/>
    </sheetView>
  </sheetViews>
  <sheetFormatPr defaultColWidth="9.140625" defaultRowHeight="12.75" x14ac:dyDescent="0.2"/>
  <cols>
    <col min="1" max="16384" width="9.140625" style="16"/>
  </cols>
  <sheetData>
    <row r="1" spans="1:13" ht="18" customHeight="1" x14ac:dyDescent="0.25">
      <c r="A1" s="329" t="str">
        <f>'Fig 13 data'!A1:H1</f>
        <v>Figure 13: Variant population projections, Scotland, 2018 to 2028</v>
      </c>
      <c r="B1" s="329"/>
      <c r="C1" s="329"/>
      <c r="D1" s="329"/>
      <c r="E1" s="329"/>
      <c r="F1" s="329"/>
      <c r="G1" s="329"/>
      <c r="H1" s="329"/>
      <c r="J1" s="320" t="s">
        <v>242</v>
      </c>
      <c r="K1" s="320"/>
    </row>
    <row r="10" spans="1:13" x14ac:dyDescent="0.2">
      <c r="L10" s="254" t="s">
        <v>218</v>
      </c>
    </row>
    <row r="11" spans="1:13" x14ac:dyDescent="0.2">
      <c r="L11" s="255" t="s">
        <v>106</v>
      </c>
      <c r="M11" s="256" t="s">
        <v>220</v>
      </c>
    </row>
    <row r="12" spans="1:13" x14ac:dyDescent="0.2">
      <c r="L12" s="255" t="s">
        <v>108</v>
      </c>
      <c r="M12" s="256" t="s">
        <v>221</v>
      </c>
    </row>
    <row r="13" spans="1:13" x14ac:dyDescent="0.2">
      <c r="L13" s="255" t="s">
        <v>107</v>
      </c>
      <c r="M13" s="256" t="s">
        <v>222</v>
      </c>
    </row>
    <row r="14" spans="1:13" x14ac:dyDescent="0.2">
      <c r="L14" s="257" t="s">
        <v>219</v>
      </c>
      <c r="M14" s="256" t="s">
        <v>35</v>
      </c>
    </row>
    <row r="15" spans="1:13" x14ac:dyDescent="0.2">
      <c r="L15" s="255" t="s">
        <v>110</v>
      </c>
      <c r="M15" s="256" t="s">
        <v>223</v>
      </c>
    </row>
    <row r="16" spans="1:13" x14ac:dyDescent="0.2">
      <c r="L16" s="255" t="s">
        <v>109</v>
      </c>
      <c r="M16" s="256" t="s">
        <v>224</v>
      </c>
    </row>
    <row r="17" spans="12:13" x14ac:dyDescent="0.2">
      <c r="L17" s="255" t="s">
        <v>111</v>
      </c>
      <c r="M17" s="256" t="s">
        <v>225</v>
      </c>
    </row>
    <row r="18" spans="12:13" x14ac:dyDescent="0.2">
      <c r="L18" s="255" t="s">
        <v>122</v>
      </c>
      <c r="M18" s="256" t="s">
        <v>226</v>
      </c>
    </row>
    <row r="37" spans="1:19" x14ac:dyDescent="0.2">
      <c r="A37" s="52" t="s">
        <v>165</v>
      </c>
      <c r="B37" s="253"/>
      <c r="C37" s="253"/>
      <c r="D37" s="253"/>
      <c r="E37" s="253"/>
      <c r="F37" s="253"/>
      <c r="G37" s="253"/>
      <c r="H37" s="253"/>
      <c r="I37" s="253"/>
      <c r="J37" s="168"/>
      <c r="K37" s="168"/>
    </row>
    <row r="38" spans="1:19" x14ac:dyDescent="0.2">
      <c r="A38" s="131" t="s">
        <v>93</v>
      </c>
      <c r="B38" s="253"/>
      <c r="C38" s="253"/>
      <c r="D38" s="253"/>
      <c r="E38" s="253"/>
      <c r="F38" s="253"/>
      <c r="G38" s="253"/>
      <c r="H38" s="253"/>
      <c r="I38" s="253"/>
      <c r="J38" s="168"/>
      <c r="K38" s="168"/>
    </row>
    <row r="39" spans="1:19" x14ac:dyDescent="0.2">
      <c r="A39" s="383" t="s">
        <v>66</v>
      </c>
      <c r="B39" s="383"/>
      <c r="C39" s="383"/>
      <c r="D39" s="383"/>
      <c r="E39" s="383"/>
      <c r="F39" s="383"/>
      <c r="G39" s="383"/>
      <c r="H39" s="383"/>
      <c r="I39" s="383"/>
      <c r="J39" s="383"/>
      <c r="K39" s="383"/>
    </row>
    <row r="41" spans="1:19" x14ac:dyDescent="0.2">
      <c r="A41" s="157" t="str">
        <f>'Metadata Text'!B7</f>
        <v>© Crown Copyright 2020</v>
      </c>
    </row>
    <row r="42" spans="1:19" x14ac:dyDescent="0.2">
      <c r="A42" s="171"/>
      <c r="B42" s="171"/>
      <c r="C42" s="171"/>
      <c r="D42" s="171"/>
      <c r="E42" s="171"/>
      <c r="F42" s="171"/>
      <c r="G42" s="171"/>
      <c r="H42" s="171"/>
      <c r="I42" s="171"/>
      <c r="J42" s="171"/>
      <c r="K42" s="171"/>
    </row>
    <row r="43" spans="1:19" s="251" customFormat="1" x14ac:dyDescent="0.2">
      <c r="A43" s="252" t="s">
        <v>112</v>
      </c>
    </row>
    <row r="44" spans="1:19" s="251" customFormat="1" x14ac:dyDescent="0.2">
      <c r="A44" s="252" t="s">
        <v>113</v>
      </c>
    </row>
    <row r="45" spans="1:19" s="251" customFormat="1" x14ac:dyDescent="0.2">
      <c r="A45" s="252" t="s">
        <v>166</v>
      </c>
    </row>
    <row r="46" spans="1:19" x14ac:dyDescent="0.2">
      <c r="A46" s="171"/>
      <c r="B46" s="171"/>
      <c r="C46" s="171"/>
      <c r="D46" s="171"/>
      <c r="E46" s="171"/>
      <c r="F46" s="171"/>
      <c r="G46" s="171"/>
      <c r="H46" s="171"/>
      <c r="I46" s="171"/>
      <c r="J46" s="171"/>
      <c r="K46" s="171"/>
      <c r="L46" s="251"/>
      <c r="M46" s="251"/>
      <c r="N46" s="251"/>
      <c r="O46" s="251"/>
      <c r="P46" s="251"/>
      <c r="Q46" s="251"/>
      <c r="R46" s="251"/>
      <c r="S46" s="251"/>
    </row>
    <row r="47" spans="1:19" x14ac:dyDescent="0.2">
      <c r="A47" s="171"/>
      <c r="B47" s="171"/>
      <c r="C47" s="171"/>
      <c r="D47" s="171"/>
      <c r="E47" s="171"/>
      <c r="F47" s="171"/>
      <c r="G47" s="171"/>
      <c r="H47" s="171"/>
      <c r="I47" s="171"/>
      <c r="J47" s="171"/>
      <c r="K47" s="171"/>
      <c r="L47" s="251"/>
      <c r="M47" s="251"/>
      <c r="N47" s="251"/>
      <c r="O47" s="251"/>
      <c r="P47" s="251"/>
      <c r="Q47" s="251"/>
      <c r="R47" s="251"/>
      <c r="S47" s="251"/>
    </row>
    <row r="48" spans="1:19" x14ac:dyDescent="0.2">
      <c r="A48" s="171"/>
      <c r="B48" s="171"/>
      <c r="C48" s="171"/>
      <c r="D48" s="171"/>
      <c r="E48" s="171"/>
      <c r="F48" s="171"/>
      <c r="G48" s="171"/>
      <c r="H48" s="171"/>
      <c r="I48" s="171"/>
      <c r="J48" s="171"/>
      <c r="K48" s="171"/>
    </row>
    <row r="49" spans="1:11" x14ac:dyDescent="0.2">
      <c r="A49" s="171"/>
      <c r="B49" s="171"/>
      <c r="C49" s="171"/>
      <c r="D49" s="171"/>
      <c r="E49" s="171"/>
      <c r="F49" s="171"/>
      <c r="G49" s="171"/>
      <c r="H49" s="171"/>
      <c r="I49" s="171"/>
      <c r="J49" s="171"/>
      <c r="K49" s="171"/>
    </row>
    <row r="50" spans="1:11" x14ac:dyDescent="0.2">
      <c r="A50" s="171"/>
      <c r="B50" s="171"/>
      <c r="C50" s="171"/>
      <c r="D50" s="171"/>
      <c r="E50" s="171"/>
      <c r="F50" s="171"/>
      <c r="G50" s="171"/>
      <c r="H50" s="171"/>
      <c r="I50" s="171"/>
      <c r="J50" s="171"/>
      <c r="K50" s="171"/>
    </row>
    <row r="51" spans="1:11" x14ac:dyDescent="0.2">
      <c r="A51" s="171"/>
      <c r="B51" s="171"/>
      <c r="C51" s="171"/>
      <c r="D51" s="171"/>
      <c r="E51" s="171"/>
      <c r="F51" s="171"/>
      <c r="G51" s="171"/>
      <c r="H51" s="171"/>
      <c r="I51" s="171"/>
      <c r="J51" s="171"/>
      <c r="K51" s="171"/>
    </row>
    <row r="52" spans="1:11" x14ac:dyDescent="0.2">
      <c r="A52" s="171"/>
      <c r="B52" s="171"/>
      <c r="C52" s="171"/>
      <c r="D52" s="171"/>
      <c r="E52" s="171"/>
      <c r="F52" s="171"/>
      <c r="G52" s="171"/>
      <c r="H52" s="171"/>
      <c r="I52" s="171"/>
      <c r="J52" s="171"/>
      <c r="K52" s="171"/>
    </row>
    <row r="53" spans="1:11" x14ac:dyDescent="0.2">
      <c r="A53" s="171"/>
      <c r="B53" s="171"/>
      <c r="C53" s="171"/>
      <c r="D53" s="171"/>
      <c r="E53" s="171"/>
      <c r="F53" s="171"/>
      <c r="G53" s="171"/>
      <c r="H53" s="171"/>
      <c r="I53" s="171"/>
      <c r="J53" s="171"/>
      <c r="K53" s="171"/>
    </row>
  </sheetData>
  <mergeCells count="3">
    <mergeCell ref="A39:K39"/>
    <mergeCell ref="A1:H1"/>
    <mergeCell ref="J1:K1"/>
  </mergeCells>
  <hyperlinks>
    <hyperlink ref="J1" location="Contents!A1" display="back to contents"/>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P21"/>
  <sheetViews>
    <sheetView zoomScaleNormal="100" workbookViewId="0">
      <selection sqref="A1:G1"/>
    </sheetView>
  </sheetViews>
  <sheetFormatPr defaultColWidth="9.140625" defaultRowHeight="12.75" x14ac:dyDescent="0.2"/>
  <cols>
    <col min="1" max="1" width="9.140625" style="16"/>
    <col min="2" max="2" width="11.85546875" style="16" customWidth="1"/>
    <col min="3" max="3" width="10.85546875" style="16" customWidth="1"/>
    <col min="4" max="4" width="13" style="16" customWidth="1"/>
    <col min="5" max="5" width="10.140625" style="16" customWidth="1"/>
    <col min="6" max="6" width="11.28515625" style="16" customWidth="1"/>
    <col min="7" max="8" width="13" style="16" customWidth="1"/>
    <col min="9" max="9" width="18.85546875" style="16" customWidth="1"/>
    <col min="10" max="10" width="9.140625" style="5" customWidth="1"/>
    <col min="11" max="16384" width="9.140625" style="16"/>
  </cols>
  <sheetData>
    <row r="1" spans="1:16" s="3" customFormat="1" ht="18" customHeight="1" x14ac:dyDescent="0.25">
      <c r="A1" s="372" t="str">
        <f>'Contents Text'!A19&amp;": "&amp;'Contents Text'!B19</f>
        <v>Figure 13: Variant population projections, Scotland, 2018 to 2028</v>
      </c>
      <c r="B1" s="372"/>
      <c r="C1" s="372"/>
      <c r="D1" s="372"/>
      <c r="E1" s="372"/>
      <c r="F1" s="372"/>
      <c r="G1" s="372"/>
      <c r="H1" s="282"/>
      <c r="I1" s="279" t="s">
        <v>242</v>
      </c>
      <c r="J1" s="279"/>
      <c r="K1" s="279"/>
      <c r="L1" s="282"/>
      <c r="M1" s="282"/>
      <c r="N1" s="282"/>
      <c r="O1" s="282"/>
      <c r="P1" s="282"/>
    </row>
    <row r="2" spans="1:16" s="5" customFormat="1" ht="15" customHeight="1" x14ac:dyDescent="0.2"/>
    <row r="3" spans="1:16" s="5" customFormat="1" ht="15" customHeight="1" x14ac:dyDescent="0.2">
      <c r="A3" s="384" t="s">
        <v>32</v>
      </c>
      <c r="B3" s="386" t="s">
        <v>35</v>
      </c>
      <c r="C3" s="386" t="s">
        <v>41</v>
      </c>
      <c r="D3" s="386" t="s">
        <v>38</v>
      </c>
      <c r="E3" s="384" t="s">
        <v>36</v>
      </c>
      <c r="F3" s="386" t="s">
        <v>39</v>
      </c>
      <c r="G3" s="386" t="s">
        <v>40</v>
      </c>
      <c r="H3" s="386" t="s">
        <v>37</v>
      </c>
      <c r="I3" s="384" t="s">
        <v>123</v>
      </c>
    </row>
    <row r="4" spans="1:16" s="19" customFormat="1" x14ac:dyDescent="0.2">
      <c r="A4" s="385"/>
      <c r="B4" s="387"/>
      <c r="C4" s="387"/>
      <c r="D4" s="387"/>
      <c r="E4" s="385"/>
      <c r="F4" s="387"/>
      <c r="G4" s="387"/>
      <c r="H4" s="387"/>
      <c r="I4" s="385"/>
    </row>
    <row r="5" spans="1:16" s="5" customFormat="1" x14ac:dyDescent="0.2">
      <c r="A5" s="5">
        <v>2018</v>
      </c>
      <c r="B5" s="124">
        <v>5.4381000000000004</v>
      </c>
      <c r="C5" s="124">
        <v>5.4381000000000004</v>
      </c>
      <c r="D5" s="124">
        <v>5.4381000000000004</v>
      </c>
      <c r="E5" s="124">
        <v>5.4381000000000004</v>
      </c>
      <c r="F5" s="124">
        <v>5.4381000000000004</v>
      </c>
      <c r="G5" s="124">
        <v>5.4381000000000004</v>
      </c>
      <c r="H5" s="124">
        <v>5.4381000000000004</v>
      </c>
      <c r="I5" s="124">
        <v>5.4381000000000004</v>
      </c>
    </row>
    <row r="6" spans="1:16" s="5" customFormat="1" x14ac:dyDescent="0.2">
      <c r="A6" s="5">
        <v>2019</v>
      </c>
      <c r="B6" s="130">
        <v>5.4524439999999998</v>
      </c>
      <c r="C6" s="130">
        <v>5.4529420000000002</v>
      </c>
      <c r="D6" s="130">
        <v>5.4524439999999998</v>
      </c>
      <c r="E6" s="130">
        <v>5.4524439999999998</v>
      </c>
      <c r="F6" s="130">
        <v>5.4519349999999998</v>
      </c>
      <c r="G6" s="130">
        <v>5.4524439999999998</v>
      </c>
      <c r="H6" s="130">
        <v>5.4524439999999998</v>
      </c>
      <c r="I6" s="130">
        <v>5.4324060000000003</v>
      </c>
    </row>
    <row r="7" spans="1:16" s="5" customFormat="1" x14ac:dyDescent="0.2">
      <c r="A7" s="5">
        <v>2020</v>
      </c>
      <c r="B7" s="130">
        <v>5.4646790000000003</v>
      </c>
      <c r="C7" s="130">
        <v>5.4667029999999999</v>
      </c>
      <c r="D7" s="130">
        <v>5.4658509999999998</v>
      </c>
      <c r="E7" s="130">
        <v>5.4663180000000002</v>
      </c>
      <c r="F7" s="130">
        <v>5.4631619999999996</v>
      </c>
      <c r="G7" s="130">
        <v>5.4635170000000004</v>
      </c>
      <c r="H7" s="130">
        <v>5.4620100000000003</v>
      </c>
      <c r="I7" s="130">
        <v>5.424855</v>
      </c>
    </row>
    <row r="8" spans="1:16" s="5" customFormat="1" x14ac:dyDescent="0.2">
      <c r="A8" s="5">
        <v>2021</v>
      </c>
      <c r="B8" s="130">
        <v>5.4756600000000004</v>
      </c>
      <c r="C8" s="130">
        <v>5.4802460000000002</v>
      </c>
      <c r="D8" s="130">
        <v>5.4779580000000001</v>
      </c>
      <c r="E8" s="130">
        <v>5.4796399999999998</v>
      </c>
      <c r="F8" s="130">
        <v>5.4721060000000001</v>
      </c>
      <c r="G8" s="130">
        <v>5.4733900000000002</v>
      </c>
      <c r="H8" s="130">
        <v>5.4693069999999997</v>
      </c>
      <c r="I8" s="130">
        <v>5.4164260000000004</v>
      </c>
    </row>
    <row r="9" spans="1:16" s="5" customFormat="1" x14ac:dyDescent="0.2">
      <c r="A9" s="5">
        <v>2022</v>
      </c>
      <c r="B9" s="130">
        <v>5.4858900000000004</v>
      </c>
      <c r="C9" s="130">
        <v>5.4930899999999996</v>
      </c>
      <c r="D9" s="130">
        <v>5.4893070000000002</v>
      </c>
      <c r="E9" s="130">
        <v>5.4929100000000002</v>
      </c>
      <c r="F9" s="130">
        <v>5.4797469999999997</v>
      </c>
      <c r="G9" s="130">
        <v>5.482545</v>
      </c>
      <c r="H9" s="130">
        <v>5.4749920000000003</v>
      </c>
      <c r="I9" s="130">
        <v>5.4070260000000001</v>
      </c>
    </row>
    <row r="10" spans="1:16" s="5" customFormat="1" x14ac:dyDescent="0.2">
      <c r="A10" s="5">
        <v>2023</v>
      </c>
      <c r="B10" s="130">
        <v>5.4955780000000001</v>
      </c>
      <c r="C10" s="130">
        <v>5.5064460000000004</v>
      </c>
      <c r="D10" s="130">
        <v>5.5001009999999999</v>
      </c>
      <c r="E10" s="130">
        <v>5.5060520000000004</v>
      </c>
      <c r="F10" s="130">
        <v>5.4862679999999999</v>
      </c>
      <c r="G10" s="130">
        <v>5.4911269999999996</v>
      </c>
      <c r="H10" s="130">
        <v>5.4793810000000001</v>
      </c>
      <c r="I10" s="130">
        <v>5.3967260000000001</v>
      </c>
    </row>
    <row r="11" spans="1:16" s="5" customFormat="1" x14ac:dyDescent="0.2">
      <c r="A11" s="5">
        <v>2024</v>
      </c>
      <c r="B11" s="130">
        <v>5.5048659999999998</v>
      </c>
      <c r="C11" s="130">
        <v>5.5194869999999998</v>
      </c>
      <c r="D11" s="130">
        <v>5.5105360000000001</v>
      </c>
      <c r="E11" s="130">
        <v>5.518942</v>
      </c>
      <c r="F11" s="130">
        <v>5.4918319999999996</v>
      </c>
      <c r="G11" s="130">
        <v>5.4992970000000003</v>
      </c>
      <c r="H11" s="130">
        <v>5.4827430000000001</v>
      </c>
      <c r="I11" s="130">
        <v>5.3856200000000003</v>
      </c>
    </row>
    <row r="12" spans="1:16" s="5" customFormat="1" x14ac:dyDescent="0.2">
      <c r="A12" s="5">
        <v>2025</v>
      </c>
      <c r="B12" s="130">
        <v>5.5137309999999999</v>
      </c>
      <c r="C12" s="130">
        <v>5.5331849999999996</v>
      </c>
      <c r="D12" s="130">
        <v>5.5205710000000003</v>
      </c>
      <c r="E12" s="130">
        <v>5.5314800000000002</v>
      </c>
      <c r="F12" s="130">
        <v>5.4958850000000004</v>
      </c>
      <c r="G12" s="130">
        <v>5.5069900000000001</v>
      </c>
      <c r="H12" s="130">
        <v>5.4851929999999998</v>
      </c>
      <c r="I12" s="130">
        <v>5.3736249999999997</v>
      </c>
    </row>
    <row r="13" spans="1:16" s="5" customFormat="1" x14ac:dyDescent="0.2">
      <c r="A13" s="5">
        <v>2026</v>
      </c>
      <c r="B13" s="130">
        <v>5.5220849999999997</v>
      </c>
      <c r="C13" s="130">
        <v>5.5465</v>
      </c>
      <c r="D13" s="130">
        <v>5.5301629999999999</v>
      </c>
      <c r="E13" s="130">
        <v>5.5435169999999996</v>
      </c>
      <c r="F13" s="130">
        <v>5.4993249999999998</v>
      </c>
      <c r="G13" s="130">
        <v>5.5140909999999996</v>
      </c>
      <c r="H13" s="130">
        <v>5.4867340000000002</v>
      </c>
      <c r="I13" s="130">
        <v>5.3606809999999996</v>
      </c>
    </row>
    <row r="14" spans="1:16" s="5" customFormat="1" x14ac:dyDescent="0.2">
      <c r="A14" s="5">
        <v>2027</v>
      </c>
      <c r="B14" s="130">
        <v>5.5298879999999997</v>
      </c>
      <c r="C14" s="130">
        <v>5.5593719999999998</v>
      </c>
      <c r="D14" s="130">
        <v>5.5392840000000003</v>
      </c>
      <c r="E14" s="130">
        <v>5.5549840000000001</v>
      </c>
      <c r="F14" s="130">
        <v>5.5021209999999998</v>
      </c>
      <c r="G14" s="130">
        <v>5.5205310000000001</v>
      </c>
      <c r="H14" s="130">
        <v>5.4875400000000001</v>
      </c>
      <c r="I14" s="130">
        <v>5.346705</v>
      </c>
    </row>
    <row r="15" spans="1:16" s="5" customFormat="1" x14ac:dyDescent="0.2">
      <c r="A15" s="79">
        <v>2028</v>
      </c>
      <c r="B15" s="125">
        <v>5.5371160000000001</v>
      </c>
      <c r="C15" s="125">
        <v>5.5717660000000002</v>
      </c>
      <c r="D15" s="125">
        <v>5.547911</v>
      </c>
      <c r="E15" s="125">
        <v>5.5658459999999996</v>
      </c>
      <c r="F15" s="125">
        <v>5.5042229999999996</v>
      </c>
      <c r="G15" s="125">
        <v>5.5262479999999998</v>
      </c>
      <c r="H15" s="125">
        <v>5.4877589999999996</v>
      </c>
      <c r="I15" s="125">
        <v>5.3316489999999996</v>
      </c>
    </row>
    <row r="16" spans="1:16" s="5" customFormat="1" x14ac:dyDescent="0.2">
      <c r="A16" s="9"/>
      <c r="B16" s="51"/>
      <c r="C16" s="51"/>
      <c r="D16" s="51"/>
      <c r="E16" s="51"/>
      <c r="F16" s="51"/>
      <c r="G16" s="51"/>
      <c r="H16" s="51"/>
      <c r="I16" s="51"/>
    </row>
    <row r="17" spans="1:10" s="5" customFormat="1" x14ac:dyDescent="0.2">
      <c r="A17" s="52" t="s">
        <v>54</v>
      </c>
      <c r="B17" s="51"/>
      <c r="C17" s="51"/>
      <c r="D17" s="51"/>
      <c r="E17" s="51"/>
      <c r="F17" s="51"/>
      <c r="G17" s="51"/>
      <c r="H17" s="51"/>
      <c r="I17" s="51"/>
    </row>
    <row r="18" spans="1:10" s="5" customFormat="1" x14ac:dyDescent="0.2">
      <c r="A18" s="388" t="s">
        <v>96</v>
      </c>
      <c r="B18" s="388"/>
      <c r="C18" s="388"/>
      <c r="D18" s="388"/>
      <c r="E18" s="388"/>
      <c r="F18" s="51"/>
      <c r="G18" s="51"/>
      <c r="H18" s="51"/>
      <c r="I18" s="51"/>
    </row>
    <row r="19" spans="1:10" s="5" customFormat="1" x14ac:dyDescent="0.2">
      <c r="A19" s="383" t="s">
        <v>66</v>
      </c>
      <c r="B19" s="383"/>
      <c r="C19" s="383"/>
      <c r="D19" s="383"/>
      <c r="E19" s="383"/>
      <c r="F19" s="383"/>
      <c r="G19" s="383"/>
      <c r="H19" s="383"/>
      <c r="I19" s="383"/>
    </row>
    <row r="20" spans="1:10" s="5" customFormat="1" x14ac:dyDescent="0.2">
      <c r="A20" s="126"/>
    </row>
    <row r="21" spans="1:10" s="22" customFormat="1" ht="12.75" customHeight="1" x14ac:dyDescent="0.2">
      <c r="A21" s="314" t="str">
        <f>'Metadata Text'!B7</f>
        <v>© Crown Copyright 2020</v>
      </c>
      <c r="B21" s="314"/>
      <c r="C21" s="277"/>
      <c r="J21" s="5"/>
    </row>
  </sheetData>
  <mergeCells count="13">
    <mergeCell ref="A21:B21"/>
    <mergeCell ref="A19:I19"/>
    <mergeCell ref="A1:G1"/>
    <mergeCell ref="A3:A4"/>
    <mergeCell ref="B3:B4"/>
    <mergeCell ref="C3:C4"/>
    <mergeCell ref="D3:D4"/>
    <mergeCell ref="I3:I4"/>
    <mergeCell ref="H3:H4"/>
    <mergeCell ref="G3:G4"/>
    <mergeCell ref="F3:F4"/>
    <mergeCell ref="E3:E4"/>
    <mergeCell ref="A18:E18"/>
  </mergeCells>
  <phoneticPr fontId="12" type="noConversion"/>
  <hyperlinks>
    <hyperlink ref="I1:J1" location="Contents!A1" display="Back to contents page"/>
    <hyperlink ref="I1:K1" location="Contents!A1" display="Back to contents page"/>
  </hyperlink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M18"/>
  <sheetViews>
    <sheetView workbookViewId="0"/>
  </sheetViews>
  <sheetFormatPr defaultColWidth="9.140625" defaultRowHeight="12.75" x14ac:dyDescent="0.2"/>
  <cols>
    <col min="1" max="1" width="22.7109375" style="16" bestFit="1" customWidth="1"/>
    <col min="2" max="16384" width="9.140625" style="16"/>
  </cols>
  <sheetData>
    <row r="1" spans="1:13" ht="18" customHeight="1" x14ac:dyDescent="0.25">
      <c r="A1" s="1" t="s">
        <v>44</v>
      </c>
      <c r="C1" s="320" t="s">
        <v>242</v>
      </c>
      <c r="D1" s="320"/>
    </row>
    <row r="2" spans="1:13" ht="15" customHeight="1" x14ac:dyDescent="0.25">
      <c r="A2" s="281"/>
      <c r="D2" s="4"/>
    </row>
    <row r="3" spans="1:13" x14ac:dyDescent="0.2">
      <c r="A3" s="6" t="s">
        <v>45</v>
      </c>
      <c r="B3" s="321" t="str">
        <f>'Metadata Text'!B3</f>
        <v>2018-based Sub-National Population Projections Scotland, Figures</v>
      </c>
      <c r="C3" s="321"/>
      <c r="D3" s="321"/>
      <c r="E3" s="321"/>
      <c r="F3" s="321"/>
      <c r="G3" s="321"/>
      <c r="H3" s="321"/>
      <c r="I3" s="321"/>
      <c r="J3" s="17"/>
      <c r="K3" s="17"/>
      <c r="L3" s="17"/>
      <c r="M3" s="17"/>
    </row>
    <row r="4" spans="1:13" x14ac:dyDescent="0.2">
      <c r="A4" s="6" t="s">
        <v>46</v>
      </c>
      <c r="B4" s="321" t="str">
        <f>'Metadata Text'!B4</f>
        <v>Mid-2018 to mid-2028</v>
      </c>
      <c r="C4" s="321"/>
      <c r="D4" s="321"/>
      <c r="E4" s="321"/>
      <c r="F4" s="321"/>
      <c r="G4" s="321"/>
      <c r="H4" s="321"/>
      <c r="I4" s="321"/>
    </row>
    <row r="5" spans="1:13" x14ac:dyDescent="0.2">
      <c r="A5" s="317" t="s">
        <v>47</v>
      </c>
      <c r="B5" s="318" t="str">
        <f>'Metadata Text'!B5</f>
        <v>Scotland, council areas, NHS Board areas (April 2014 boundaries), Strategic Development Plan areas and National Park areas</v>
      </c>
      <c r="C5" s="318"/>
      <c r="D5" s="318"/>
      <c r="E5" s="318"/>
      <c r="F5" s="318"/>
      <c r="G5" s="318"/>
      <c r="H5" s="318"/>
      <c r="I5" s="318"/>
    </row>
    <row r="6" spans="1:13" x14ac:dyDescent="0.2">
      <c r="A6" s="317"/>
      <c r="B6" s="318"/>
      <c r="C6" s="318"/>
      <c r="D6" s="318"/>
      <c r="E6" s="318"/>
      <c r="F6" s="318"/>
      <c r="G6" s="318"/>
      <c r="H6" s="318"/>
      <c r="I6" s="318"/>
    </row>
    <row r="7" spans="1:13" x14ac:dyDescent="0.2">
      <c r="A7" s="6" t="s">
        <v>48</v>
      </c>
      <c r="B7" s="322" t="s">
        <v>49</v>
      </c>
      <c r="C7" s="322"/>
      <c r="D7" s="322"/>
      <c r="E7" s="322"/>
      <c r="F7" s="322"/>
      <c r="G7" s="322"/>
      <c r="H7" s="322"/>
      <c r="I7" s="322"/>
    </row>
    <row r="8" spans="1:13" x14ac:dyDescent="0.2">
      <c r="A8" s="6" t="s">
        <v>50</v>
      </c>
      <c r="B8" s="323" t="s">
        <v>53</v>
      </c>
      <c r="C8" s="323"/>
      <c r="D8" s="323"/>
      <c r="E8" s="323"/>
      <c r="F8" s="323"/>
      <c r="G8" s="323"/>
      <c r="H8" s="323"/>
      <c r="I8" s="323"/>
    </row>
    <row r="9" spans="1:13" x14ac:dyDescent="0.2">
      <c r="A9" s="6"/>
    </row>
    <row r="10" spans="1:13" x14ac:dyDescent="0.2">
      <c r="A10" s="6" t="s">
        <v>51</v>
      </c>
    </row>
    <row r="11" spans="1:13" x14ac:dyDescent="0.2">
      <c r="A11" s="319" t="s">
        <v>52</v>
      </c>
      <c r="B11" s="319"/>
      <c r="C11" s="319"/>
      <c r="D11" s="319"/>
      <c r="E11" s="319"/>
      <c r="F11" s="319"/>
      <c r="G11" s="319"/>
      <c r="H11" s="319"/>
      <c r="I11" s="319"/>
      <c r="J11" s="319"/>
      <c r="K11" s="319"/>
      <c r="L11" s="319"/>
    </row>
    <row r="12" spans="1:13" x14ac:dyDescent="0.2">
      <c r="A12" s="319"/>
      <c r="B12" s="319"/>
      <c r="C12" s="319"/>
      <c r="D12" s="319"/>
      <c r="E12" s="319"/>
      <c r="F12" s="319"/>
      <c r="G12" s="319"/>
      <c r="H12" s="319"/>
      <c r="I12" s="319"/>
      <c r="J12" s="319"/>
      <c r="K12" s="319"/>
      <c r="L12" s="319"/>
      <c r="M12" s="43"/>
    </row>
    <row r="13" spans="1:13" x14ac:dyDescent="0.2">
      <c r="A13" s="319" t="str">
        <f>'Metadata Text'!B6</f>
        <v>Commentary and the assumptions used for the projections can be found within the Population Projections Scotland (2018-based) publication, also available within the Sub-National Population Projections section of the NRS website.</v>
      </c>
      <c r="B13" s="319"/>
      <c r="C13" s="319"/>
      <c r="D13" s="319"/>
      <c r="E13" s="319"/>
      <c r="F13" s="319"/>
      <c r="G13" s="319"/>
      <c r="H13" s="319"/>
      <c r="I13" s="319"/>
      <c r="J13" s="319"/>
      <c r="K13" s="319"/>
      <c r="L13" s="319"/>
      <c r="M13" s="43"/>
    </row>
    <row r="14" spans="1:13" x14ac:dyDescent="0.2">
      <c r="A14" s="319"/>
      <c r="B14" s="319"/>
      <c r="C14" s="319"/>
      <c r="D14" s="319"/>
      <c r="E14" s="319"/>
      <c r="F14" s="319"/>
      <c r="G14" s="319"/>
      <c r="H14" s="319"/>
      <c r="I14" s="319"/>
      <c r="J14" s="319"/>
      <c r="K14" s="319"/>
      <c r="L14" s="319"/>
      <c r="M14" s="43"/>
    </row>
    <row r="15" spans="1:13" x14ac:dyDescent="0.2">
      <c r="A15" s="319" t="s">
        <v>65</v>
      </c>
      <c r="B15" s="319"/>
      <c r="C15" s="319"/>
      <c r="D15" s="319"/>
      <c r="E15" s="319"/>
      <c r="F15" s="319"/>
      <c r="G15" s="319"/>
      <c r="H15" s="319"/>
      <c r="I15" s="319"/>
      <c r="J15" s="319"/>
      <c r="K15" s="319"/>
      <c r="L15" s="319"/>
      <c r="M15" s="43"/>
    </row>
    <row r="16" spans="1:13" x14ac:dyDescent="0.2">
      <c r="A16" s="319"/>
      <c r="B16" s="319"/>
      <c r="C16" s="319"/>
      <c r="D16" s="319"/>
      <c r="E16" s="319"/>
      <c r="F16" s="319"/>
      <c r="G16" s="319"/>
      <c r="H16" s="319"/>
      <c r="I16" s="319"/>
      <c r="J16" s="319"/>
      <c r="K16" s="319"/>
      <c r="L16" s="319"/>
      <c r="M16" s="43"/>
    </row>
    <row r="17" spans="1:3" x14ac:dyDescent="0.2">
      <c r="A17" s="18"/>
    </row>
    <row r="18" spans="1:3" x14ac:dyDescent="0.2">
      <c r="A18" s="284" t="str">
        <f>'Metadata Text'!B7</f>
        <v>© Crown Copyright 2020</v>
      </c>
      <c r="B18" s="285"/>
      <c r="C18" s="285"/>
    </row>
  </sheetData>
  <mergeCells count="10">
    <mergeCell ref="C1:D1"/>
    <mergeCell ref="B3:I3"/>
    <mergeCell ref="B4:I4"/>
    <mergeCell ref="B7:I7"/>
    <mergeCell ref="B8:I8"/>
    <mergeCell ref="A5:A6"/>
    <mergeCell ref="B5:I6"/>
    <mergeCell ref="A11:L12"/>
    <mergeCell ref="A13:L14"/>
    <mergeCell ref="A15:L16"/>
  </mergeCells>
  <phoneticPr fontId="12" type="noConversion"/>
  <hyperlinks>
    <hyperlink ref="C1" location="Contents!A1" display="back to contents"/>
  </hyperlinks>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M21"/>
  <sheetViews>
    <sheetView workbookViewId="0">
      <selection activeCell="B13" sqref="B13"/>
    </sheetView>
  </sheetViews>
  <sheetFormatPr defaultColWidth="9.140625" defaultRowHeight="12.75" x14ac:dyDescent="0.2"/>
  <cols>
    <col min="1" max="1" width="22.7109375" style="17" bestFit="1" customWidth="1"/>
    <col min="2" max="16384" width="9.140625" style="17"/>
  </cols>
  <sheetData>
    <row r="1" spans="1:13" ht="18" customHeight="1" x14ac:dyDescent="0.25">
      <c r="A1" s="2" t="s">
        <v>44</v>
      </c>
      <c r="D1" s="4" t="s">
        <v>31</v>
      </c>
    </row>
    <row r="2" spans="1:13" s="55" customFormat="1" ht="18" customHeight="1" x14ac:dyDescent="0.25">
      <c r="A2" s="54"/>
      <c r="B2" s="55" t="s">
        <v>62</v>
      </c>
      <c r="D2" s="56"/>
    </row>
    <row r="3" spans="1:13" x14ac:dyDescent="0.2">
      <c r="A3" s="44" t="s">
        <v>45</v>
      </c>
      <c r="B3" s="40" t="s">
        <v>173</v>
      </c>
    </row>
    <row r="4" spans="1:13" x14ac:dyDescent="0.2">
      <c r="A4" s="44" t="s">
        <v>46</v>
      </c>
      <c r="B4" s="40" t="s">
        <v>174</v>
      </c>
    </row>
    <row r="5" spans="1:13" ht="12.75" customHeight="1" x14ac:dyDescent="0.2">
      <c r="A5" s="44" t="s">
        <v>47</v>
      </c>
      <c r="B5" s="59" t="s">
        <v>121</v>
      </c>
    </row>
    <row r="6" spans="1:13" x14ac:dyDescent="0.2">
      <c r="A6" s="44" t="s">
        <v>63</v>
      </c>
      <c r="B6" s="41" t="s">
        <v>175</v>
      </c>
      <c r="C6" s="41"/>
      <c r="D6" s="41"/>
      <c r="E6" s="41"/>
    </row>
    <row r="7" spans="1:13" x14ac:dyDescent="0.2">
      <c r="A7" s="44"/>
      <c r="B7" s="42" t="s">
        <v>172</v>
      </c>
      <c r="C7" s="41"/>
      <c r="D7" s="41"/>
      <c r="E7" s="41"/>
      <c r="F7" s="41"/>
      <c r="G7" s="41"/>
    </row>
    <row r="8" spans="1:13" x14ac:dyDescent="0.2">
      <c r="A8" s="44"/>
    </row>
    <row r="9" spans="1:13" ht="12.75" customHeight="1" x14ac:dyDescent="0.25">
      <c r="A9" s="21" t="s">
        <v>68</v>
      </c>
      <c r="B9" s="60" t="s">
        <v>62</v>
      </c>
      <c r="C9" s="45"/>
      <c r="D9" s="45"/>
      <c r="E9" s="45"/>
      <c r="F9" s="45"/>
      <c r="G9" s="45"/>
      <c r="H9" s="45"/>
      <c r="I9" s="45"/>
      <c r="J9" s="45"/>
      <c r="K9" s="45"/>
      <c r="L9" s="45"/>
      <c r="M9" s="45"/>
    </row>
    <row r="10" spans="1:13" s="38" customFormat="1" ht="12.75" customHeight="1" x14ac:dyDescent="0.2">
      <c r="A10" s="64" t="s">
        <v>71</v>
      </c>
      <c r="B10" s="15" t="s">
        <v>176</v>
      </c>
      <c r="C10" s="63"/>
      <c r="D10" s="63"/>
      <c r="E10" s="63"/>
      <c r="F10" s="63"/>
      <c r="G10" s="63"/>
      <c r="H10" s="63"/>
      <c r="I10" s="63"/>
      <c r="J10" s="63"/>
      <c r="K10" s="63"/>
      <c r="L10" s="63"/>
      <c r="M10" s="63"/>
    </row>
    <row r="11" spans="1:13" s="38" customFormat="1" ht="12.75" customHeight="1" x14ac:dyDescent="0.2">
      <c r="A11" s="64" t="s">
        <v>72</v>
      </c>
      <c r="B11" s="38" t="s">
        <v>97</v>
      </c>
    </row>
    <row r="12" spans="1:13" s="38" customFormat="1" ht="12.75" customHeight="1" x14ac:dyDescent="0.2">
      <c r="A12" s="64" t="s">
        <v>73</v>
      </c>
      <c r="B12" s="38" t="s">
        <v>236</v>
      </c>
    </row>
    <row r="13" spans="1:13" s="38" customFormat="1" ht="12.75" customHeight="1" x14ac:dyDescent="0.2">
      <c r="A13" s="64"/>
      <c r="B13" s="87" t="s">
        <v>177</v>
      </c>
    </row>
    <row r="14" spans="1:13" s="38" customFormat="1" ht="12.75" customHeight="1" x14ac:dyDescent="0.2">
      <c r="A14" s="64" t="s">
        <v>75</v>
      </c>
      <c r="B14" s="38" t="s">
        <v>178</v>
      </c>
    </row>
    <row r="15" spans="1:13" s="38" customFormat="1" ht="12.75" customHeight="1" x14ac:dyDescent="0.2">
      <c r="A15" s="64" t="s">
        <v>77</v>
      </c>
      <c r="B15" s="85" t="s">
        <v>179</v>
      </c>
    </row>
    <row r="16" spans="1:13" s="38" customFormat="1" ht="12.75" customHeight="1" x14ac:dyDescent="0.2">
      <c r="A16" s="64" t="s">
        <v>69</v>
      </c>
      <c r="B16" s="65" t="s">
        <v>180</v>
      </c>
    </row>
    <row r="17" spans="1:2" s="38" customFormat="1" ht="12.75" customHeight="1" x14ac:dyDescent="0.2">
      <c r="A17" s="64" t="s">
        <v>70</v>
      </c>
      <c r="B17" s="65" t="s">
        <v>181</v>
      </c>
    </row>
    <row r="18" spans="1:2" s="38" customFormat="1" ht="11.25" x14ac:dyDescent="0.2">
      <c r="A18" s="64" t="s">
        <v>79</v>
      </c>
      <c r="B18" s="65">
        <f>VALUE(B16)+1</f>
        <v>2019</v>
      </c>
    </row>
    <row r="19" spans="1:2" s="38" customFormat="1" ht="11.25" x14ac:dyDescent="0.2">
      <c r="A19" s="64" t="s">
        <v>120</v>
      </c>
      <c r="B19" s="136">
        <f>B16-2</f>
        <v>2016</v>
      </c>
    </row>
    <row r="20" spans="1:2" s="38" customFormat="1" ht="11.25" x14ac:dyDescent="0.2"/>
    <row r="21" spans="1:2" x14ac:dyDescent="0.2">
      <c r="A21" s="47"/>
    </row>
  </sheetData>
  <hyperlinks>
    <hyperlink ref="D1" location="Contents!A1" display="Back to contents page "/>
  </hyperlinks>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46"/>
  <sheetViews>
    <sheetView zoomScaleNormal="100" workbookViewId="0">
      <selection sqref="A1:I1"/>
    </sheetView>
  </sheetViews>
  <sheetFormatPr defaultColWidth="9.140625" defaultRowHeight="12.75" x14ac:dyDescent="0.2"/>
  <cols>
    <col min="1" max="1" width="14.7109375" style="42" customWidth="1"/>
    <col min="2" max="2" width="20.7109375" style="73" customWidth="1"/>
    <col min="3" max="3" width="13.7109375" style="73" customWidth="1"/>
    <col min="4" max="4" width="9" style="14" bestFit="1" customWidth="1"/>
    <col min="5" max="5" width="9.140625" style="14"/>
    <col min="6" max="6" width="11.42578125" style="14" customWidth="1"/>
    <col min="7" max="16384" width="9.140625" style="14"/>
  </cols>
  <sheetData>
    <row r="1" spans="1:13" ht="18" customHeight="1" x14ac:dyDescent="0.25">
      <c r="A1" s="326" t="s">
        <v>256</v>
      </c>
      <c r="B1" s="326"/>
      <c r="C1" s="326"/>
      <c r="D1" s="326"/>
      <c r="E1" s="326"/>
      <c r="F1" s="326"/>
      <c r="G1" s="326"/>
      <c r="H1" s="326"/>
      <c r="I1" s="326"/>
      <c r="J1" s="2"/>
      <c r="K1" s="309" t="s">
        <v>242</v>
      </c>
      <c r="L1" s="309"/>
      <c r="M1" s="274"/>
    </row>
    <row r="2" spans="1:13" ht="15" customHeight="1" x14ac:dyDescent="0.2">
      <c r="B2" s="61"/>
      <c r="C2" s="48"/>
      <c r="D2" s="66"/>
      <c r="E2" s="66"/>
      <c r="F2" s="66"/>
    </row>
    <row r="3" spans="1:13" s="70" customFormat="1" ht="18" customHeight="1" x14ac:dyDescent="0.2">
      <c r="A3" s="327" t="s">
        <v>116</v>
      </c>
      <c r="B3" s="327"/>
      <c r="C3" s="61"/>
      <c r="D3" s="66"/>
      <c r="E3" s="66"/>
      <c r="F3" s="66"/>
    </row>
    <row r="4" spans="1:13" s="70" customFormat="1" ht="17.25" customHeight="1" x14ac:dyDescent="0.2">
      <c r="A4" s="67" t="s">
        <v>32</v>
      </c>
      <c r="B4" s="67" t="s">
        <v>33</v>
      </c>
      <c r="C4" s="68"/>
      <c r="D4" s="69"/>
      <c r="E4" s="69"/>
    </row>
    <row r="5" spans="1:13" x14ac:dyDescent="0.2">
      <c r="A5" s="35">
        <v>1998</v>
      </c>
      <c r="B5" s="107">
        <v>5.07707</v>
      </c>
      <c r="C5" s="14"/>
    </row>
    <row r="6" spans="1:13" x14ac:dyDescent="0.2">
      <c r="A6" s="35">
        <v>1999</v>
      </c>
      <c r="B6" s="107">
        <v>5.0719500000000002</v>
      </c>
      <c r="C6" s="14"/>
    </row>
    <row r="7" spans="1:13" x14ac:dyDescent="0.2">
      <c r="A7" s="35">
        <v>2000</v>
      </c>
      <c r="B7" s="107">
        <v>5.0629400000000002</v>
      </c>
      <c r="C7" s="14"/>
    </row>
    <row r="8" spans="1:13" x14ac:dyDescent="0.2">
      <c r="A8" s="35">
        <v>2001</v>
      </c>
      <c r="B8" s="107">
        <v>5.0641999999999996</v>
      </c>
      <c r="C8" s="14"/>
    </row>
    <row r="9" spans="1:13" x14ac:dyDescent="0.2">
      <c r="A9" s="35">
        <v>2002</v>
      </c>
      <c r="B9" s="107">
        <v>5.0659999999999998</v>
      </c>
      <c r="C9" s="14"/>
    </row>
    <row r="10" spans="1:13" x14ac:dyDescent="0.2">
      <c r="A10" s="35">
        <v>2003</v>
      </c>
      <c r="B10" s="107">
        <v>5.0685000000000002</v>
      </c>
      <c r="C10" s="14"/>
    </row>
    <row r="11" spans="1:13" x14ac:dyDescent="0.2">
      <c r="A11" s="35">
        <v>2004</v>
      </c>
      <c r="B11" s="107">
        <v>5.0842999999999998</v>
      </c>
      <c r="C11" s="14"/>
    </row>
    <row r="12" spans="1:13" x14ac:dyDescent="0.2">
      <c r="A12" s="35">
        <v>2005</v>
      </c>
      <c r="B12" s="107">
        <v>5.1101999999999999</v>
      </c>
      <c r="C12" s="14"/>
    </row>
    <row r="13" spans="1:13" x14ac:dyDescent="0.2">
      <c r="A13" s="35">
        <v>2006</v>
      </c>
      <c r="B13" s="107">
        <v>5.1330999999999998</v>
      </c>
      <c r="C13" s="14"/>
    </row>
    <row r="14" spans="1:13" x14ac:dyDescent="0.2">
      <c r="A14" s="35">
        <v>2007</v>
      </c>
      <c r="B14" s="107">
        <v>5.17</v>
      </c>
      <c r="C14" s="14"/>
    </row>
    <row r="15" spans="1:13" x14ac:dyDescent="0.2">
      <c r="A15" s="35">
        <v>2008</v>
      </c>
      <c r="B15" s="107">
        <v>5.2028999999999996</v>
      </c>
      <c r="C15" s="14"/>
    </row>
    <row r="16" spans="1:13" x14ac:dyDescent="0.2">
      <c r="A16" s="35">
        <v>2009</v>
      </c>
      <c r="B16" s="107">
        <v>5.2319000000000004</v>
      </c>
      <c r="C16" s="14"/>
    </row>
    <row r="17" spans="1:4" x14ac:dyDescent="0.2">
      <c r="A17" s="35">
        <v>2010</v>
      </c>
      <c r="B17" s="107">
        <v>5.2622</v>
      </c>
      <c r="C17" s="14"/>
    </row>
    <row r="18" spans="1:4" x14ac:dyDescent="0.2">
      <c r="A18" s="35">
        <v>2011</v>
      </c>
      <c r="B18" s="107">
        <v>5.2999000000000001</v>
      </c>
      <c r="C18" s="14"/>
    </row>
    <row r="19" spans="1:4" x14ac:dyDescent="0.2">
      <c r="A19" s="35">
        <v>2012</v>
      </c>
      <c r="B19" s="107">
        <v>5.3136000000000001</v>
      </c>
      <c r="C19" s="14"/>
    </row>
    <row r="20" spans="1:4" x14ac:dyDescent="0.2">
      <c r="A20" s="35">
        <v>2013</v>
      </c>
      <c r="B20" s="107">
        <v>5.3277000000000001</v>
      </c>
      <c r="C20" s="14"/>
    </row>
    <row r="21" spans="1:4" x14ac:dyDescent="0.2">
      <c r="A21" s="35">
        <v>2014</v>
      </c>
      <c r="B21" s="107">
        <v>5.3475999999999999</v>
      </c>
      <c r="C21" s="14"/>
    </row>
    <row r="22" spans="1:4" x14ac:dyDescent="0.2">
      <c r="A22" s="35">
        <v>2015</v>
      </c>
      <c r="B22" s="107">
        <v>5.3730000000000002</v>
      </c>
      <c r="C22" s="14"/>
    </row>
    <row r="23" spans="1:4" x14ac:dyDescent="0.2">
      <c r="A23" s="35">
        <v>2016</v>
      </c>
      <c r="B23" s="107">
        <v>5.4047000000000001</v>
      </c>
      <c r="C23" s="14"/>
    </row>
    <row r="24" spans="1:4" x14ac:dyDescent="0.2">
      <c r="A24" s="35">
        <v>2017</v>
      </c>
      <c r="B24" s="107">
        <v>5.4248000000000003</v>
      </c>
      <c r="C24" s="14"/>
    </row>
    <row r="25" spans="1:4" x14ac:dyDescent="0.2">
      <c r="A25" s="288"/>
      <c r="B25" s="289"/>
      <c r="C25" s="14"/>
    </row>
    <row r="26" spans="1:4" s="95" customFormat="1" ht="18" customHeight="1" x14ac:dyDescent="0.2">
      <c r="A26" s="328" t="s">
        <v>117</v>
      </c>
      <c r="B26" s="328"/>
      <c r="C26" s="93"/>
      <c r="D26" s="94"/>
    </row>
    <row r="27" spans="1:4" s="95" customFormat="1" ht="18" customHeight="1" x14ac:dyDescent="0.2">
      <c r="A27" s="96" t="s">
        <v>32</v>
      </c>
      <c r="B27" s="97" t="s">
        <v>33</v>
      </c>
      <c r="C27" s="93"/>
      <c r="D27" s="94"/>
    </row>
    <row r="28" spans="1:4" x14ac:dyDescent="0.2">
      <c r="A28" s="99">
        <v>2018</v>
      </c>
      <c r="B28" s="108">
        <v>5.4381000000000004</v>
      </c>
      <c r="C28" s="72"/>
      <c r="D28" s="71"/>
    </row>
    <row r="29" spans="1:4" x14ac:dyDescent="0.2">
      <c r="A29" s="99">
        <v>2019</v>
      </c>
      <c r="B29" s="108">
        <v>5.4524439999999998</v>
      </c>
      <c r="C29" s="72"/>
      <c r="D29" s="71"/>
    </row>
    <row r="30" spans="1:4" x14ac:dyDescent="0.2">
      <c r="A30" s="99">
        <v>2020</v>
      </c>
      <c r="B30" s="108">
        <v>5.4646790000000003</v>
      </c>
      <c r="C30" s="72"/>
      <c r="D30" s="71"/>
    </row>
    <row r="31" spans="1:4" x14ac:dyDescent="0.2">
      <c r="A31" s="99">
        <v>2021</v>
      </c>
      <c r="B31" s="108">
        <v>5.4756600000000004</v>
      </c>
      <c r="C31" s="72"/>
      <c r="D31" s="71"/>
    </row>
    <row r="32" spans="1:4" x14ac:dyDescent="0.2">
      <c r="A32" s="99">
        <v>2022</v>
      </c>
      <c r="B32" s="108">
        <v>5.4858900000000004</v>
      </c>
      <c r="C32" s="72"/>
      <c r="D32" s="71"/>
    </row>
    <row r="33" spans="1:5" x14ac:dyDescent="0.2">
      <c r="A33" s="99">
        <v>2023</v>
      </c>
      <c r="B33" s="108">
        <v>5.4955780000000001</v>
      </c>
      <c r="C33" s="72"/>
      <c r="D33" s="71"/>
    </row>
    <row r="34" spans="1:5" x14ac:dyDescent="0.2">
      <c r="A34" s="99">
        <v>2024</v>
      </c>
      <c r="B34" s="108">
        <v>5.5048659999999998</v>
      </c>
      <c r="C34" s="72"/>
      <c r="D34" s="71"/>
    </row>
    <row r="35" spans="1:5" x14ac:dyDescent="0.2">
      <c r="A35" s="99">
        <v>2025</v>
      </c>
      <c r="B35" s="108">
        <v>5.5137309999999999</v>
      </c>
      <c r="C35" s="72"/>
      <c r="D35" s="71"/>
    </row>
    <row r="36" spans="1:5" x14ac:dyDescent="0.2">
      <c r="A36" s="99">
        <v>2026</v>
      </c>
      <c r="B36" s="108">
        <v>5.5220849999999997</v>
      </c>
      <c r="C36" s="72"/>
      <c r="D36" s="71"/>
    </row>
    <row r="37" spans="1:5" x14ac:dyDescent="0.2">
      <c r="A37" s="99">
        <v>2027</v>
      </c>
      <c r="B37" s="108">
        <v>5.5298879999999997</v>
      </c>
      <c r="C37" s="72"/>
      <c r="D37" s="71"/>
    </row>
    <row r="38" spans="1:5" x14ac:dyDescent="0.2">
      <c r="A38" s="290">
        <v>2028</v>
      </c>
      <c r="B38" s="291">
        <v>5.5371160000000001</v>
      </c>
      <c r="C38" s="72"/>
      <c r="D38" s="71"/>
    </row>
    <row r="39" spans="1:5" x14ac:dyDescent="0.2">
      <c r="A39" s="49"/>
      <c r="B39" s="35"/>
      <c r="C39" s="35"/>
      <c r="D39" s="72"/>
      <c r="E39" s="71"/>
    </row>
    <row r="40" spans="1:5" x14ac:dyDescent="0.2">
      <c r="A40" s="8" t="s">
        <v>54</v>
      </c>
      <c r="B40" s="35"/>
      <c r="C40" s="35"/>
      <c r="D40" s="72"/>
      <c r="E40" s="71"/>
    </row>
    <row r="41" spans="1:5" ht="12.75" customHeight="1" x14ac:dyDescent="0.2">
      <c r="A41" s="324" t="s">
        <v>74</v>
      </c>
      <c r="B41" s="324"/>
      <c r="C41" s="324"/>
    </row>
    <row r="42" spans="1:5" ht="12.75" customHeight="1" x14ac:dyDescent="0.2">
      <c r="A42" s="324" t="str">
        <f>'Metadata Text'!B10</f>
        <v>Figures up to and including 2018 are mid-year population estimates (actual). Figures after this date are 2018-based mid-year projections (projected).</v>
      </c>
      <c r="B42" s="324"/>
      <c r="C42" s="324"/>
    </row>
    <row r="43" spans="1:5" ht="12.75" customHeight="1" x14ac:dyDescent="0.2">
      <c r="A43" s="324"/>
      <c r="B43" s="324"/>
      <c r="C43" s="324"/>
    </row>
    <row r="44" spans="1:5" ht="9" customHeight="1" x14ac:dyDescent="0.2">
      <c r="A44" s="324"/>
      <c r="B44" s="324"/>
      <c r="C44" s="324"/>
    </row>
    <row r="45" spans="1:5" x14ac:dyDescent="0.2">
      <c r="A45" s="49"/>
      <c r="B45" s="35"/>
      <c r="C45" s="35"/>
      <c r="D45" s="62"/>
      <c r="E45" s="62"/>
    </row>
    <row r="46" spans="1:5" ht="12.75" customHeight="1" x14ac:dyDescent="0.2">
      <c r="A46" s="314" t="str">
        <f>'Metadata Text'!B7</f>
        <v>© Crown Copyright 2020</v>
      </c>
      <c r="B46" s="325"/>
      <c r="C46" s="325"/>
    </row>
  </sheetData>
  <mergeCells count="7">
    <mergeCell ref="K1:L1"/>
    <mergeCell ref="A42:C44"/>
    <mergeCell ref="A46:C46"/>
    <mergeCell ref="A41:C41"/>
    <mergeCell ref="A1:I1"/>
    <mergeCell ref="A3:B3"/>
    <mergeCell ref="A26:B26"/>
  </mergeCells>
  <phoneticPr fontId="12" type="noConversion"/>
  <hyperlinks>
    <hyperlink ref="K1" location="Contents!A1" display="Back to contents page "/>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workbookViewId="0">
      <selection sqref="A1:N1"/>
    </sheetView>
  </sheetViews>
  <sheetFormatPr defaultColWidth="9.140625" defaultRowHeight="12.75" x14ac:dyDescent="0.2"/>
  <cols>
    <col min="1" max="16384" width="9.140625" style="16"/>
  </cols>
  <sheetData>
    <row r="1" spans="1:17" ht="18" customHeight="1" x14ac:dyDescent="0.25">
      <c r="A1" s="329" t="s">
        <v>232</v>
      </c>
      <c r="B1" s="329"/>
      <c r="C1" s="329"/>
      <c r="D1" s="329"/>
      <c r="E1" s="329"/>
      <c r="F1" s="329"/>
      <c r="G1" s="329"/>
      <c r="H1" s="329"/>
      <c r="I1" s="329"/>
      <c r="J1" s="329"/>
      <c r="K1" s="329"/>
      <c r="L1" s="329"/>
      <c r="M1" s="329"/>
      <c r="N1" s="329"/>
      <c r="P1" s="320" t="s">
        <v>242</v>
      </c>
      <c r="Q1" s="320"/>
    </row>
    <row r="2" spans="1:17" ht="15" customHeight="1" x14ac:dyDescent="0.2"/>
    <row r="3" spans="1:17" x14ac:dyDescent="0.2">
      <c r="N3" s="115"/>
    </row>
    <row r="4" spans="1:17" x14ac:dyDescent="0.2">
      <c r="N4" s="81"/>
    </row>
    <row r="40" spans="1:2" x14ac:dyDescent="0.2">
      <c r="A40" s="310" t="str">
        <f>'Contents Text'!B22</f>
        <v>© Crown Copyright 2020</v>
      </c>
      <c r="B40" s="310"/>
    </row>
  </sheetData>
  <mergeCells count="3">
    <mergeCell ref="A1:N1"/>
    <mergeCell ref="P1:Q1"/>
    <mergeCell ref="A40:B40"/>
  </mergeCells>
  <hyperlinks>
    <hyperlink ref="P1" location="Contents!A1" display="back to contents"/>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41"/>
  <sheetViews>
    <sheetView workbookViewId="0">
      <selection sqref="A1:H1"/>
    </sheetView>
  </sheetViews>
  <sheetFormatPr defaultColWidth="9.140625" defaultRowHeight="15" x14ac:dyDescent="0.2"/>
  <cols>
    <col min="1" max="1" width="25" style="7" customWidth="1"/>
    <col min="2" max="2" width="14.28515625" style="7" customWidth="1"/>
    <col min="3" max="3" width="18.85546875" style="3" customWidth="1"/>
    <col min="4" max="7" width="9.140625" style="7"/>
    <col min="8" max="8" width="22.5703125" style="7" bestFit="1" customWidth="1"/>
    <col min="9" max="10" width="9.140625" style="7"/>
    <col min="11" max="11" width="9.7109375" style="7" customWidth="1"/>
    <col min="12" max="12" width="10.85546875" style="7" customWidth="1"/>
    <col min="13" max="13" width="22.5703125" style="7" bestFit="1" customWidth="1"/>
    <col min="14" max="16384" width="9.140625" style="7"/>
  </cols>
  <sheetData>
    <row r="1" spans="1:12" s="3" customFormat="1" ht="18" customHeight="1" x14ac:dyDescent="0.25">
      <c r="A1" s="326" t="str">
        <f>'Contents Text'!A8&amp;": "&amp;'Contents Text'!B8</f>
        <v>Figure 2: Projected percentage change and number of people in population, by council area, 2018 to 2028</v>
      </c>
      <c r="B1" s="326"/>
      <c r="C1" s="326"/>
      <c r="D1" s="326"/>
      <c r="E1" s="326"/>
      <c r="F1" s="326"/>
      <c r="G1" s="326"/>
      <c r="H1" s="326"/>
      <c r="I1" s="281"/>
      <c r="J1" s="309" t="s">
        <v>242</v>
      </c>
      <c r="K1" s="309"/>
      <c r="L1" s="2"/>
    </row>
    <row r="2" spans="1:12" s="5" customFormat="1" ht="15" customHeight="1" x14ac:dyDescent="0.2">
      <c r="B2" s="4"/>
      <c r="C2" s="50"/>
    </row>
    <row r="3" spans="1:12" s="91" customFormat="1" ht="12.75" x14ac:dyDescent="0.2">
      <c r="A3" s="140" t="s">
        <v>30</v>
      </c>
      <c r="B3" s="140" t="s">
        <v>162</v>
      </c>
      <c r="C3" s="141" t="s">
        <v>67</v>
      </c>
    </row>
    <row r="4" spans="1:12" s="95" customFormat="1" ht="15" customHeight="1" x14ac:dyDescent="0.2">
      <c r="A4" s="100" t="s">
        <v>76</v>
      </c>
      <c r="B4" s="100" t="s">
        <v>163</v>
      </c>
      <c r="C4" s="144">
        <v>1.8207829940604301</v>
      </c>
    </row>
    <row r="5" spans="1:12" s="5" customFormat="1" ht="12.75" x14ac:dyDescent="0.2">
      <c r="A5" s="9"/>
      <c r="B5" s="9"/>
      <c r="C5" s="82"/>
    </row>
    <row r="6" spans="1:12" s="5" customFormat="1" ht="15" customHeight="1" x14ac:dyDescent="0.2">
      <c r="A6" s="75" t="s">
        <v>30</v>
      </c>
      <c r="B6" s="75" t="s">
        <v>162</v>
      </c>
      <c r="C6" s="92" t="s">
        <v>67</v>
      </c>
    </row>
    <row r="7" spans="1:12" s="5" customFormat="1" ht="12.75" x14ac:dyDescent="0.2">
      <c r="A7" s="98" t="s">
        <v>94</v>
      </c>
      <c r="B7" s="137" t="s">
        <v>124</v>
      </c>
      <c r="C7" s="102">
        <v>-6.1461051062243799</v>
      </c>
      <c r="D7" s="132"/>
    </row>
    <row r="8" spans="1:12" s="5" customFormat="1" ht="12.75" customHeight="1" x14ac:dyDescent="0.2">
      <c r="A8" s="98" t="s">
        <v>2</v>
      </c>
      <c r="B8" s="137" t="s">
        <v>125</v>
      </c>
      <c r="C8" s="102">
        <v>-6.0550223928342897</v>
      </c>
      <c r="D8" s="132"/>
    </row>
    <row r="9" spans="1:12" s="5" customFormat="1" ht="12.75" customHeight="1" x14ac:dyDescent="0.2">
      <c r="A9" s="98" t="s">
        <v>98</v>
      </c>
      <c r="B9" s="137" t="s">
        <v>126</v>
      </c>
      <c r="C9" s="102">
        <v>-5.8694644099234896</v>
      </c>
      <c r="D9" s="132"/>
    </row>
    <row r="10" spans="1:12" s="5" customFormat="1" ht="12.75" customHeight="1" x14ac:dyDescent="0.2">
      <c r="A10" s="98" t="s">
        <v>11</v>
      </c>
      <c r="B10" s="137" t="s">
        <v>127</v>
      </c>
      <c r="C10" s="102">
        <v>-3.12167356593732</v>
      </c>
      <c r="D10" s="132"/>
    </row>
    <row r="11" spans="1:12" s="5" customFormat="1" ht="12.75" customHeight="1" x14ac:dyDescent="0.2">
      <c r="A11" s="98" t="s">
        <v>99</v>
      </c>
      <c r="B11" s="137" t="s">
        <v>129</v>
      </c>
      <c r="C11" s="102">
        <v>-2.83285167013912</v>
      </c>
      <c r="D11" s="132"/>
    </row>
    <row r="12" spans="1:12" s="5" customFormat="1" ht="12.75" x14ac:dyDescent="0.2">
      <c r="A12" s="98" t="s">
        <v>7</v>
      </c>
      <c r="B12" s="137" t="s">
        <v>128</v>
      </c>
      <c r="C12" s="102">
        <v>-2.2315718613261502</v>
      </c>
      <c r="D12" s="132"/>
    </row>
    <row r="13" spans="1:12" s="5" customFormat="1" ht="12.75" customHeight="1" x14ac:dyDescent="0.2">
      <c r="A13" s="98" t="s">
        <v>9</v>
      </c>
      <c r="B13" s="137" t="s">
        <v>130</v>
      </c>
      <c r="C13" s="102">
        <v>-1.7432698621142499</v>
      </c>
      <c r="D13" s="132"/>
    </row>
    <row r="14" spans="1:12" s="5" customFormat="1" ht="12.75" customHeight="1" x14ac:dyDescent="0.2">
      <c r="A14" s="98" t="s">
        <v>14</v>
      </c>
      <c r="B14" s="137" t="s">
        <v>132</v>
      </c>
      <c r="C14" s="102">
        <v>-1.7219013771656999</v>
      </c>
      <c r="D14" s="132"/>
    </row>
    <row r="15" spans="1:12" s="5" customFormat="1" ht="12.75" customHeight="1" x14ac:dyDescent="0.2">
      <c r="A15" s="98" t="s">
        <v>17</v>
      </c>
      <c r="B15" s="137" t="s">
        <v>138</v>
      </c>
      <c r="C15" s="102">
        <v>-0.77731816614960403</v>
      </c>
      <c r="D15" s="132"/>
    </row>
    <row r="16" spans="1:12" s="5" customFormat="1" ht="12.75" customHeight="1" x14ac:dyDescent="0.2">
      <c r="A16" s="98" t="s">
        <v>4</v>
      </c>
      <c r="B16" s="137" t="s">
        <v>133</v>
      </c>
      <c r="C16" s="102">
        <v>-0.72205306655067403</v>
      </c>
      <c r="D16" s="132"/>
    </row>
    <row r="17" spans="1:4" s="5" customFormat="1" ht="12.75" x14ac:dyDescent="0.2">
      <c r="A17" s="98" t="s">
        <v>19</v>
      </c>
      <c r="B17" s="137" t="s">
        <v>131</v>
      </c>
      <c r="C17" s="102">
        <v>-0.40077821011673198</v>
      </c>
      <c r="D17" s="132"/>
    </row>
    <row r="18" spans="1:4" s="5" customFormat="1" ht="12.75" customHeight="1" x14ac:dyDescent="0.2">
      <c r="A18" s="98" t="s">
        <v>6</v>
      </c>
      <c r="B18" s="137" t="s">
        <v>142</v>
      </c>
      <c r="C18" s="102">
        <v>-0.26890756302521002</v>
      </c>
      <c r="D18" s="132"/>
    </row>
    <row r="19" spans="1:4" s="5" customFormat="1" ht="12.75" customHeight="1" x14ac:dyDescent="0.2">
      <c r="A19" s="98" t="s">
        <v>23</v>
      </c>
      <c r="B19" s="137" t="s">
        <v>182</v>
      </c>
      <c r="C19" s="102">
        <v>-0.12906348310075</v>
      </c>
      <c r="D19" s="132"/>
    </row>
    <row r="20" spans="1:4" s="5" customFormat="1" ht="12.75" customHeight="1" x14ac:dyDescent="0.2">
      <c r="A20" s="98" t="s">
        <v>12</v>
      </c>
      <c r="B20" s="137" t="s">
        <v>140</v>
      </c>
      <c r="C20" s="102">
        <v>-0.11620603015075399</v>
      </c>
      <c r="D20" s="132"/>
    </row>
    <row r="21" spans="1:4" s="5" customFormat="1" ht="12.75" customHeight="1" x14ac:dyDescent="0.2">
      <c r="A21" s="98" t="s">
        <v>16</v>
      </c>
      <c r="B21" s="137" t="s">
        <v>183</v>
      </c>
      <c r="C21" s="102">
        <v>0.29219824798636002</v>
      </c>
      <c r="D21" s="132"/>
    </row>
    <row r="22" spans="1:4" s="5" customFormat="1" ht="12.75" x14ac:dyDescent="0.2">
      <c r="A22" s="98" t="s">
        <v>21</v>
      </c>
      <c r="B22" s="137" t="s">
        <v>137</v>
      </c>
      <c r="C22" s="102">
        <v>0.47720132461577702</v>
      </c>
      <c r="D22" s="132"/>
    </row>
    <row r="23" spans="1:4" s="5" customFormat="1" ht="12.75" customHeight="1" x14ac:dyDescent="0.2">
      <c r="A23" s="98" t="s">
        <v>24</v>
      </c>
      <c r="B23" s="137" t="s">
        <v>135</v>
      </c>
      <c r="C23" s="102">
        <v>0.54529067147363697</v>
      </c>
      <c r="D23" s="132"/>
    </row>
    <row r="24" spans="1:4" s="5" customFormat="1" ht="12.75" customHeight="1" x14ac:dyDescent="0.2">
      <c r="A24" s="98" t="s">
        <v>100</v>
      </c>
      <c r="B24" s="137" t="s">
        <v>184</v>
      </c>
      <c r="C24" s="102">
        <v>0.98420252495207905</v>
      </c>
      <c r="D24" s="132"/>
    </row>
    <row r="25" spans="1:4" s="5" customFormat="1" ht="12.75" customHeight="1" x14ac:dyDescent="0.2">
      <c r="A25" s="98" t="s">
        <v>25</v>
      </c>
      <c r="B25" s="137" t="s">
        <v>136</v>
      </c>
      <c r="C25" s="102">
        <v>1.0106705994621299</v>
      </c>
      <c r="D25" s="132"/>
    </row>
    <row r="26" spans="1:4" s="5" customFormat="1" ht="12.75" customHeight="1" x14ac:dyDescent="0.2">
      <c r="A26" s="98" t="s">
        <v>5</v>
      </c>
      <c r="B26" s="137" t="s">
        <v>147</v>
      </c>
      <c r="C26" s="102">
        <v>1.1469502548778301</v>
      </c>
      <c r="D26" s="132"/>
    </row>
    <row r="27" spans="1:4" s="5" customFormat="1" ht="12.75" x14ac:dyDescent="0.2">
      <c r="A27" s="98" t="s">
        <v>76</v>
      </c>
      <c r="B27" s="137" t="s">
        <v>163</v>
      </c>
      <c r="C27" s="102">
        <v>1.8207829940604301</v>
      </c>
      <c r="D27" s="132"/>
    </row>
    <row r="28" spans="1:4" s="50" customFormat="1" ht="12.75" customHeight="1" x14ac:dyDescent="0.2">
      <c r="A28" s="98" t="s">
        <v>20</v>
      </c>
      <c r="B28" s="137" t="s">
        <v>139</v>
      </c>
      <c r="C28" s="102">
        <v>1.95066140053915</v>
      </c>
      <c r="D28" s="132"/>
    </row>
    <row r="29" spans="1:4" s="5" customFormat="1" ht="12.75" customHeight="1" x14ac:dyDescent="0.2">
      <c r="A29" s="98" t="s">
        <v>26</v>
      </c>
      <c r="B29" s="137" t="s">
        <v>149</v>
      </c>
      <c r="C29" s="102">
        <v>2.45764332428194</v>
      </c>
      <c r="D29" s="132"/>
    </row>
    <row r="30" spans="1:4" s="5" customFormat="1" ht="12.75" customHeight="1" x14ac:dyDescent="0.2">
      <c r="A30" s="98" t="s">
        <v>8</v>
      </c>
      <c r="B30" s="137" t="s">
        <v>134</v>
      </c>
      <c r="C30" s="102">
        <v>2.5119523032791502</v>
      </c>
      <c r="D30" s="132"/>
    </row>
    <row r="31" spans="1:4" s="5" customFormat="1" ht="12.75" customHeight="1" x14ac:dyDescent="0.2">
      <c r="A31" s="98" t="s">
        <v>13</v>
      </c>
      <c r="B31" s="137" t="s">
        <v>185</v>
      </c>
      <c r="C31" s="102">
        <v>2.8518063249309602</v>
      </c>
      <c r="D31" s="132"/>
    </row>
    <row r="32" spans="1:4" s="5" customFormat="1" ht="12.75" x14ac:dyDescent="0.2">
      <c r="A32" s="98" t="s">
        <v>18</v>
      </c>
      <c r="B32" s="137" t="s">
        <v>143</v>
      </c>
      <c r="C32" s="102">
        <v>3.1944617687414198</v>
      </c>
      <c r="D32" s="132"/>
    </row>
    <row r="33" spans="1:4" s="5" customFormat="1" ht="12.75" customHeight="1" x14ac:dyDescent="0.2">
      <c r="A33" s="98" t="s">
        <v>3</v>
      </c>
      <c r="B33" s="137" t="s">
        <v>141</v>
      </c>
      <c r="C33" s="102">
        <v>3.7561155727868498</v>
      </c>
      <c r="D33" s="132"/>
    </row>
    <row r="34" spans="1:4" s="5" customFormat="1" ht="12.75" customHeight="1" x14ac:dyDescent="0.2">
      <c r="A34" s="98" t="s">
        <v>22</v>
      </c>
      <c r="B34" s="137" t="s">
        <v>145</v>
      </c>
      <c r="C34" s="102">
        <v>4.7768472384183198</v>
      </c>
      <c r="D34" s="132"/>
    </row>
    <row r="35" spans="1:4" s="5" customFormat="1" ht="12.75" customHeight="1" x14ac:dyDescent="0.2">
      <c r="A35" s="98" t="s">
        <v>28</v>
      </c>
      <c r="B35" s="137" t="s">
        <v>144</v>
      </c>
      <c r="C35" s="102">
        <v>5.8592291643790499</v>
      </c>
      <c r="D35" s="132"/>
    </row>
    <row r="36" spans="1:4" s="5" customFormat="1" ht="12.75" customHeight="1" x14ac:dyDescent="0.2">
      <c r="A36" s="98" t="s">
        <v>15</v>
      </c>
      <c r="B36" s="137" t="s">
        <v>146</v>
      </c>
      <c r="C36" s="102">
        <v>6.36755280025218</v>
      </c>
      <c r="D36" s="132"/>
    </row>
    <row r="37" spans="1:4" s="5" customFormat="1" ht="12.75" x14ac:dyDescent="0.2">
      <c r="A37" s="98" t="s">
        <v>101</v>
      </c>
      <c r="B37" s="137" t="s">
        <v>150</v>
      </c>
      <c r="C37" s="102">
        <v>6.5737704918032804</v>
      </c>
      <c r="D37" s="132"/>
    </row>
    <row r="38" spans="1:4" s="5" customFormat="1" ht="12.75" customHeight="1" x14ac:dyDescent="0.2">
      <c r="A38" s="98" t="s">
        <v>27</v>
      </c>
      <c r="B38" s="137" t="s">
        <v>148</v>
      </c>
      <c r="C38" s="102">
        <v>7.1963323565554402</v>
      </c>
      <c r="D38" s="132"/>
    </row>
    <row r="39" spans="1:4" s="5" customFormat="1" ht="12.75" customHeight="1" x14ac:dyDescent="0.2">
      <c r="A39" s="101" t="s">
        <v>10</v>
      </c>
      <c r="B39" s="101" t="s">
        <v>151</v>
      </c>
      <c r="C39" s="103">
        <v>13.8000875848478</v>
      </c>
      <c r="D39" s="132"/>
    </row>
    <row r="40" spans="1:4" s="5" customFormat="1" ht="12.75" x14ac:dyDescent="0.2">
      <c r="C40" s="74"/>
    </row>
    <row r="41" spans="1:4" x14ac:dyDescent="0.2">
      <c r="A41" s="276" t="str">
        <f>'Metadata Text'!B7</f>
        <v>© Crown Copyright 2020</v>
      </c>
      <c r="B41" s="276"/>
      <c r="C41" s="276"/>
      <c r="D41" s="276"/>
    </row>
  </sheetData>
  <mergeCells count="2">
    <mergeCell ref="A1:H1"/>
    <mergeCell ref="J1:K1"/>
  </mergeCells>
  <phoneticPr fontId="12" type="noConversion"/>
  <hyperlinks>
    <hyperlink ref="J1" location="Contents!A1" display="Back to contents page "/>
  </hyperlinks>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
  <sheetViews>
    <sheetView workbookViewId="0">
      <selection sqref="A1:L1"/>
    </sheetView>
  </sheetViews>
  <sheetFormatPr defaultColWidth="9.140625" defaultRowHeight="12.75" x14ac:dyDescent="0.2"/>
  <cols>
    <col min="1" max="16384" width="9.140625" style="16"/>
  </cols>
  <sheetData>
    <row r="1" spans="1:15" ht="18" customHeight="1" x14ac:dyDescent="0.25">
      <c r="A1" s="330" t="s">
        <v>234</v>
      </c>
      <c r="B1" s="330"/>
      <c r="C1" s="330"/>
      <c r="D1" s="330"/>
      <c r="E1" s="330"/>
      <c r="F1" s="330"/>
      <c r="G1" s="330"/>
      <c r="H1" s="330"/>
      <c r="I1" s="330"/>
      <c r="J1" s="330"/>
      <c r="K1" s="330"/>
      <c r="L1" s="330"/>
      <c r="N1" s="320" t="s">
        <v>242</v>
      </c>
      <c r="O1" s="320"/>
    </row>
  </sheetData>
  <mergeCells count="2">
    <mergeCell ref="A1:L1"/>
    <mergeCell ref="N1:O1"/>
  </mergeCells>
  <hyperlinks>
    <hyperlink ref="N1" location="Contents!A1" display="back to contents"/>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workbookViewId="0">
      <selection sqref="A1:G1"/>
    </sheetView>
  </sheetViews>
  <sheetFormatPr defaultColWidth="9.140625" defaultRowHeight="12.75" x14ac:dyDescent="0.2"/>
  <cols>
    <col min="1" max="1" width="22.42578125" style="16" customWidth="1"/>
    <col min="2" max="2" width="12.42578125" style="16" customWidth="1"/>
    <col min="3" max="3" width="9.140625" style="16"/>
    <col min="4" max="4" width="30" style="16" customWidth="1"/>
    <col min="5" max="16384" width="9.140625" style="16"/>
  </cols>
  <sheetData>
    <row r="1" spans="1:10" ht="18" customHeight="1" x14ac:dyDescent="0.25">
      <c r="A1" s="326" t="str">
        <f>'Contents Text'!A9&amp;": "&amp;'Contents Text'!B9</f>
        <v>Figure 3: Projected percentage change in population by council area, 2018 to 2028 (Map)</v>
      </c>
      <c r="B1" s="326"/>
      <c r="C1" s="326"/>
      <c r="D1" s="326"/>
      <c r="E1" s="326"/>
      <c r="F1" s="326"/>
      <c r="G1" s="326"/>
      <c r="H1" s="287"/>
      <c r="I1" s="309" t="s">
        <v>242</v>
      </c>
      <c r="J1" s="309"/>
    </row>
    <row r="2" spans="1:10" ht="15" customHeight="1" x14ac:dyDescent="0.2"/>
    <row r="3" spans="1:10" x14ac:dyDescent="0.2">
      <c r="A3" s="269" t="s">
        <v>30</v>
      </c>
      <c r="B3" s="270" t="s">
        <v>162</v>
      </c>
      <c r="C3" s="270" t="s">
        <v>240</v>
      </c>
      <c r="D3" s="271"/>
    </row>
    <row r="4" spans="1:10" x14ac:dyDescent="0.2">
      <c r="A4" s="272" t="s">
        <v>17</v>
      </c>
      <c r="B4" s="273" t="s">
        <v>138</v>
      </c>
      <c r="C4" s="273" t="s">
        <v>237</v>
      </c>
      <c r="D4" s="262"/>
    </row>
    <row r="5" spans="1:10" x14ac:dyDescent="0.2">
      <c r="A5" s="263" t="s">
        <v>98</v>
      </c>
      <c r="B5" s="264" t="s">
        <v>126</v>
      </c>
      <c r="C5" s="264" t="s">
        <v>237</v>
      </c>
      <c r="D5" s="265"/>
    </row>
    <row r="6" spans="1:10" x14ac:dyDescent="0.2">
      <c r="A6" s="263" t="s">
        <v>19</v>
      </c>
      <c r="B6" s="264" t="s">
        <v>131</v>
      </c>
      <c r="C6" s="264" t="s">
        <v>237</v>
      </c>
      <c r="D6" s="265"/>
    </row>
    <row r="7" spans="1:10" x14ac:dyDescent="0.2">
      <c r="A7" s="263" t="s">
        <v>99</v>
      </c>
      <c r="B7" s="264" t="s">
        <v>129</v>
      </c>
      <c r="C7" s="264" t="s">
        <v>237</v>
      </c>
      <c r="D7" s="265"/>
    </row>
    <row r="8" spans="1:10" x14ac:dyDescent="0.2">
      <c r="A8" s="263" t="s">
        <v>6</v>
      </c>
      <c r="B8" s="264" t="s">
        <v>142</v>
      </c>
      <c r="C8" s="264" t="s">
        <v>237</v>
      </c>
      <c r="D8" s="265"/>
    </row>
    <row r="9" spans="1:10" x14ac:dyDescent="0.2">
      <c r="A9" s="263" t="s">
        <v>9</v>
      </c>
      <c r="B9" s="264" t="s">
        <v>130</v>
      </c>
      <c r="C9" s="264" t="s">
        <v>237</v>
      </c>
      <c r="D9" s="265"/>
    </row>
    <row r="10" spans="1:10" x14ac:dyDescent="0.2">
      <c r="A10" s="263" t="s">
        <v>23</v>
      </c>
      <c r="B10" s="264" t="s">
        <v>182</v>
      </c>
      <c r="C10" s="264" t="s">
        <v>237</v>
      </c>
      <c r="D10" s="265"/>
    </row>
    <row r="11" spans="1:10" x14ac:dyDescent="0.2">
      <c r="A11" s="263" t="s">
        <v>2</v>
      </c>
      <c r="B11" s="264" t="s">
        <v>125</v>
      </c>
      <c r="C11" s="264" t="s">
        <v>237</v>
      </c>
      <c r="D11" s="265"/>
    </row>
    <row r="12" spans="1:10" x14ac:dyDescent="0.2">
      <c r="A12" s="263" t="s">
        <v>12</v>
      </c>
      <c r="B12" s="264" t="s">
        <v>140</v>
      </c>
      <c r="C12" s="264" t="s">
        <v>237</v>
      </c>
      <c r="D12" s="265"/>
    </row>
    <row r="13" spans="1:10" x14ac:dyDescent="0.2">
      <c r="A13" s="263" t="s">
        <v>94</v>
      </c>
      <c r="B13" s="264" t="s">
        <v>124</v>
      </c>
      <c r="C13" s="264" t="s">
        <v>237</v>
      </c>
      <c r="D13" s="265"/>
    </row>
    <row r="14" spans="1:10" x14ac:dyDescent="0.2">
      <c r="A14" s="263" t="s">
        <v>11</v>
      </c>
      <c r="B14" s="264" t="s">
        <v>127</v>
      </c>
      <c r="C14" s="264" t="s">
        <v>237</v>
      </c>
      <c r="D14" s="265"/>
    </row>
    <row r="15" spans="1:10" x14ac:dyDescent="0.2">
      <c r="A15" s="263" t="s">
        <v>4</v>
      </c>
      <c r="B15" s="264" t="s">
        <v>133</v>
      </c>
      <c r="C15" s="264" t="s">
        <v>237</v>
      </c>
      <c r="D15" s="265"/>
    </row>
    <row r="16" spans="1:10" x14ac:dyDescent="0.2">
      <c r="A16" s="263" t="s">
        <v>14</v>
      </c>
      <c r="B16" s="264" t="s">
        <v>132</v>
      </c>
      <c r="C16" s="264" t="s">
        <v>237</v>
      </c>
      <c r="D16" s="265"/>
    </row>
    <row r="17" spans="1:4" x14ac:dyDescent="0.2">
      <c r="A17" s="263" t="s">
        <v>7</v>
      </c>
      <c r="B17" s="264" t="s">
        <v>128</v>
      </c>
      <c r="C17" s="264" t="s">
        <v>237</v>
      </c>
      <c r="D17" s="265"/>
    </row>
    <row r="18" spans="1:4" x14ac:dyDescent="0.2">
      <c r="A18" s="263"/>
      <c r="B18" s="264"/>
      <c r="C18" s="264"/>
      <c r="D18" s="265"/>
    </row>
    <row r="19" spans="1:4" x14ac:dyDescent="0.2">
      <c r="A19" s="263" t="s">
        <v>5</v>
      </c>
      <c r="B19" s="264" t="s">
        <v>147</v>
      </c>
      <c r="C19" s="264" t="s">
        <v>238</v>
      </c>
      <c r="D19" s="265"/>
    </row>
    <row r="20" spans="1:4" x14ac:dyDescent="0.2">
      <c r="A20" s="263" t="s">
        <v>21</v>
      </c>
      <c r="B20" s="264" t="s">
        <v>137</v>
      </c>
      <c r="C20" s="264" t="s">
        <v>238</v>
      </c>
      <c r="D20" s="265"/>
    </row>
    <row r="21" spans="1:4" x14ac:dyDescent="0.2">
      <c r="A21" s="263" t="s">
        <v>16</v>
      </c>
      <c r="B21" s="264" t="s">
        <v>183</v>
      </c>
      <c r="C21" s="264" t="s">
        <v>238</v>
      </c>
      <c r="D21" s="265"/>
    </row>
    <row r="22" spans="1:4" x14ac:dyDescent="0.2">
      <c r="A22" s="263" t="s">
        <v>24</v>
      </c>
      <c r="B22" s="264" t="s">
        <v>135</v>
      </c>
      <c r="C22" s="264" t="s">
        <v>238</v>
      </c>
      <c r="D22" s="265"/>
    </row>
    <row r="23" spans="1:4" x14ac:dyDescent="0.2">
      <c r="A23" s="263" t="s">
        <v>100</v>
      </c>
      <c r="B23" s="264" t="s">
        <v>184</v>
      </c>
      <c r="C23" s="264" t="s">
        <v>238</v>
      </c>
      <c r="D23" s="265"/>
    </row>
    <row r="24" spans="1:4" x14ac:dyDescent="0.2">
      <c r="A24" s="263" t="s">
        <v>25</v>
      </c>
      <c r="B24" s="264" t="s">
        <v>136</v>
      </c>
      <c r="C24" s="264" t="s">
        <v>238</v>
      </c>
      <c r="D24" s="265"/>
    </row>
    <row r="25" spans="1:4" x14ac:dyDescent="0.2">
      <c r="A25" s="263"/>
      <c r="B25" s="264"/>
      <c r="C25" s="264"/>
      <c r="D25" s="265"/>
    </row>
    <row r="26" spans="1:4" x14ac:dyDescent="0.2">
      <c r="A26" s="263" t="s">
        <v>26</v>
      </c>
      <c r="B26" s="264" t="s">
        <v>149</v>
      </c>
      <c r="C26" s="264" t="s">
        <v>239</v>
      </c>
      <c r="D26" s="265"/>
    </row>
    <row r="27" spans="1:4" x14ac:dyDescent="0.2">
      <c r="A27" s="263" t="s">
        <v>101</v>
      </c>
      <c r="B27" s="264" t="s">
        <v>150</v>
      </c>
      <c r="C27" s="264" t="s">
        <v>239</v>
      </c>
      <c r="D27" s="265"/>
    </row>
    <row r="28" spans="1:4" x14ac:dyDescent="0.2">
      <c r="A28" s="263" t="s">
        <v>3</v>
      </c>
      <c r="B28" s="264" t="s">
        <v>141</v>
      </c>
      <c r="C28" s="264" t="s">
        <v>239</v>
      </c>
      <c r="D28" s="265"/>
    </row>
    <row r="29" spans="1:4" x14ac:dyDescent="0.2">
      <c r="A29" s="263" t="s">
        <v>27</v>
      </c>
      <c r="B29" s="264" t="s">
        <v>148</v>
      </c>
      <c r="C29" s="264" t="s">
        <v>239</v>
      </c>
      <c r="D29" s="265"/>
    </row>
    <row r="30" spans="1:4" x14ac:dyDescent="0.2">
      <c r="A30" s="263" t="s">
        <v>15</v>
      </c>
      <c r="B30" s="264" t="s">
        <v>146</v>
      </c>
      <c r="C30" s="264" t="s">
        <v>239</v>
      </c>
      <c r="D30" s="265"/>
    </row>
    <row r="31" spans="1:4" x14ac:dyDescent="0.2">
      <c r="A31" s="263" t="s">
        <v>18</v>
      </c>
      <c r="B31" s="264" t="s">
        <v>143</v>
      </c>
      <c r="C31" s="264" t="s">
        <v>239</v>
      </c>
      <c r="D31" s="265"/>
    </row>
    <row r="32" spans="1:4" x14ac:dyDescent="0.2">
      <c r="A32" s="263" t="s">
        <v>13</v>
      </c>
      <c r="B32" s="264" t="s">
        <v>185</v>
      </c>
      <c r="C32" s="264" t="s">
        <v>239</v>
      </c>
      <c r="D32" s="265"/>
    </row>
    <row r="33" spans="1:4" x14ac:dyDescent="0.2">
      <c r="A33" s="263" t="s">
        <v>10</v>
      </c>
      <c r="B33" s="264" t="s">
        <v>151</v>
      </c>
      <c r="C33" s="264" t="s">
        <v>239</v>
      </c>
      <c r="D33" s="265"/>
    </row>
    <row r="34" spans="1:4" x14ac:dyDescent="0.2">
      <c r="A34" s="263" t="s">
        <v>8</v>
      </c>
      <c r="B34" s="264" t="s">
        <v>134</v>
      </c>
      <c r="C34" s="264" t="s">
        <v>239</v>
      </c>
      <c r="D34" s="265"/>
    </row>
    <row r="35" spans="1:4" x14ac:dyDescent="0.2">
      <c r="A35" s="263" t="s">
        <v>20</v>
      </c>
      <c r="B35" s="264" t="s">
        <v>139</v>
      </c>
      <c r="C35" s="264" t="s">
        <v>239</v>
      </c>
      <c r="D35" s="265"/>
    </row>
    <row r="36" spans="1:4" x14ac:dyDescent="0.2">
      <c r="A36" s="263" t="s">
        <v>22</v>
      </c>
      <c r="B36" s="264" t="s">
        <v>145</v>
      </c>
      <c r="C36" s="264" t="s">
        <v>239</v>
      </c>
      <c r="D36" s="265"/>
    </row>
    <row r="37" spans="1:4" x14ac:dyDescent="0.2">
      <c r="A37" s="266" t="s">
        <v>28</v>
      </c>
      <c r="B37" s="267" t="s">
        <v>144</v>
      </c>
      <c r="C37" s="267" t="s">
        <v>239</v>
      </c>
      <c r="D37" s="268"/>
    </row>
    <row r="39" spans="1:4" x14ac:dyDescent="0.2">
      <c r="A39" s="276" t="s">
        <v>243</v>
      </c>
    </row>
  </sheetData>
  <sortState ref="A27:D38">
    <sortCondition ref="A27:A38"/>
  </sortState>
  <mergeCells count="2">
    <mergeCell ref="I1:J1"/>
    <mergeCell ref="A1:G1"/>
  </mergeCells>
  <hyperlinks>
    <hyperlink ref="I1" location="Contents!A1" display="Back to contents page "/>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29</vt:i4>
      </vt:variant>
      <vt:variant>
        <vt:lpstr>Charts</vt:lpstr>
      </vt:variant>
      <vt:variant>
        <vt:i4>1</vt:i4>
      </vt:variant>
      <vt:variant>
        <vt:lpstr>Named Ranges</vt:lpstr>
      </vt:variant>
      <vt:variant>
        <vt:i4>22</vt:i4>
      </vt:variant>
    </vt:vector>
  </HeadingPairs>
  <TitlesOfParts>
    <vt:vector size="52" baseType="lpstr">
      <vt:lpstr>Contents</vt:lpstr>
      <vt:lpstr>Contents Text</vt:lpstr>
      <vt:lpstr>Metadata</vt:lpstr>
      <vt:lpstr>Metadata Text</vt:lpstr>
      <vt:lpstr>Fig 1 data</vt:lpstr>
      <vt:lpstr>Fig 2</vt:lpstr>
      <vt:lpstr>Fig 2 data</vt:lpstr>
      <vt:lpstr>Fig 3</vt:lpstr>
      <vt:lpstr>Fig 3 data</vt:lpstr>
      <vt:lpstr>Fig 4</vt:lpstr>
      <vt:lpstr>Fig 4 data</vt:lpstr>
      <vt:lpstr>Fig 5</vt:lpstr>
      <vt:lpstr>Fig 5 data</vt:lpstr>
      <vt:lpstr>Fig 6</vt:lpstr>
      <vt:lpstr>Fig 6 data</vt:lpstr>
      <vt:lpstr>Fig 7</vt:lpstr>
      <vt:lpstr>Fig 7 data</vt:lpstr>
      <vt:lpstr>Fig 8</vt:lpstr>
      <vt:lpstr>Fig 8 data</vt:lpstr>
      <vt:lpstr>Fig 9</vt:lpstr>
      <vt:lpstr>Fig 9 data</vt:lpstr>
      <vt:lpstr>Fig 10</vt:lpstr>
      <vt:lpstr>Fig 10 data</vt:lpstr>
      <vt:lpstr>Fig 11</vt:lpstr>
      <vt:lpstr>Fig 11 data</vt:lpstr>
      <vt:lpstr>Fig 12</vt:lpstr>
      <vt:lpstr>Fig 12 data</vt:lpstr>
      <vt:lpstr>Fig 13</vt:lpstr>
      <vt:lpstr>Fig 13 data</vt:lpstr>
      <vt:lpstr>Fig 1</vt:lpstr>
      <vt:lpstr>CONTENTS</vt:lpstr>
      <vt:lpstr>METADATA</vt:lpstr>
      <vt:lpstr>npest</vt:lpstr>
      <vt:lpstr>pctot_children_ca_Scot</vt:lpstr>
      <vt:lpstr>pctot_children_ca_Scotonly</vt:lpstr>
      <vt:lpstr>pctot_pens_ca_Scot</vt:lpstr>
      <vt:lpstr>pctot_pens_ca_Scotonly</vt:lpstr>
      <vt:lpstr>pctot_plus75_ca_Scot</vt:lpstr>
      <vt:lpstr>pctot_plus75_ca_Scotonly</vt:lpstr>
      <vt:lpstr>pctot_totpop_ca_Scot</vt:lpstr>
      <vt:lpstr>pctot_totpop_ca_Scotonly</vt:lpstr>
      <vt:lpstr>pctot_totpop_hb_Scot</vt:lpstr>
      <vt:lpstr>pctot_totpop_hb_Scotonly</vt:lpstr>
      <vt:lpstr>pctot_work_ca_Scot</vt:lpstr>
      <vt:lpstr>pctot_work_ca_Scotonly</vt:lpstr>
      <vt:lpstr>sdpest</vt:lpstr>
      <vt:lpstr>TEXT</vt:lpstr>
      <vt:lpstr>totpop_np_t</vt:lpstr>
      <vt:lpstr>totpop_prev50yr</vt:lpstr>
      <vt:lpstr>totpop_Scot_allvars</vt:lpstr>
      <vt:lpstr>totpop_Scot_t1</vt:lpstr>
      <vt:lpstr>totpop_sdp_t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u443992</cp:lastModifiedBy>
  <cp:lastPrinted>2020-03-09T08:20:19Z</cp:lastPrinted>
  <dcterms:created xsi:type="dcterms:W3CDTF">2007-09-04T15:35:14Z</dcterms:created>
  <dcterms:modified xsi:type="dcterms:W3CDTF">2020-08-18T12:46:39Z</dcterms:modified>
</cp:coreProperties>
</file>